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ARCHIVOS CONSUMO Y DESPERDICIO\CONSUMO HOGARES\ALIM21\web aceite\"/>
    </mc:Choice>
  </mc:AlternateContent>
  <bookViews>
    <workbookView showSheetTabs="0" xWindow="-120" yWindow="-120" windowWidth="21840" windowHeight="13140" tabRatio="718"/>
  </bookViews>
  <sheets>
    <sheet name="Portada" sheetId="7" r:id="rId1"/>
    <sheet name="Contenido" sheetId="9" r:id="rId2"/>
    <sheet name="Total Aceite" sheetId="8" r:id="rId3"/>
    <sheet name="A. Oliva" sheetId="11" r:id="rId4"/>
    <sheet name="O. Virgen + Extra" sheetId="10" r:id="rId5"/>
    <sheet name="O. Virgen " sheetId="13" r:id="rId6"/>
    <sheet name="O. Virgen Extra" sheetId="12"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hidden" r:id="rId13"/>
  </sheets>
  <definedNames>
    <definedName name="_xlnm.Print_Area" localSheetId="3">'A. Oliva'!$A$1:$U$52</definedName>
    <definedName name="_xlnm.Print_Area" localSheetId="7">Conclusiones!$A$1:$N$43</definedName>
    <definedName name="_xlnm.Print_Area" localSheetId="5">'O. Virgen '!$A$1:$U$52</definedName>
    <definedName name="_xlnm.Print_Area" localSheetId="4">'O. Virgen + Extra'!$A$1:$U$52</definedName>
    <definedName name="_xlnm.Print_Area" localSheetId="6">'O. Virgen Extra'!$A$1:$U$52</definedName>
    <definedName name="_xlnm.Print_Area" localSheetId="2">'Total Aceite'!$A$1:$U$52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<sst xmlns="http://schemas.openxmlformats.org/spreadsheetml/2006/main" count="681" uniqueCount="86">
  <si>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</si>
  <si>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</si>
  <si>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</si>
  <si>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</si>
  <si>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</si>
  <si>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</si>
  <si>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</si>
  <si>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</si>
  <si>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</si>
  <si>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</si>
  <si>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</si>
  <si>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</si>
  <si>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</si>
  <si>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</si>
  <si>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</si>
  <si>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</si>
  <si>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</si>
  <si>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</si>
  <si>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</si>
  <si>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</si>
  <si>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</si>
  <si>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</si>
  <si>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</si>
  <si>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</si>
  <si>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</si>
  <si>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</si>
  <si>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</si>
  <si>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</si>
  <si>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</si>
  <si>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</si>
  <si>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</si>
  <si>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</si>
  <si>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</si>
  <si>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</si>
  <si>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</si>
  <si>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</si>
  <si>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 xml:space="preserve">SIN PROMOCION  </t>
  </si>
  <si>
    <t xml:space="preserve">CON PROMOCION  </t>
  </si>
  <si>
    <t xml:space="preserve">PRINCIPALES FABRICANTE  </t>
  </si>
  <si>
    <t xml:space="preserve">MARCAS DISTRIBUCION  </t>
  </si>
  <si>
    <t>insertar columnas (nunca pasar de columna x)</t>
  </si>
  <si>
    <t>TOTAL CATEGORIA</t>
  </si>
  <si>
    <t>Conclusiones</t>
  </si>
  <si>
    <t>Marca</t>
  </si>
  <si>
    <t>Canal</t>
  </si>
  <si>
    <t>MDD</t>
  </si>
  <si>
    <t>MDF</t>
  </si>
  <si>
    <t>MARCA</t>
  </si>
  <si>
    <t>CANAL</t>
  </si>
  <si>
    <t>Seleccionar:</t>
  </si>
  <si>
    <t>TOTAL ACEITE</t>
  </si>
  <si>
    <t>A OLIVA VIRGEN Y A OLIVA VIRGEN EXTRA</t>
  </si>
  <si>
    <t xml:space="preserve">TOTAL </t>
  </si>
  <si>
    <t>TOTAL</t>
  </si>
  <si>
    <t>ACEITE DE OLIVA</t>
  </si>
  <si>
    <t>ACEITE OLIVA VIRGEN EXTRA</t>
  </si>
  <si>
    <t>ACEITE OLIVA VIRGEN</t>
  </si>
  <si>
    <t>º</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</si>
  <si>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</si>
  <si>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</si>
  <si>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</si>
  <si>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</si>
  <si>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</si>
  <si>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</si>
  <si>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</si>
  <si>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</si>
  <si>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</si>
  <si>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</si>
  <si>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</si>
  <si>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</si>
  <si>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</si>
  <si>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</si>
  <si>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</si>
  <si>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</si>
  <si>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</si>
  <si>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</si>
  <si>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</si>
  <si>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</si>
  <si>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</si>
  <si>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</si>
  <si>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</si>
  <si>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</si>
  <si>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El dropdown list es un Data List que lee de la pestaña "Back Data gráficos". </t>
  </si>
  <si>
    <t xml:space="preserve">La marca y el canal, también leen de TAM Automático y dependerá de los datos seleccionados en la pestaña del tipo de aceite correspondiente. </t>
  </si>
  <si>
    <t>Hojas de gráficos</t>
  </si>
  <si>
    <t xml:space="preserve">
• En los últimos doce meses se ha reducido el peso destinado a promociones pasando de un 13,0 % al actual 9,4 %.
• La actividad promocional desciende tanto   en las marcas propias de distribución como en las marcas de fabricante. Si bien, hay una gran diferencia entre el peso destinado al reclamo promocional por parte de ambas. Actualmente es mayoritario para las marcas de fabricante con el 26,5 % del volumen, mientras que esta proporción es de un 2,7 % para las marcas de distribución.                                                                                                   
La tendencia en las plataformas de distribución analizadas es la siguiente: el hipermercado es el canal que más peso destina a la promoción pese a que reduce su actividad promocional en 6,4 puntos, pasando de un 26,0 % en enero de 2020 al 19,6 % actual. Las tiendas descuento son el segundo canal en promoción, aunque se observa un descenso de 1,3 puntos. Los supermercados y autoservicios son el canal que menor actividad promocional registran (6,2 %).
• El aceite de oliva reduce su actividad promocional con respecto a enero de 2020 en 4,8 puntos porcentuales, actualmente destina el 11,2 % del total de sus litros a este reclamo, mientras que en enero del año anterior su proporción era del 16,0 %. Este descenso procede tanto por las marcas de fabricante como de las marcas propias de distribución. Las marcas de fabricante destinan un 3,2 % a la promoción y es el dato más bajo registrado en los últimos doce meses. Por su parte, son las marcas de fabricantes quienes mayor volumen destinan a promoción, destinando un 27,8 % actual, pese a que se reduce respecto a enero de 2020 (31,5 % ).
En referencia a los canales todos reducen la actividad promocional en comparación con enero de 2020. La tienda descuento destina menos peso a la promoción (6,8 %), el supermercado/ autoservicio destina un 9,7 % y el hipermercado es quien destina más peso promocional con el 18,7 % de su volumen.
• Se contrae la actividad promocional del aceite de oliva virgen siendo la cuota destinada a la promoción del 9,5 % respecto al 13,8 % de hace doce meses. Esta situación está influenciada por las marcas de fabricante, puesto que reducen en 16 puntos la actividad promocional, pasando de un 39,0 % al actual 22, 8%. Por su parte las marcas de distribución destinan un 4,2 % a promoción en enero de 2021, siendo estable respecto a enero de 2020.
Fuerte reducción de la actividad promocional en el hipermercado pasando de 37,2 % al 21, 1 %, a pesar de ello es el canal que mayor actividad promocional tiene. Le siguen supermercados y autoservicios con el 8,4 % y es la única plataforma que aumenta su actividad promocional. La tienda descuento mantiene su volumen promocional con un 4,9 %. 
• Disminuye la promoción para el tipo de aceite de oliva virgen extra. La cuota actual es del 18,1 %, 4,2 puntos inferior a la asignada en enero de 2020. La promoción de las marcas del distribuidor es menor que la apreciada en las marcas de fabricante, sin embargo, en enero observamos un descenso en las promociones en las marcas de fabricantes.
Tanto hipermercado como supermercados y autoservicios contraen su presión promocional. En el caso del hipermercado quien mayor peso da a las mismas con un 30,9 % del volumen destinado a este reclamo, sin embargo, lo reduce en 7,9 puntos. La tienda descuento incrementa su promoción, su cuota actual es del 27,8 % mientras que en enero de 2020 destinó el 24,4 %. El Supermercado y autoservicio contrae la promoción en este mes (10,8 % a 8,9 %).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</si>
</sst>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theme="1" tint="0.34998626667073579"/>
      </top>
      <bottom/>
      <diagonal/>
    </border>
    <border>
      <left style="medium">
        <color theme="1" tint="0.34998626667073579"/>
      </left>
      <right/>
      <top style="medium">
        <color theme="1" tint="0.34998626667073579"/>
      </top>
      <bottom/>
      <diagonal/>
    </border>
    <border>
      <left/>
      <right style="medium">
        <color theme="1" tint="0.34998626667073579"/>
      </right>
      <top style="medium">
        <color theme="1" tint="0.34998626667073579"/>
      </top>
      <bottom/>
      <diagonal/>
    </border>
    <border>
      <left style="medium">
        <color theme="1" tint="0.34998626667073579"/>
      </left>
      <right/>
      <top/>
      <bottom/>
      <diagonal/>
    </border>
    <border>
      <left/>
      <right style="medium">
        <color theme="1" tint="0.34998626667073579"/>
      </right>
      <top/>
      <bottom/>
      <diagonal/>
    </border>
    <border>
      <left style="medium">
        <color theme="1" tint="0.34998626667073579"/>
      </left>
      <right/>
      <top/>
      <bottom style="medium">
        <color theme="1" tint="0.34998626667073579"/>
      </bottom>
      <diagonal/>
    </border>
    <border>
      <left/>
      <right/>
      <top/>
      <bottom style="medium">
        <color theme="1" tint="0.34998626667073579"/>
      </bottom>
      <diagonal/>
    </border>
    <border>
      <left/>
      <right style="medium">
        <color theme="1" tint="0.34998626667073579"/>
      </right>
      <top/>
      <bottom style="medium">
        <color theme="1" tint="0.34998626667073579"/>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8">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applyFill="1" applyBorder="1"/>
    <xf numFmtId="0" fontId="17" fillId="0" borderId="0" xfId="0" applyFont="1" applyFill="1" applyBorder="1"/>
    <xf numFmtId="0" fontId="3" fillId="0" borderId="0" xfId="0" applyFont="1" applyFill="1" applyBorder="1" applyAlignment="1">
      <alignment horizontal="left"/>
    </xf>
    <xf numFmtId="164" fontId="3" fillId="0" borderId="0" xfId="1" applyNumberFormat="1" applyFont="1" applyFill="1" applyBorder="1"/>
    <xf numFmtId="0" fontId="3" fillId="0" borderId="0" xfId="0"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3" fillId="0" borderId="0" xfId="0" applyFont="1" applyAlignment="1"/>
    <xf numFmtId="0" fontId="6" fillId="0" borderId="0" xfId="0" applyFont="1" applyAlignme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22" fillId="0" borderId="0" xfId="0" applyFont="1" applyFill="1" applyBorder="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Border="1" applyAlignment="1">
      <alignment horizontal="left" indent="2"/>
    </xf>
    <xf numFmtId="0" fontId="0" fillId="0" borderId="0" xfId="0" applyAlignment="1">
      <alignment horizontal="left" indent="4"/>
    </xf>
    <xf numFmtId="49" fontId="0" fillId="0" borderId="0" xfId="0" applyNumberFormat="1"/>
    <xf numFmtId="0" fontId="0" fillId="0" borderId="0" xfId="0" applyBorder="1"/>
    <xf numFmtId="0" fontId="13" fillId="0" borderId="0" xfId="0" applyFont="1" applyBorder="1" applyAlignment="1">
      <alignment horizontal="left" vertical="center"/>
    </xf>
    <xf numFmtId="165" fontId="5" fillId="0" borderId="2" xfId="2" applyNumberFormat="1" applyFont="1" applyFill="1" applyBorder="1" applyAlignment="1">
      <alignment horizontal="center"/>
    </xf>
    <xf numFmtId="43" fontId="0" fillId="0" borderId="0" xfId="3" applyFont="1"/>
    <xf numFmtId="0" fontId="0" fillId="0" borderId="0" xfId="0"/>
    <xf numFmtId="17" fontId="0" fillId="0" borderId="0" xfId="0" applyNumberFormat="1"/>
    <xf numFmtId="0" fontId="14" fillId="0" borderId="12" xfId="0" applyFont="1" applyBorder="1" applyAlignment="1">
      <alignment horizontal="left" vertical="top" wrapText="1"/>
    </xf>
    <xf numFmtId="0" fontId="14" fillId="0" borderId="11" xfId="0" applyFont="1" applyBorder="1" applyAlignment="1">
      <alignment horizontal="left" vertical="top" wrapText="1"/>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0" xfId="0" applyFont="1" applyAlignment="1">
      <alignment horizontal="left" vertical="top" wrapText="1"/>
    </xf>
    <xf numFmtId="0" fontId="14" fillId="0" borderId="15" xfId="0" applyFont="1" applyBorder="1" applyAlignment="1">
      <alignment horizontal="left" vertical="top" wrapText="1"/>
    </xf>
    <xf numFmtId="0" fontId="14" fillId="0" borderId="16"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graficos'!$D$11:$P$11</c:f>
              <c:numCache>
                <c:formatCode>0.0%</c:formatCode>
                <c:ptCount val="13"/>
                <c:pt idx="0">
                  <c:v>0.70883315158124316</c:v>
                </c:pt>
                <c:pt idx="1">
                  <c:v>0.6747410115783059</c:v>
                </c:pt>
                <c:pt idx="2">
                  <c:v>0.79077155824508316</c:v>
                </c:pt>
                <c:pt idx="3">
                  <c:v>0.86158412748008129</c:v>
                </c:pt>
                <c:pt idx="4">
                  <c:v>0.76244343891402711</c:v>
                </c:pt>
                <c:pt idx="5">
                  <c:v>0.78212204845139521</c:v>
                </c:pt>
                <c:pt idx="6">
                  <c:v>0.76580692704495212</c:v>
                </c:pt>
                <c:pt idx="7">
                  <c:v>0.7283176593521421</c:v>
                </c:pt>
                <c:pt idx="8">
                  <c:v>0.7432219193802897</c:v>
                </c:pt>
                <c:pt idx="9">
                  <c:v>0.74178885630498537</c:v>
                </c:pt>
                <c:pt idx="10">
                  <c:v>0.72789812646370022</c:v>
                </c:pt>
                <c:pt idx="11">
                  <c:v>0.7854070888328637</c:v>
                </c:pt>
                <c:pt idx="12">
                  <c:v>0.73479245283018868</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graficos'!$D$12:$P$12</c:f>
              <c:numCache>
                <c:formatCode>0.0%</c:formatCode>
                <c:ptCount val="13"/>
                <c:pt idx="0">
                  <c:v>0.29116684841875684</c:v>
                </c:pt>
                <c:pt idx="1">
                  <c:v>0.3252589884216941</c:v>
                </c:pt>
                <c:pt idx="2">
                  <c:v>0.20922844175491676</c:v>
                </c:pt>
                <c:pt idx="3">
                  <c:v>0.13841587251991877</c:v>
                </c:pt>
                <c:pt idx="4">
                  <c:v>0.23755656108597287</c:v>
                </c:pt>
                <c:pt idx="5">
                  <c:v>0.21787795154860473</c:v>
                </c:pt>
                <c:pt idx="6">
                  <c:v>0.23419307295504793</c:v>
                </c:pt>
                <c:pt idx="7">
                  <c:v>0.2716823406478579</c:v>
                </c:pt>
                <c:pt idx="8">
                  <c:v>0.25677808061971019</c:v>
                </c:pt>
                <c:pt idx="9">
                  <c:v>0.25821114369501463</c:v>
                </c:pt>
                <c:pt idx="10">
                  <c:v>0.27210187353629978</c:v>
                </c:pt>
                <c:pt idx="11">
                  <c:v>0.21459291116713627</c:v>
                </c:pt>
                <c:pt idx="12">
                  <c:v>0.26520754716981132</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397682264"/>
        <c:axId val="397683440"/>
      </c:barChart>
      <c:dateAx>
        <c:axId val="397682264"/>
        <c:scaling>
          <c:orientation val="minMax"/>
        </c:scaling>
        <c:delete val="0"/>
        <c:axPos val="b"/>
        <c:numFmt formatCode="[$-C0A]mmmm\-yy;@" sourceLinked="1"/>
        <c:majorTickMark val="out"/>
        <c:minorTickMark val="none"/>
        <c:tickLblPos val="nextTo"/>
        <c:txPr>
          <a:bodyPr/>
          <a:lstStyle/>
          <a:p>
            <a:pPr>
              <a:defRPr sz="750"/>
            </a:pPr>
            <a:endParaRPr lang="es-ES"/>
          </a:p>
        </c:txPr>
        <c:crossAx val="397683440"/>
        <c:crosses val="autoZero"/>
        <c:auto val="1"/>
        <c:lblOffset val="100"/>
        <c:baseTimeUnit val="months"/>
      </c:dateAx>
      <c:valAx>
        <c:axId val="397683440"/>
        <c:scaling>
          <c:orientation val="minMax"/>
          <c:max val="1"/>
          <c:min val="0"/>
        </c:scaling>
        <c:delete val="1"/>
        <c:axPos val="l"/>
        <c:numFmt formatCode="0.0%" sourceLinked="1"/>
        <c:majorTickMark val="out"/>
        <c:minorTickMark val="none"/>
        <c:tickLblPos val="nextTo"/>
        <c:crossAx val="39768226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graficos'!$D$100:$P$100</c:f>
              <c:numCache>
                <c:formatCode>0.0%</c:formatCode>
                <c:ptCount val="13"/>
                <c:pt idx="0">
                  <c:v>0.60977603400359648</c:v>
                </c:pt>
                <c:pt idx="1">
                  <c:v>0.65324384787472045</c:v>
                </c:pt>
                <c:pt idx="2">
                  <c:v>0.64338001273074474</c:v>
                </c:pt>
                <c:pt idx="3">
                  <c:v>0.51700554528650655</c:v>
                </c:pt>
                <c:pt idx="4">
                  <c:v>0.61230454479029661</c:v>
                </c:pt>
                <c:pt idx="5">
                  <c:v>0.76808129109384338</c:v>
                </c:pt>
                <c:pt idx="6">
                  <c:v>0.56474349658479872</c:v>
                </c:pt>
                <c:pt idx="7">
                  <c:v>0.78502415458937203</c:v>
                </c:pt>
                <c:pt idx="8">
                  <c:v>0.5103986135181976</c:v>
                </c:pt>
                <c:pt idx="9">
                  <c:v>0.59231423709585929</c:v>
                </c:pt>
                <c:pt idx="10">
                  <c:v>0.65437158469945356</c:v>
                </c:pt>
                <c:pt idx="11">
                  <c:v>0.47371985911677056</c:v>
                </c:pt>
                <c:pt idx="12">
                  <c:v>0.77213136910393287</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graficos'!$D$101:$P$101</c:f>
              <c:numCache>
                <c:formatCode>0.0%</c:formatCode>
                <c:ptCount val="13"/>
                <c:pt idx="0">
                  <c:v>0.39022396599640347</c:v>
                </c:pt>
                <c:pt idx="1">
                  <c:v>0.34675615212527966</c:v>
                </c:pt>
                <c:pt idx="2">
                  <c:v>0.35661998726925526</c:v>
                </c:pt>
                <c:pt idx="3">
                  <c:v>0.48299445471349356</c:v>
                </c:pt>
                <c:pt idx="4">
                  <c:v>0.38769545520970333</c:v>
                </c:pt>
                <c:pt idx="5">
                  <c:v>0.2319187089061566</c:v>
                </c:pt>
                <c:pt idx="6">
                  <c:v>0.43525650341520128</c:v>
                </c:pt>
                <c:pt idx="7">
                  <c:v>0.21497584541062803</c:v>
                </c:pt>
                <c:pt idx="8">
                  <c:v>0.48960138648180235</c:v>
                </c:pt>
                <c:pt idx="9">
                  <c:v>0.4076857629041406</c:v>
                </c:pt>
                <c:pt idx="10">
                  <c:v>0.34562841530054644</c:v>
                </c:pt>
                <c:pt idx="11">
                  <c:v>0.5262801408832295</c:v>
                </c:pt>
                <c:pt idx="12">
                  <c:v>0.22786863089606699</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403308992"/>
        <c:axId val="403311736"/>
      </c:barChart>
      <c:dateAx>
        <c:axId val="403308992"/>
        <c:scaling>
          <c:orientation val="minMax"/>
        </c:scaling>
        <c:delete val="0"/>
        <c:axPos val="b"/>
        <c:numFmt formatCode="[$-C0A]mmmm\-yy;@" sourceLinked="1"/>
        <c:majorTickMark val="out"/>
        <c:minorTickMark val="none"/>
        <c:tickLblPos val="nextTo"/>
        <c:txPr>
          <a:bodyPr/>
          <a:lstStyle/>
          <a:p>
            <a:pPr>
              <a:defRPr sz="750"/>
            </a:pPr>
            <a:endParaRPr lang="es-ES"/>
          </a:p>
        </c:txPr>
        <c:crossAx val="403311736"/>
        <c:crosses val="autoZero"/>
        <c:auto val="1"/>
        <c:lblOffset val="100"/>
        <c:baseTimeUnit val="months"/>
      </c:dateAx>
      <c:valAx>
        <c:axId val="403311736"/>
        <c:scaling>
          <c:orientation val="minMax"/>
          <c:max val="1"/>
          <c:min val="0"/>
        </c:scaling>
        <c:delete val="1"/>
        <c:axPos val="l"/>
        <c:numFmt formatCode="0.0%" sourceLinked="1"/>
        <c:majorTickMark val="out"/>
        <c:minorTickMark val="none"/>
        <c:tickLblPos val="nextTo"/>
        <c:crossAx val="40330899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graficos'!$D$95:$P$95</c:f>
              <c:numCache>
                <c:formatCode>0.0%</c:formatCode>
                <c:ptCount val="13"/>
                <c:pt idx="0">
                  <c:v>0.86245465538089483</c:v>
                </c:pt>
                <c:pt idx="1">
                  <c:v>0.86014989634826988</c:v>
                </c:pt>
                <c:pt idx="2">
                  <c:v>0.8776357297028059</c:v>
                </c:pt>
                <c:pt idx="3">
                  <c:v>0.89443447037701973</c:v>
                </c:pt>
                <c:pt idx="4">
                  <c:v>0.87022086824067013</c:v>
                </c:pt>
                <c:pt idx="5">
                  <c:v>0.92220828105395225</c:v>
                </c:pt>
                <c:pt idx="6">
                  <c:v>0.8793541635521005</c:v>
                </c:pt>
                <c:pt idx="7">
                  <c:v>0.90699859088774071</c:v>
                </c:pt>
                <c:pt idx="8">
                  <c:v>0.84039278909570569</c:v>
                </c:pt>
                <c:pt idx="9">
                  <c:v>0.86824889700289054</c:v>
                </c:pt>
                <c:pt idx="10">
                  <c:v>0.82786157941437433</c:v>
                </c:pt>
                <c:pt idx="11">
                  <c:v>0.86384032183196657</c:v>
                </c:pt>
                <c:pt idx="12">
                  <c:v>0.90526921969478835</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graficos'!$D$96:$P$96</c:f>
              <c:numCache>
                <c:formatCode>0.0%</c:formatCode>
                <c:ptCount val="13"/>
                <c:pt idx="0">
                  <c:v>0.1375453446191052</c:v>
                </c:pt>
                <c:pt idx="1">
                  <c:v>0.1398501036517302</c:v>
                </c:pt>
                <c:pt idx="2">
                  <c:v>0.1223642702971941</c:v>
                </c:pt>
                <c:pt idx="3">
                  <c:v>0.10556552962298024</c:v>
                </c:pt>
                <c:pt idx="4">
                  <c:v>0.12977913175932976</c:v>
                </c:pt>
                <c:pt idx="5">
                  <c:v>7.779171894604768E-2</c:v>
                </c:pt>
                <c:pt idx="6">
                  <c:v>0.12064583644789954</c:v>
                </c:pt>
                <c:pt idx="7">
                  <c:v>9.3001409112259292E-2</c:v>
                </c:pt>
                <c:pt idx="8">
                  <c:v>0.15960721090429431</c:v>
                </c:pt>
                <c:pt idx="9">
                  <c:v>0.13175110299710938</c:v>
                </c:pt>
                <c:pt idx="10">
                  <c:v>0.17213842058562556</c:v>
                </c:pt>
                <c:pt idx="11">
                  <c:v>0.13615967816803345</c:v>
                </c:pt>
                <c:pt idx="12">
                  <c:v>9.473078030521162E-2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403310560"/>
        <c:axId val="403309384"/>
      </c:barChart>
      <c:dateAx>
        <c:axId val="403310560"/>
        <c:scaling>
          <c:orientation val="minMax"/>
        </c:scaling>
        <c:delete val="0"/>
        <c:axPos val="b"/>
        <c:numFmt formatCode="[$-C0A]mmmm\-yy;@" sourceLinked="1"/>
        <c:majorTickMark val="out"/>
        <c:minorTickMark val="none"/>
        <c:tickLblPos val="nextTo"/>
        <c:txPr>
          <a:bodyPr/>
          <a:lstStyle/>
          <a:p>
            <a:pPr>
              <a:defRPr sz="900"/>
            </a:pPr>
            <a:endParaRPr lang="es-ES"/>
          </a:p>
        </c:txPr>
        <c:crossAx val="403309384"/>
        <c:crosses val="autoZero"/>
        <c:auto val="1"/>
        <c:lblOffset val="100"/>
        <c:baseTimeUnit val="months"/>
      </c:dateAx>
      <c:valAx>
        <c:axId val="403309384"/>
        <c:scaling>
          <c:orientation val="minMax"/>
          <c:max val="1"/>
          <c:min val="0"/>
        </c:scaling>
        <c:delete val="1"/>
        <c:axPos val="l"/>
        <c:numFmt formatCode="0.0%" sourceLinked="1"/>
        <c:majorTickMark val="out"/>
        <c:minorTickMark val="none"/>
        <c:tickLblPos val="nextTo"/>
        <c:crossAx val="403310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graficos'!$D$105:$P$105</c:f>
              <c:numCache>
                <c:formatCode>0.0%</c:formatCode>
                <c:ptCount val="13"/>
                <c:pt idx="0">
                  <c:v>0.94970149253731351</c:v>
                </c:pt>
                <c:pt idx="1">
                  <c:v>0.96980205172662903</c:v>
                </c:pt>
                <c:pt idx="2">
                  <c:v>1</c:v>
                </c:pt>
                <c:pt idx="3">
                  <c:v>0.94872912127814091</c:v>
                </c:pt>
                <c:pt idx="4">
                  <c:v>0.8679565033187403</c:v>
                </c:pt>
                <c:pt idx="5">
                  <c:v>1</c:v>
                </c:pt>
                <c:pt idx="6">
                  <c:v>0.94564526382708203</c:v>
                </c:pt>
                <c:pt idx="7">
                  <c:v>0.92123610325984551</c:v>
                </c:pt>
                <c:pt idx="8">
                  <c:v>0.97227533460803062</c:v>
                </c:pt>
                <c:pt idx="9">
                  <c:v>0.8297650130548303</c:v>
                </c:pt>
                <c:pt idx="10">
                  <c:v>0.89961500071296152</c:v>
                </c:pt>
                <c:pt idx="11">
                  <c:v>1</c:v>
                </c:pt>
                <c:pt idx="12">
                  <c:v>0.95082843399251726</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graficos'!$D$106:$P$106</c:f>
              <c:numCache>
                <c:formatCode>0.0%</c:formatCode>
                <c:ptCount val="13"/>
                <c:pt idx="0">
                  <c:v>5.0298507462686569E-2</c:v>
                </c:pt>
                <c:pt idx="1">
                  <c:v>3.0197948273370894E-2</c:v>
                </c:pt>
                <c:pt idx="2">
                  <c:v>0</c:v>
                </c:pt>
                <c:pt idx="3">
                  <c:v>5.1270878721859113E-2</c:v>
                </c:pt>
                <c:pt idx="4">
                  <c:v>0.1320434966812597</c:v>
                </c:pt>
                <c:pt idx="5">
                  <c:v>0</c:v>
                </c:pt>
                <c:pt idx="6">
                  <c:v>5.4354736172917986E-2</c:v>
                </c:pt>
                <c:pt idx="7">
                  <c:v>7.8763896740154507E-2</c:v>
                </c:pt>
                <c:pt idx="8">
                  <c:v>2.7724665391969404E-2</c:v>
                </c:pt>
                <c:pt idx="9">
                  <c:v>0.1702349869451697</c:v>
                </c:pt>
                <c:pt idx="10">
                  <c:v>0.10038499928703834</c:v>
                </c:pt>
                <c:pt idx="11">
                  <c:v>0</c:v>
                </c:pt>
                <c:pt idx="12">
                  <c:v>4.9171566007482632E-2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403309776"/>
        <c:axId val="403310952"/>
      </c:barChart>
      <c:dateAx>
        <c:axId val="403309776"/>
        <c:scaling>
          <c:orientation val="minMax"/>
        </c:scaling>
        <c:delete val="0"/>
        <c:axPos val="b"/>
        <c:numFmt formatCode="[$-C0A]mmmm\-yy;@" sourceLinked="1"/>
        <c:majorTickMark val="out"/>
        <c:minorTickMark val="none"/>
        <c:tickLblPos val="nextTo"/>
        <c:txPr>
          <a:bodyPr/>
          <a:lstStyle/>
          <a:p>
            <a:pPr>
              <a:defRPr sz="750"/>
            </a:pPr>
            <a:endParaRPr lang="es-ES"/>
          </a:p>
        </c:txPr>
        <c:crossAx val="403310952"/>
        <c:crosses val="autoZero"/>
        <c:auto val="1"/>
        <c:lblOffset val="100"/>
        <c:baseTimeUnit val="months"/>
      </c:dateAx>
      <c:valAx>
        <c:axId val="403310952"/>
        <c:scaling>
          <c:orientation val="minMax"/>
          <c:max val="1"/>
          <c:min val="0"/>
        </c:scaling>
        <c:delete val="1"/>
        <c:axPos val="l"/>
        <c:numFmt formatCode="0.0%" sourceLinked="1"/>
        <c:majorTickMark val="out"/>
        <c:minorTickMark val="none"/>
        <c:tickLblPos val="nextTo"/>
        <c:crossAx val="40330977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graficos'!$D$78:$P$78</c:f>
              <c:numCache>
                <c:formatCode>0.0%</c:formatCode>
                <c:ptCount val="13"/>
                <c:pt idx="0">
                  <c:v>0.95977501278336463</c:v>
                </c:pt>
                <c:pt idx="1">
                  <c:v>0.9898954703832753</c:v>
                </c:pt>
                <c:pt idx="2">
                  <c:v>0.98192673874455383</c:v>
                </c:pt>
                <c:pt idx="3">
                  <c:v>0.99756648705023465</c:v>
                </c:pt>
                <c:pt idx="4">
                  <c:v>0.98363023591718823</c:v>
                </c:pt>
                <c:pt idx="5">
                  <c:v>0.97455807037832476</c:v>
                </c:pt>
                <c:pt idx="6">
                  <c:v>0.99310676498877848</c:v>
                </c:pt>
                <c:pt idx="7">
                  <c:v>0.98702922331614318</c:v>
                </c:pt>
                <c:pt idx="8">
                  <c:v>0.9678317352304362</c:v>
                </c:pt>
                <c:pt idx="9">
                  <c:v>0.97368421052631571</c:v>
                </c:pt>
                <c:pt idx="10">
                  <c:v>0.9386360105639272</c:v>
                </c:pt>
                <c:pt idx="11">
                  <c:v>0.92031007751937988</c:v>
                </c:pt>
                <c:pt idx="12">
                  <c:v>0.96669915529564654</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graficos'!$D$79:$P$79</c:f>
              <c:numCache>
                <c:formatCode>0.0%</c:formatCode>
                <c:ptCount val="13"/>
                <c:pt idx="0">
                  <c:v>4.0224987216635415E-2</c:v>
                </c:pt>
                <c:pt idx="1">
                  <c:v>1.0104529616724738E-2</c:v>
                </c:pt>
                <c:pt idx="2">
                  <c:v>1.8073261255446185E-2</c:v>
                </c:pt>
                <c:pt idx="3">
                  <c:v>2.4335129497653398E-3</c:v>
                </c:pt>
                <c:pt idx="4">
                  <c:v>1.6369764082811749E-2</c:v>
                </c:pt>
                <c:pt idx="5">
                  <c:v>2.5441929621675203E-2</c:v>
                </c:pt>
                <c:pt idx="6">
                  <c:v>6.8932350112215447E-3</c:v>
                </c:pt>
                <c:pt idx="7">
                  <c:v>1.2970776683856853E-2</c:v>
                </c:pt>
                <c:pt idx="8">
                  <c:v>3.2168264769563873E-2</c:v>
                </c:pt>
                <c:pt idx="9">
                  <c:v>2.6315789473684209E-2</c:v>
                </c:pt>
                <c:pt idx="10">
                  <c:v>6.1363989436072706E-2</c:v>
                </c:pt>
                <c:pt idx="11">
                  <c:v>7.9689922480620151E-2</c:v>
                </c:pt>
                <c:pt idx="12">
                  <c:v>3.3300844704353474E-2</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403313696"/>
        <c:axId val="403314088"/>
      </c:barChart>
      <c:dateAx>
        <c:axId val="403313696"/>
        <c:scaling>
          <c:orientation val="minMax"/>
        </c:scaling>
        <c:delete val="0"/>
        <c:axPos val="b"/>
        <c:numFmt formatCode="[$-C0A]mmmm\-yy;@" sourceLinked="1"/>
        <c:majorTickMark val="out"/>
        <c:minorTickMark val="none"/>
        <c:tickLblPos val="nextTo"/>
        <c:txPr>
          <a:bodyPr/>
          <a:lstStyle/>
          <a:p>
            <a:pPr>
              <a:defRPr sz="750"/>
            </a:pPr>
            <a:endParaRPr lang="es-ES"/>
          </a:p>
        </c:txPr>
        <c:crossAx val="403314088"/>
        <c:crosses val="autoZero"/>
        <c:auto val="1"/>
        <c:lblOffset val="100"/>
        <c:baseTimeUnit val="months"/>
      </c:dateAx>
      <c:valAx>
        <c:axId val="403314088"/>
        <c:scaling>
          <c:orientation val="minMax"/>
          <c:max val="1"/>
          <c:min val="0"/>
        </c:scaling>
        <c:delete val="1"/>
        <c:axPos val="l"/>
        <c:numFmt formatCode="0.0%" sourceLinked="1"/>
        <c:majorTickMark val="out"/>
        <c:minorTickMark val="none"/>
        <c:tickLblPos val="nextTo"/>
        <c:crossAx val="40331369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graficos'!$D$73:$P$73</c:f>
              <c:numCache>
                <c:formatCode>0.0%</c:formatCode>
                <c:ptCount val="13"/>
                <c:pt idx="0">
                  <c:v>0.77733399900149769</c:v>
                </c:pt>
                <c:pt idx="1">
                  <c:v>0.78664103796251805</c:v>
                </c:pt>
                <c:pt idx="2">
                  <c:v>0.86458501860540371</c:v>
                </c:pt>
                <c:pt idx="3">
                  <c:v>0.88488712734792352</c:v>
                </c:pt>
                <c:pt idx="4">
                  <c:v>0.84771817453963172</c:v>
                </c:pt>
                <c:pt idx="5">
                  <c:v>0.81668605617417311</c:v>
                </c:pt>
                <c:pt idx="6">
                  <c:v>0.85086887835703007</c:v>
                </c:pt>
                <c:pt idx="7">
                  <c:v>0.80738662926601212</c:v>
                </c:pt>
                <c:pt idx="8">
                  <c:v>0.80554704259883536</c:v>
                </c:pt>
                <c:pt idx="9">
                  <c:v>0.8097722960151803</c:v>
                </c:pt>
                <c:pt idx="10">
                  <c:v>0.77380585516178724</c:v>
                </c:pt>
                <c:pt idx="11">
                  <c:v>0.82078634562633335</c:v>
                </c:pt>
                <c:pt idx="12">
                  <c:v>0.81864379863427028</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graficos'!$D$74:$P$74</c:f>
              <c:numCache>
                <c:formatCode>0.0%</c:formatCode>
                <c:ptCount val="13"/>
                <c:pt idx="0">
                  <c:v>0.22266600099850226</c:v>
                </c:pt>
                <c:pt idx="1">
                  <c:v>0.21335896203748198</c:v>
                </c:pt>
                <c:pt idx="2">
                  <c:v>0.13541498139459635</c:v>
                </c:pt>
                <c:pt idx="3">
                  <c:v>0.11511287265207651</c:v>
                </c:pt>
                <c:pt idx="4">
                  <c:v>0.15228182546036831</c:v>
                </c:pt>
                <c:pt idx="5">
                  <c:v>0.1833139438258268</c:v>
                </c:pt>
                <c:pt idx="6">
                  <c:v>0.14913112164296999</c:v>
                </c:pt>
                <c:pt idx="7">
                  <c:v>0.19261337073398782</c:v>
                </c:pt>
                <c:pt idx="8">
                  <c:v>0.19445295740116456</c:v>
                </c:pt>
                <c:pt idx="9">
                  <c:v>0.19022770398481972</c:v>
                </c:pt>
                <c:pt idx="10">
                  <c:v>0.22619414483821262</c:v>
                </c:pt>
                <c:pt idx="11">
                  <c:v>0.17921365437366654</c:v>
                </c:pt>
                <c:pt idx="12">
                  <c:v>0.18135620136572972</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403625608"/>
        <c:axId val="403626000"/>
      </c:barChart>
      <c:dateAx>
        <c:axId val="403625608"/>
        <c:scaling>
          <c:orientation val="minMax"/>
        </c:scaling>
        <c:delete val="0"/>
        <c:axPos val="b"/>
        <c:numFmt formatCode="[$-C0A]mmmm\-yy;@" sourceLinked="1"/>
        <c:majorTickMark val="out"/>
        <c:minorTickMark val="none"/>
        <c:tickLblPos val="nextTo"/>
        <c:txPr>
          <a:bodyPr/>
          <a:lstStyle/>
          <a:p>
            <a:pPr>
              <a:defRPr sz="900"/>
            </a:pPr>
            <a:endParaRPr lang="es-ES"/>
          </a:p>
        </c:txPr>
        <c:crossAx val="403626000"/>
        <c:crosses val="autoZero"/>
        <c:auto val="1"/>
        <c:lblOffset val="100"/>
        <c:baseTimeUnit val="months"/>
      </c:dateAx>
      <c:valAx>
        <c:axId val="403626000"/>
        <c:scaling>
          <c:orientation val="minMax"/>
          <c:max val="1"/>
          <c:min val="0"/>
        </c:scaling>
        <c:delete val="1"/>
        <c:axPos val="l"/>
        <c:numFmt formatCode="0.0%" sourceLinked="1"/>
        <c:majorTickMark val="out"/>
        <c:minorTickMark val="none"/>
        <c:tickLblPos val="nextTo"/>
        <c:crossAx val="4036256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graficos'!$D$83:$P$83</c:f>
              <c:numCache>
                <c:formatCode>0.0%</c:formatCode>
                <c:ptCount val="13"/>
                <c:pt idx="0">
                  <c:v>0.7557761423926066</c:v>
                </c:pt>
                <c:pt idx="1">
                  <c:v>0.90947732997481112</c:v>
                </c:pt>
                <c:pt idx="2">
                  <c:v>0.91698219043612395</c:v>
                </c:pt>
                <c:pt idx="3">
                  <c:v>0.97010018785222296</c:v>
                </c:pt>
                <c:pt idx="4">
                  <c:v>0.85227972889710413</c:v>
                </c:pt>
                <c:pt idx="5">
                  <c:v>0.90157288795200263</c:v>
                </c:pt>
                <c:pt idx="6">
                  <c:v>0.88068263301305039</c:v>
                </c:pt>
                <c:pt idx="7">
                  <c:v>0.70895522388059695</c:v>
                </c:pt>
                <c:pt idx="8">
                  <c:v>0.75020908837468625</c:v>
                </c:pt>
                <c:pt idx="9">
                  <c:v>0.87311039853412742</c:v>
                </c:pt>
                <c:pt idx="10">
                  <c:v>0.92179568527918787</c:v>
                </c:pt>
                <c:pt idx="11">
                  <c:v>0.78271899716460225</c:v>
                </c:pt>
                <c:pt idx="12">
                  <c:v>0.72184065934065944</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graficos'!$D$84:$P$84</c:f>
              <c:numCache>
                <c:formatCode>0.0%</c:formatCode>
                <c:ptCount val="13"/>
                <c:pt idx="0">
                  <c:v>0.24422385760739349</c:v>
                </c:pt>
                <c:pt idx="1">
                  <c:v>9.0522670025188906E-2</c:v>
                </c:pt>
                <c:pt idx="2">
                  <c:v>8.3017809563876027E-2</c:v>
                </c:pt>
                <c:pt idx="3">
                  <c:v>2.9899812147777084E-2</c:v>
                </c:pt>
                <c:pt idx="4">
                  <c:v>0.14772027110289587</c:v>
                </c:pt>
                <c:pt idx="5">
                  <c:v>9.8427112047997409E-2</c:v>
                </c:pt>
                <c:pt idx="6">
                  <c:v>0.11931736698694968</c:v>
                </c:pt>
                <c:pt idx="7">
                  <c:v>0.29104477611940299</c:v>
                </c:pt>
                <c:pt idx="8">
                  <c:v>0.24979091162531361</c:v>
                </c:pt>
                <c:pt idx="9">
                  <c:v>0.12688960146587266</c:v>
                </c:pt>
                <c:pt idx="10">
                  <c:v>7.8204314720812185E-2</c:v>
                </c:pt>
                <c:pt idx="11">
                  <c:v>0.2172810028353977</c:v>
                </c:pt>
                <c:pt idx="12">
                  <c:v>0.27815934065934067</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403630312"/>
        <c:axId val="403629920"/>
      </c:barChart>
      <c:dateAx>
        <c:axId val="403630312"/>
        <c:scaling>
          <c:orientation val="minMax"/>
        </c:scaling>
        <c:delete val="0"/>
        <c:axPos val="b"/>
        <c:numFmt formatCode="[$-C0A]mmmm\-yy;@" sourceLinked="1"/>
        <c:majorTickMark val="out"/>
        <c:minorTickMark val="none"/>
        <c:tickLblPos val="nextTo"/>
        <c:txPr>
          <a:bodyPr/>
          <a:lstStyle/>
          <a:p>
            <a:pPr>
              <a:defRPr sz="750"/>
            </a:pPr>
            <a:endParaRPr lang="es-ES"/>
          </a:p>
        </c:txPr>
        <c:crossAx val="403629920"/>
        <c:crosses val="autoZero"/>
        <c:auto val="1"/>
        <c:lblOffset val="100"/>
        <c:baseTimeUnit val="months"/>
      </c:dateAx>
      <c:valAx>
        <c:axId val="403629920"/>
        <c:scaling>
          <c:orientation val="minMax"/>
          <c:max val="1"/>
          <c:min val="0"/>
        </c:scaling>
        <c:delete val="1"/>
        <c:axPos val="l"/>
        <c:numFmt formatCode="0.0%" sourceLinked="1"/>
        <c:majorTickMark val="out"/>
        <c:minorTickMark val="none"/>
        <c:tickLblPos val="nextTo"/>
        <c:crossAx val="40363031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graficos'!$D$6:$P$6</c:f>
              <c:numCache>
                <c:formatCode>0.0%</c:formatCode>
                <c:ptCount val="13"/>
                <c:pt idx="0">
                  <c:v>0.86967497633322821</c:v>
                </c:pt>
                <c:pt idx="1">
                  <c:v>0.87060653188180404</c:v>
                </c:pt>
                <c:pt idx="2">
                  <c:v>0.91695610988317022</c:v>
                </c:pt>
                <c:pt idx="3">
                  <c:v>0.94581117021276595</c:v>
                </c:pt>
                <c:pt idx="4">
                  <c:v>0.9104199066874028</c:v>
                </c:pt>
                <c:pt idx="5">
                  <c:v>0.90826254826254826</c:v>
                </c:pt>
                <c:pt idx="6">
                  <c:v>0.90723981900452488</c:v>
                </c:pt>
                <c:pt idx="7">
                  <c:v>0.89053831159094321</c:v>
                </c:pt>
                <c:pt idx="8">
                  <c:v>0.89418843557381855</c:v>
                </c:pt>
                <c:pt idx="9">
                  <c:v>0.89129775621588847</c:v>
                </c:pt>
                <c:pt idx="10">
                  <c:v>0.89310658973580326</c:v>
                </c:pt>
                <c:pt idx="11">
                  <c:v>0.91990217059003365</c:v>
                </c:pt>
                <c:pt idx="12">
                  <c:v>0.90638428483732358</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graficos'!$D$7:$P$7</c:f>
              <c:numCache>
                <c:formatCode>0.0%</c:formatCode>
                <c:ptCount val="13"/>
                <c:pt idx="0">
                  <c:v>0.13032502366677187</c:v>
                </c:pt>
                <c:pt idx="1">
                  <c:v>0.12939346811819596</c:v>
                </c:pt>
                <c:pt idx="2">
                  <c:v>8.3043890116829805E-2</c:v>
                </c:pt>
                <c:pt idx="3">
                  <c:v>5.4188829787234043E-2</c:v>
                </c:pt>
                <c:pt idx="4">
                  <c:v>8.9580093312597198E-2</c:v>
                </c:pt>
                <c:pt idx="5">
                  <c:v>9.173745173745175E-2</c:v>
                </c:pt>
                <c:pt idx="6">
                  <c:v>9.2760180995475117E-2</c:v>
                </c:pt>
                <c:pt idx="7">
                  <c:v>0.10946168840905683</c:v>
                </c:pt>
                <c:pt idx="8">
                  <c:v>0.10581156442618139</c:v>
                </c:pt>
                <c:pt idx="9">
                  <c:v>0.10870224378411159</c:v>
                </c:pt>
                <c:pt idx="10">
                  <c:v>0.10689341026419678</c:v>
                </c:pt>
                <c:pt idx="11">
                  <c:v>8.0097829409966376E-2</c:v>
                </c:pt>
                <c:pt idx="12">
                  <c:v>9.3615715162676486E-2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13968408"/>
        <c:axId val="403189936"/>
      </c:barChart>
      <c:dateAx>
        <c:axId val="113968408"/>
        <c:scaling>
          <c:orientation val="minMax"/>
        </c:scaling>
        <c:delete val="0"/>
        <c:axPos val="b"/>
        <c:numFmt formatCode="[$-C0A]mmmm\-yy;@" sourceLinked="0"/>
        <c:majorTickMark val="out"/>
        <c:minorTickMark val="none"/>
        <c:tickLblPos val="nextTo"/>
        <c:txPr>
          <a:bodyPr/>
          <a:lstStyle/>
          <a:p>
            <a:pPr>
              <a:defRPr sz="900"/>
            </a:pPr>
            <a:endParaRPr lang="es-ES"/>
          </a:p>
        </c:txPr>
        <c:crossAx val="403189936"/>
        <c:crosses val="autoZero"/>
        <c:auto val="1"/>
        <c:lblOffset val="100"/>
        <c:baseTimeUnit val="months"/>
      </c:dateAx>
      <c:valAx>
        <c:axId val="403189936"/>
        <c:scaling>
          <c:orientation val="minMax"/>
          <c:max val="1"/>
          <c:min val="0"/>
        </c:scaling>
        <c:delete val="1"/>
        <c:axPos val="l"/>
        <c:numFmt formatCode="0.0%" sourceLinked="1"/>
        <c:majorTickMark val="out"/>
        <c:minorTickMark val="none"/>
        <c:tickLblPos val="nextTo"/>
        <c:crossAx val="1139684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graficos'!$D$16:$P$16</c:f>
              <c:numCache>
                <c:formatCode>0.0%</c:formatCode>
                <c:ptCount val="13"/>
                <c:pt idx="0">
                  <c:v>0.91182048040455121</c:v>
                </c:pt>
                <c:pt idx="1">
                  <c:v>0.89405320813771516</c:v>
                </c:pt>
                <c:pt idx="2">
                  <c:v>0.9400695762175838</c:v>
                </c:pt>
                <c:pt idx="3">
                  <c:v>0.95726354149411963</c:v>
                </c:pt>
                <c:pt idx="4">
                  <c:v>0.92844175491679282</c:v>
                </c:pt>
                <c:pt idx="5">
                  <c:v>0.9273630296445754</c:v>
                </c:pt>
                <c:pt idx="6">
                  <c:v>0.92987941045109423</c:v>
                </c:pt>
                <c:pt idx="7">
                  <c:v>0.91432337434094901</c:v>
                </c:pt>
                <c:pt idx="8">
                  <c:v>0.92331514525881131</c:v>
                </c:pt>
                <c:pt idx="9">
                  <c:v>0.91771290273786121</c:v>
                </c:pt>
                <c:pt idx="10">
                  <c:v>0.92303057689411061</c:v>
                </c:pt>
                <c:pt idx="11">
                  <c:v>0.93192669028184205</c:v>
                </c:pt>
                <c:pt idx="12">
                  <c:v>0.93803838597551759</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graficos'!$D$17:$P$17</c:f>
              <c:numCache>
                <c:formatCode>0.0%</c:formatCode>
                <c:ptCount val="13"/>
                <c:pt idx="0">
                  <c:v>8.8179519595448799E-2</c:v>
                </c:pt>
                <c:pt idx="1">
                  <c:v>0.1059467918622848</c:v>
                </c:pt>
                <c:pt idx="2">
                  <c:v>5.9930423782416191E-2</c:v>
                </c:pt>
                <c:pt idx="3">
                  <c:v>4.2736458505880405E-2</c:v>
                </c:pt>
                <c:pt idx="4">
                  <c:v>7.1558245083207281E-2</c:v>
                </c:pt>
                <c:pt idx="5">
                  <c:v>7.2636970355424477E-2</c:v>
                </c:pt>
                <c:pt idx="6">
                  <c:v>7.0120589548905765E-2</c:v>
                </c:pt>
                <c:pt idx="7">
                  <c:v>8.5676625659050959E-2</c:v>
                </c:pt>
                <c:pt idx="8">
                  <c:v>7.6684854741188621E-2</c:v>
                </c:pt>
                <c:pt idx="9">
                  <c:v>8.228709726213887E-2</c:v>
                </c:pt>
                <c:pt idx="10">
                  <c:v>7.6969423105889445E-2</c:v>
                </c:pt>
                <c:pt idx="11">
                  <c:v>6.8073309718158018E-2</c:v>
                </c:pt>
                <c:pt idx="12">
                  <c:v>6.1961614024482387E-2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403194248"/>
        <c:axId val="403190720"/>
      </c:barChart>
      <c:dateAx>
        <c:axId val="403194248"/>
        <c:scaling>
          <c:orientation val="minMax"/>
        </c:scaling>
        <c:delete val="0"/>
        <c:axPos val="b"/>
        <c:numFmt formatCode="[$-C0A]mmmm\-yy;@" sourceLinked="1"/>
        <c:majorTickMark val="out"/>
        <c:minorTickMark val="none"/>
        <c:tickLblPos val="nextTo"/>
        <c:txPr>
          <a:bodyPr/>
          <a:lstStyle/>
          <a:p>
            <a:pPr>
              <a:defRPr sz="750"/>
            </a:pPr>
            <a:endParaRPr lang="es-ES"/>
          </a:p>
        </c:txPr>
        <c:crossAx val="403190720"/>
        <c:crosses val="autoZero"/>
        <c:auto val="1"/>
        <c:lblOffset val="100"/>
        <c:baseTimeUnit val="months"/>
      </c:dateAx>
      <c:valAx>
        <c:axId val="403190720"/>
        <c:scaling>
          <c:orientation val="minMax"/>
          <c:max val="1"/>
          <c:min val="0"/>
        </c:scaling>
        <c:delete val="1"/>
        <c:axPos val="l"/>
        <c:numFmt formatCode="0.0%" sourceLinked="1"/>
        <c:majorTickMark val="out"/>
        <c:minorTickMark val="none"/>
        <c:tickLblPos val="nextTo"/>
        <c:crossAx val="4031942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graficos'!$D$56:$P$56</c:f>
              <c:numCache>
                <c:formatCode>0.0%</c:formatCode>
                <c:ptCount val="13"/>
                <c:pt idx="0">
                  <c:v>0.68546083295744997</c:v>
                </c:pt>
                <c:pt idx="1">
                  <c:v>0.66642228739002929</c:v>
                </c:pt>
                <c:pt idx="2">
                  <c:v>0.80873299928418052</c:v>
                </c:pt>
                <c:pt idx="3">
                  <c:v>0.89011473962930265</c:v>
                </c:pt>
                <c:pt idx="4">
                  <c:v>0.79025830258302576</c:v>
                </c:pt>
                <c:pt idx="5">
                  <c:v>0.80240034290612949</c:v>
                </c:pt>
                <c:pt idx="6">
                  <c:v>0.79098837209302331</c:v>
                </c:pt>
                <c:pt idx="7">
                  <c:v>0.69406593406593398</c:v>
                </c:pt>
                <c:pt idx="8">
                  <c:v>0.81089258698940991</c:v>
                </c:pt>
                <c:pt idx="9">
                  <c:v>0.73881633787163092</c:v>
                </c:pt>
                <c:pt idx="10">
                  <c:v>0.77655354781842223</c:v>
                </c:pt>
                <c:pt idx="11">
                  <c:v>0.84868902885601294</c:v>
                </c:pt>
                <c:pt idx="12">
                  <c:v>0.72181227863046049</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graficos'!$D$57:$P$57</c:f>
              <c:numCache>
                <c:formatCode>0.0%</c:formatCode>
                <c:ptCount val="13"/>
                <c:pt idx="0">
                  <c:v>0.31453916704254997</c:v>
                </c:pt>
                <c:pt idx="1">
                  <c:v>0.33357771260997066</c:v>
                </c:pt>
                <c:pt idx="2">
                  <c:v>0.19126700071581962</c:v>
                </c:pt>
                <c:pt idx="3">
                  <c:v>0.10988526037069725</c:v>
                </c:pt>
                <c:pt idx="4">
                  <c:v>0.20974169741697418</c:v>
                </c:pt>
                <c:pt idx="5">
                  <c:v>0.19759965709387056</c:v>
                </c:pt>
                <c:pt idx="6">
                  <c:v>0.20901162790697678</c:v>
                </c:pt>
                <c:pt idx="7">
                  <c:v>0.30593406593406591</c:v>
                </c:pt>
                <c:pt idx="8">
                  <c:v>0.18910741301059</c:v>
                </c:pt>
                <c:pt idx="9">
                  <c:v>0.26118366212836897</c:v>
                </c:pt>
                <c:pt idx="10">
                  <c:v>0.22344645218157783</c:v>
                </c:pt>
                <c:pt idx="11">
                  <c:v>0.15131097114398712</c:v>
                </c:pt>
                <c:pt idx="12">
                  <c:v>0.27818772136953962</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403196992"/>
        <c:axId val="403195032"/>
      </c:barChart>
      <c:dateAx>
        <c:axId val="403196992"/>
        <c:scaling>
          <c:orientation val="minMax"/>
        </c:scaling>
        <c:delete val="0"/>
        <c:axPos val="b"/>
        <c:numFmt formatCode="[$-C0A]mmmm\-yy;@" sourceLinked="1"/>
        <c:majorTickMark val="out"/>
        <c:minorTickMark val="none"/>
        <c:tickLblPos val="nextTo"/>
        <c:txPr>
          <a:bodyPr/>
          <a:lstStyle/>
          <a:p>
            <a:pPr>
              <a:defRPr sz="750"/>
            </a:pPr>
            <a:endParaRPr lang="es-ES"/>
          </a:p>
        </c:txPr>
        <c:crossAx val="403195032"/>
        <c:crosses val="autoZero"/>
        <c:auto val="1"/>
        <c:lblOffset val="100"/>
        <c:baseTimeUnit val="months"/>
      </c:dateAx>
      <c:valAx>
        <c:axId val="403195032"/>
        <c:scaling>
          <c:orientation val="minMax"/>
          <c:max val="1"/>
          <c:min val="0"/>
        </c:scaling>
        <c:delete val="1"/>
        <c:axPos val="l"/>
        <c:numFmt formatCode="0.0%" sourceLinked="1"/>
        <c:majorTickMark val="out"/>
        <c:minorTickMark val="none"/>
        <c:tickLblPos val="nextTo"/>
        <c:crossAx val="40319699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graficos'!$D$51:$P$51</c:f>
              <c:numCache>
                <c:formatCode>0.0%</c:formatCode>
                <c:ptCount val="13"/>
                <c:pt idx="0">
                  <c:v>0.84034125533211446</c:v>
                </c:pt>
                <c:pt idx="1">
                  <c:v>0.82359970126960413</c:v>
                </c:pt>
                <c:pt idx="2">
                  <c:v>0.8935177988496813</c:v>
                </c:pt>
                <c:pt idx="3">
                  <c:v>0.93521305243149067</c:v>
                </c:pt>
                <c:pt idx="4">
                  <c:v>0.90126239855725887</c:v>
                </c:pt>
                <c:pt idx="5">
                  <c:v>0.89376443418013862</c:v>
                </c:pt>
                <c:pt idx="6">
                  <c:v>0.8937454010301692</c:v>
                </c:pt>
                <c:pt idx="7">
                  <c:v>0.87691187181354691</c:v>
                </c:pt>
                <c:pt idx="8">
                  <c:v>0.89141377822522649</c:v>
                </c:pt>
                <c:pt idx="9">
                  <c:v>0.86938715811028222</c:v>
                </c:pt>
                <c:pt idx="10">
                  <c:v>0.89425936942296247</c:v>
                </c:pt>
                <c:pt idx="11">
                  <c:v>0.9286992840095466</c:v>
                </c:pt>
                <c:pt idx="12">
                  <c:v>0.88776119402985065</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graficos'!$D$52:$P$52</c:f>
              <c:numCache>
                <c:formatCode>0.0%</c:formatCode>
                <c:ptCount val="13"/>
                <c:pt idx="0">
                  <c:v>0.15965874466788543</c:v>
                </c:pt>
                <c:pt idx="1">
                  <c:v>0.17640029873039581</c:v>
                </c:pt>
                <c:pt idx="2">
                  <c:v>0.10648220115031867</c:v>
                </c:pt>
                <c:pt idx="3">
                  <c:v>6.4786947568509431E-2</c:v>
                </c:pt>
                <c:pt idx="4">
                  <c:v>9.8737601442741227E-2</c:v>
                </c:pt>
                <c:pt idx="5">
                  <c:v>0.10623556581986143</c:v>
                </c:pt>
                <c:pt idx="6">
                  <c:v>0.10625459896983075</c:v>
                </c:pt>
                <c:pt idx="7">
                  <c:v>0.123088128186453</c:v>
                </c:pt>
                <c:pt idx="8">
                  <c:v>0.10858622177477348</c:v>
                </c:pt>
                <c:pt idx="9">
                  <c:v>0.1306128418897177</c:v>
                </c:pt>
                <c:pt idx="10">
                  <c:v>0.10574063057703746</c:v>
                </c:pt>
                <c:pt idx="11">
                  <c:v>7.130071599045347E-2</c:v>
                </c:pt>
                <c:pt idx="12">
                  <c:v>0.11223880597014925</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403195424"/>
        <c:axId val="403191896"/>
      </c:barChart>
      <c:dateAx>
        <c:axId val="403195424"/>
        <c:scaling>
          <c:orientation val="minMax"/>
        </c:scaling>
        <c:delete val="0"/>
        <c:axPos val="b"/>
        <c:numFmt formatCode="[$-C0A]mmmm\-yy;@" sourceLinked="1"/>
        <c:majorTickMark val="out"/>
        <c:minorTickMark val="none"/>
        <c:tickLblPos val="nextTo"/>
        <c:txPr>
          <a:bodyPr/>
          <a:lstStyle/>
          <a:p>
            <a:pPr>
              <a:defRPr sz="900"/>
            </a:pPr>
            <a:endParaRPr lang="es-ES"/>
          </a:p>
        </c:txPr>
        <c:crossAx val="403191896"/>
        <c:crosses val="autoZero"/>
        <c:auto val="1"/>
        <c:lblOffset val="100"/>
        <c:baseTimeUnit val="months"/>
      </c:dateAx>
      <c:valAx>
        <c:axId val="403191896"/>
        <c:scaling>
          <c:orientation val="minMax"/>
          <c:max val="1"/>
          <c:min val="0"/>
        </c:scaling>
        <c:delete val="1"/>
        <c:axPos val="l"/>
        <c:numFmt formatCode="0.0%" sourceLinked="1"/>
        <c:majorTickMark val="out"/>
        <c:minorTickMark val="none"/>
        <c:tickLblPos val="nextTo"/>
        <c:crossAx val="40319542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graficos'!$D$61:$P$61</c:f>
              <c:numCache>
                <c:formatCode>0.0%</c:formatCode>
                <c:ptCount val="13"/>
                <c:pt idx="0">
                  <c:v>0.86244274809160304</c:v>
                </c:pt>
                <c:pt idx="1">
                  <c:v>0.85502471169686978</c:v>
                </c:pt>
                <c:pt idx="2">
                  <c:v>0.91598074235129678</c:v>
                </c:pt>
                <c:pt idx="3">
                  <c:v>0.94657555521043646</c:v>
                </c:pt>
                <c:pt idx="4">
                  <c:v>0.90489449003517008</c:v>
                </c:pt>
                <c:pt idx="5">
                  <c:v>0.88640677471163687</c:v>
                </c:pt>
                <c:pt idx="6">
                  <c:v>0.91581227436823109</c:v>
                </c:pt>
                <c:pt idx="7">
                  <c:v>0.89825874226507407</c:v>
                </c:pt>
                <c:pt idx="8">
                  <c:v>0.89482153306026924</c:v>
                </c:pt>
                <c:pt idx="9">
                  <c:v>0.88377865381807574</c:v>
                </c:pt>
                <c:pt idx="10">
                  <c:v>0.91283328450043943</c:v>
                </c:pt>
                <c:pt idx="11">
                  <c:v>0.93041391721655675</c:v>
                </c:pt>
                <c:pt idx="12">
                  <c:v>0.90348406226834688</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graficos'!$D$62:$P$62</c:f>
              <c:numCache>
                <c:formatCode>0.0%</c:formatCode>
                <c:ptCount val="13"/>
                <c:pt idx="0">
                  <c:v>0.13755725190839693</c:v>
                </c:pt>
                <c:pt idx="1">
                  <c:v>0.14497528830313011</c:v>
                </c:pt>
                <c:pt idx="2">
                  <c:v>8.4019257648703216E-2</c:v>
                </c:pt>
                <c:pt idx="3">
                  <c:v>5.3424444789563597E-2</c:v>
                </c:pt>
                <c:pt idx="4">
                  <c:v>9.5105509964830026E-2</c:v>
                </c:pt>
                <c:pt idx="5">
                  <c:v>0.11359322528836328</c:v>
                </c:pt>
                <c:pt idx="6">
                  <c:v>8.4187725631768948E-2</c:v>
                </c:pt>
                <c:pt idx="7">
                  <c:v>0.10174125773492589</c:v>
                </c:pt>
                <c:pt idx="8">
                  <c:v>0.10517846693973085</c:v>
                </c:pt>
                <c:pt idx="9">
                  <c:v>0.11622134618192438</c:v>
                </c:pt>
                <c:pt idx="10">
                  <c:v>8.7166715499560496E-2</c:v>
                </c:pt>
                <c:pt idx="11">
                  <c:v>6.9586082783443318E-2</c:v>
                </c:pt>
                <c:pt idx="12">
                  <c:v>9.6515937731653068E-2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403193072"/>
        <c:axId val="403193464"/>
      </c:barChart>
      <c:dateAx>
        <c:axId val="403193072"/>
        <c:scaling>
          <c:orientation val="minMax"/>
        </c:scaling>
        <c:delete val="0"/>
        <c:axPos val="b"/>
        <c:numFmt formatCode="[$-C0A]mmmm\-yy;@" sourceLinked="1"/>
        <c:majorTickMark val="out"/>
        <c:minorTickMark val="none"/>
        <c:tickLblPos val="nextTo"/>
        <c:txPr>
          <a:bodyPr/>
          <a:lstStyle/>
          <a:p>
            <a:pPr>
              <a:defRPr sz="750"/>
            </a:pPr>
            <a:endParaRPr lang="es-ES"/>
          </a:p>
        </c:txPr>
        <c:crossAx val="403193464"/>
        <c:crosses val="autoZero"/>
        <c:auto val="1"/>
        <c:lblOffset val="100"/>
        <c:baseTimeUnit val="months"/>
      </c:dateAx>
      <c:valAx>
        <c:axId val="403193464"/>
        <c:scaling>
          <c:orientation val="minMax"/>
          <c:max val="1"/>
          <c:min val="0"/>
        </c:scaling>
        <c:delete val="1"/>
        <c:axPos val="l"/>
        <c:numFmt formatCode="0.0%" sourceLinked="1"/>
        <c:majorTickMark val="out"/>
        <c:minorTickMark val="none"/>
        <c:tickLblPos val="nextTo"/>
        <c:crossAx val="40319307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graficos'!$D$34:$P$34</c:f>
              <c:numCache>
                <c:formatCode>0.0%</c:formatCode>
                <c:ptCount val="13"/>
                <c:pt idx="0">
                  <c:v>0.64666666666666661</c:v>
                </c:pt>
                <c:pt idx="1">
                  <c:v>0.58122277786739796</c:v>
                </c:pt>
                <c:pt idx="2">
                  <c:v>0.71260398681525672</c:v>
                </c:pt>
                <c:pt idx="3">
                  <c:v>0.71936421124594085</c:v>
                </c:pt>
                <c:pt idx="4">
                  <c:v>0.67923642622437796</c:v>
                </c:pt>
                <c:pt idx="5">
                  <c:v>0.67072357452484155</c:v>
                </c:pt>
                <c:pt idx="6">
                  <c:v>0.69003690036900367</c:v>
                </c:pt>
                <c:pt idx="7">
                  <c:v>0.66702937976060928</c:v>
                </c:pt>
                <c:pt idx="8">
                  <c:v>0.61968444778362142</c:v>
                </c:pt>
                <c:pt idx="9">
                  <c:v>0.66604622304948036</c:v>
                </c:pt>
                <c:pt idx="10">
                  <c:v>0.57913773148148151</c:v>
                </c:pt>
                <c:pt idx="11">
                  <c:v>0.64336996336996333</c:v>
                </c:pt>
                <c:pt idx="12">
                  <c:v>0.66538697788697776</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graficos'!$D$35:$P$35</c:f>
              <c:numCache>
                <c:formatCode>0.0%</c:formatCode>
                <c:ptCount val="13"/>
                <c:pt idx="0">
                  <c:v>0.35333333333333333</c:v>
                </c:pt>
                <c:pt idx="1">
                  <c:v>0.41877722213260204</c:v>
                </c:pt>
                <c:pt idx="2">
                  <c:v>0.28739601318474339</c:v>
                </c:pt>
                <c:pt idx="3">
                  <c:v>0.28063578875405915</c:v>
                </c:pt>
                <c:pt idx="4">
                  <c:v>0.32076357377562198</c:v>
                </c:pt>
                <c:pt idx="5">
                  <c:v>0.3292764254751584</c:v>
                </c:pt>
                <c:pt idx="6">
                  <c:v>0.30996309963099633</c:v>
                </c:pt>
                <c:pt idx="7">
                  <c:v>0.33297062023939067</c:v>
                </c:pt>
                <c:pt idx="8">
                  <c:v>0.38031555221637864</c:v>
                </c:pt>
                <c:pt idx="9">
                  <c:v>0.33395377695051964</c:v>
                </c:pt>
                <c:pt idx="10">
                  <c:v>0.42086226851851849</c:v>
                </c:pt>
                <c:pt idx="11">
                  <c:v>0.35663003663003662</c:v>
                </c:pt>
                <c:pt idx="12">
                  <c:v>0.33461302211302207</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403196600"/>
        <c:axId val="403189544"/>
      </c:barChart>
      <c:dateAx>
        <c:axId val="403196600"/>
        <c:scaling>
          <c:orientation val="minMax"/>
        </c:scaling>
        <c:delete val="0"/>
        <c:axPos val="b"/>
        <c:numFmt formatCode="[$-C0A]mmmm\-yy;@" sourceLinked="1"/>
        <c:majorTickMark val="out"/>
        <c:minorTickMark val="none"/>
        <c:tickLblPos val="nextTo"/>
        <c:txPr>
          <a:bodyPr/>
          <a:lstStyle/>
          <a:p>
            <a:pPr>
              <a:defRPr sz="750"/>
            </a:pPr>
            <a:endParaRPr lang="es-ES"/>
          </a:p>
        </c:txPr>
        <c:crossAx val="403189544"/>
        <c:crosses val="autoZero"/>
        <c:auto val="1"/>
        <c:lblOffset val="100"/>
        <c:baseTimeUnit val="months"/>
      </c:dateAx>
      <c:valAx>
        <c:axId val="403189544"/>
        <c:scaling>
          <c:orientation val="minMax"/>
          <c:max val="1"/>
          <c:min val="0"/>
        </c:scaling>
        <c:delete val="1"/>
        <c:axPos val="l"/>
        <c:numFmt formatCode="0.0%" sourceLinked="1"/>
        <c:majorTickMark val="out"/>
        <c:minorTickMark val="none"/>
        <c:tickLblPos val="nextTo"/>
        <c:crossAx val="40319660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graficos'!$D$29:$P$29</c:f>
              <c:numCache>
                <c:formatCode>0.0%</c:formatCode>
                <c:ptCount val="13"/>
                <c:pt idx="0">
                  <c:v>0.79602152290885375</c:v>
                </c:pt>
                <c:pt idx="1">
                  <c:v>0.80108817410785726</c:v>
                </c:pt>
                <c:pt idx="2">
                  <c:v>0.86701349374085512</c:v>
                </c:pt>
                <c:pt idx="3">
                  <c:v>0.88672689367616397</c:v>
                </c:pt>
                <c:pt idx="4">
                  <c:v>0.85266159695817489</c:v>
                </c:pt>
                <c:pt idx="5">
                  <c:v>0.83596577821651863</c:v>
                </c:pt>
                <c:pt idx="6">
                  <c:v>0.8565625</c:v>
                </c:pt>
                <c:pt idx="7">
                  <c:v>0.82623615660583372</c:v>
                </c:pt>
                <c:pt idx="8">
                  <c:v>0.81260440394836753</c:v>
                </c:pt>
                <c:pt idx="9">
                  <c:v>0.82122115837388165</c:v>
                </c:pt>
                <c:pt idx="10">
                  <c:v>0.78521234341582646</c:v>
                </c:pt>
                <c:pt idx="11">
                  <c:v>0.82826585179526357</c:v>
                </c:pt>
                <c:pt idx="12">
                  <c:v>0.83717310087173091</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graficos'!$D$30:$P$30</c:f>
              <c:numCache>
                <c:formatCode>0.0%</c:formatCode>
                <c:ptCount val="13"/>
                <c:pt idx="0">
                  <c:v>0.20397847709114625</c:v>
                </c:pt>
                <c:pt idx="1">
                  <c:v>0.19891182589214274</c:v>
                </c:pt>
                <c:pt idx="2">
                  <c:v>0.13298650625914485</c:v>
                </c:pt>
                <c:pt idx="3">
                  <c:v>0.11327310632383598</c:v>
                </c:pt>
                <c:pt idx="4">
                  <c:v>0.14733840304182511</c:v>
                </c:pt>
                <c:pt idx="5">
                  <c:v>0.16403422178348143</c:v>
                </c:pt>
                <c:pt idx="6">
                  <c:v>0.1434375</c:v>
                </c:pt>
                <c:pt idx="7">
                  <c:v>0.17376384339416628</c:v>
                </c:pt>
                <c:pt idx="8">
                  <c:v>0.1873955960516325</c:v>
                </c:pt>
                <c:pt idx="9">
                  <c:v>0.17877884162611835</c:v>
                </c:pt>
                <c:pt idx="10">
                  <c:v>0.21478765658417356</c:v>
                </c:pt>
                <c:pt idx="11">
                  <c:v>0.17173414820473643</c:v>
                </c:pt>
                <c:pt idx="12">
                  <c:v>0.16282689912826898</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403311344"/>
        <c:axId val="403307816"/>
      </c:barChart>
      <c:dateAx>
        <c:axId val="403311344"/>
        <c:scaling>
          <c:orientation val="minMax"/>
        </c:scaling>
        <c:delete val="0"/>
        <c:axPos val="b"/>
        <c:numFmt formatCode="[$-C0A]mmmm\-yy;@" sourceLinked="1"/>
        <c:majorTickMark val="out"/>
        <c:minorTickMark val="none"/>
        <c:tickLblPos val="nextTo"/>
        <c:txPr>
          <a:bodyPr/>
          <a:lstStyle/>
          <a:p>
            <a:pPr>
              <a:defRPr sz="900"/>
            </a:pPr>
            <a:endParaRPr lang="es-ES"/>
          </a:p>
        </c:txPr>
        <c:crossAx val="403307816"/>
        <c:crosses val="autoZero"/>
        <c:auto val="1"/>
        <c:lblOffset val="100"/>
        <c:baseTimeUnit val="months"/>
      </c:dateAx>
      <c:valAx>
        <c:axId val="403307816"/>
        <c:scaling>
          <c:orientation val="minMax"/>
          <c:max val="1"/>
          <c:min val="0"/>
        </c:scaling>
        <c:delete val="1"/>
        <c:axPos val="l"/>
        <c:numFmt formatCode="0.0%" sourceLinked="1"/>
        <c:majorTickMark val="out"/>
        <c:minorTickMark val="none"/>
        <c:tickLblPos val="nextTo"/>
        <c:crossAx val="40331134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graficos'!$D$39:$P$39</c:f>
              <c:numCache>
                <c:formatCode>0.0%</c:formatCode>
                <c:ptCount val="13"/>
                <c:pt idx="0">
                  <c:v>0.90068987646398202</c:v>
                </c:pt>
                <c:pt idx="1">
                  <c:v>0.82912590722625434</c:v>
                </c:pt>
                <c:pt idx="2">
                  <c:v>0.91637010676156583</c:v>
                </c:pt>
                <c:pt idx="3">
                  <c:v>0.90617967803358146</c:v>
                </c:pt>
                <c:pt idx="4">
                  <c:v>0.89090057749336671</c:v>
                </c:pt>
                <c:pt idx="5">
                  <c:v>0.9004885993485342</c:v>
                </c:pt>
                <c:pt idx="6">
                  <c:v>0.90829164771866</c:v>
                </c:pt>
                <c:pt idx="7">
                  <c:v>0.88070123310057935</c:v>
                </c:pt>
                <c:pt idx="8">
                  <c:v>0.88757307749962511</c:v>
                </c:pt>
                <c:pt idx="9">
                  <c:v>0.87138661307775545</c:v>
                </c:pt>
                <c:pt idx="10">
                  <c:v>0.85240413877054177</c:v>
                </c:pt>
                <c:pt idx="11">
                  <c:v>0.86475983211565377</c:v>
                </c:pt>
                <c:pt idx="12">
                  <c:v>0.91248697722875438</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numCache>
            </c:numRef>
          </c:cat>
          <c:val>
            <c:numRef>
              <c:f>'Back Data graficos'!$D$40:$P$40</c:f>
              <c:numCache>
                <c:formatCode>0.0%</c:formatCode>
                <c:ptCount val="13"/>
                <c:pt idx="0">
                  <c:v>9.931012353601798E-2</c:v>
                </c:pt>
                <c:pt idx="1">
                  <c:v>0.17087409277374568</c:v>
                </c:pt>
                <c:pt idx="2">
                  <c:v>8.3629893238434158E-2</c:v>
                </c:pt>
                <c:pt idx="3">
                  <c:v>9.3820321966418554E-2</c:v>
                </c:pt>
                <c:pt idx="4">
                  <c:v>0.10909942250663339</c:v>
                </c:pt>
                <c:pt idx="5">
                  <c:v>9.9511400651465812E-2</c:v>
                </c:pt>
                <c:pt idx="6">
                  <c:v>9.170835228134E-2</c:v>
                </c:pt>
                <c:pt idx="7">
                  <c:v>0.11929876689942058</c:v>
                </c:pt>
                <c:pt idx="8">
                  <c:v>0.11242692250037474</c:v>
                </c:pt>
                <c:pt idx="9">
                  <c:v>0.12861338692224455</c:v>
                </c:pt>
                <c:pt idx="10">
                  <c:v>0.14759586122945831</c:v>
                </c:pt>
                <c:pt idx="11">
                  <c:v>0.13524016788434634</c:v>
                </c:pt>
                <c:pt idx="12">
                  <c:v>8.7513022771245716E-2</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403308600"/>
        <c:axId val="403312912"/>
      </c:barChart>
      <c:dateAx>
        <c:axId val="403308600"/>
        <c:scaling>
          <c:orientation val="minMax"/>
        </c:scaling>
        <c:delete val="0"/>
        <c:axPos val="b"/>
        <c:numFmt formatCode="[$-C0A]mmmm\-yy;@" sourceLinked="1"/>
        <c:majorTickMark val="out"/>
        <c:minorTickMark val="none"/>
        <c:tickLblPos val="nextTo"/>
        <c:txPr>
          <a:bodyPr/>
          <a:lstStyle/>
          <a:p>
            <a:pPr>
              <a:defRPr sz="750"/>
            </a:pPr>
            <a:endParaRPr lang="es-ES"/>
          </a:p>
        </c:txPr>
        <c:crossAx val="403312912"/>
        <c:crosses val="autoZero"/>
        <c:auto val="1"/>
        <c:lblOffset val="100"/>
        <c:baseTimeUnit val="months"/>
      </c:dateAx>
      <c:valAx>
        <c:axId val="403312912"/>
        <c:scaling>
          <c:orientation val="minMax"/>
          <c:max val="1"/>
          <c:min val="0"/>
        </c:scaling>
        <c:delete val="1"/>
        <c:axPos val="l"/>
        <c:numFmt formatCode="0.0%" sourceLinked="1"/>
        <c:majorTickMark val="out"/>
        <c:minorTickMark val="none"/>
        <c:tickLblPos val="nextTo"/>
        <c:crossAx val="403308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3" val="0"/>
</file>

<file path=xl/ctrlProps/ctrlProp2.xml><?xml version="1.0" encoding="utf-8"?>
<formControlPr xmlns="http://schemas.microsoft.com/office/spreadsheetml/2009/9/main" objectType="Drop" dropStyle="combo" dx="16" fmlaLink="$N$29" fmlaRange="'Back Data graficos'!$S$15:$S$17" noThreeD="1" sel="2"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2"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2"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51249</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Enero  </a:t>
          </a:r>
          <a:r>
            <a:rPr lang="es-ES" sz="2000" b="0">
              <a:solidFill>
                <a:sysClr val="windowText" lastClr="000000"/>
              </a:solidFill>
              <a:effectLst/>
              <a:latin typeface="+mn-lt"/>
              <a:ea typeface="+mn-ea"/>
              <a:cs typeface="+mn-cs"/>
            </a:rPr>
            <a:t>2021</a:t>
          </a:r>
          <a:endParaRPr lang="en-US" sz="4400" b="0">
            <a:solidFill>
              <a:sysClr val="windowText" lastClr="000000"/>
            </a:solidFill>
            <a:effectLst/>
          </a:endParaRPr>
        </a:p>
      </xdr:txBody>
    </xdr:sp>
    <xdr:clientData/>
  </xdr:twoCellAnchor>
  <xdr:twoCellAnchor editAs="oneCell">
    <xdr:from>
      <xdr:col>7</xdr:col>
      <xdr:colOff>369795</xdr:colOff>
      <xdr:row>0</xdr:row>
      <xdr:rowOff>100853</xdr:rowOff>
    </xdr:from>
    <xdr:to>
      <xdr:col>11</xdr:col>
      <xdr:colOff>381795</xdr:colOff>
      <xdr:row>5</xdr:row>
      <xdr:rowOff>21696</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703795" y="100853"/>
          <a:ext cx="3060000" cy="873343"/>
        </a:xfrm>
        <a:prstGeom prst="rect">
          <a:avLst/>
        </a:prstGeom>
      </xdr:spPr>
    </xdr:pic>
    <xdr:clientData/>
  </xdr:twoCellAnchor>
  <xdr:twoCellAnchor editAs="oneCell">
    <xdr:from>
      <xdr:col>0</xdr:col>
      <xdr:colOff>28575</xdr:colOff>
      <xdr:row>23</xdr:row>
      <xdr:rowOff>161925</xdr:rowOff>
    </xdr:from>
    <xdr:to>
      <xdr:col>3</xdr:col>
      <xdr:colOff>204028</xdr:colOff>
      <xdr:row>27</xdr:row>
      <xdr:rowOff>30234</xdr:rowOff>
    </xdr:to>
    <xdr:pic>
      <xdr:nvPicPr>
        <xdr:cNvPr id="8" name="Imagen 7">
          <a:extLst>
            <a:ext uri="{FF2B5EF4-FFF2-40B4-BE49-F238E27FC236}">
              <a16:creationId xmlns=""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28575" y="4543425"/>
          <a:ext cx="2461453" cy="6303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602296"/>
          <a:ext cx="6591339" cy="556935"/>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5184442"/>
          <a:ext cx="6591339" cy="55693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320631"/>
          <a:ext cx="6591339" cy="55693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3038965"/>
          <a:ext cx="6591339" cy="54740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747774"/>
          <a:ext cx="6591339" cy="55693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466108"/>
          <a:ext cx="6591339" cy="55693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902779"/>
          <a:ext cx="6591339" cy="55693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593912</xdr:colOff>
      <xdr:row>0</xdr:row>
      <xdr:rowOff>190501</xdr:rowOff>
    </xdr:from>
    <xdr:to>
      <xdr:col>8</xdr:col>
      <xdr:colOff>549088</xdr:colOff>
      <xdr:row>0</xdr:row>
      <xdr:rowOff>612672</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647765" y="190501"/>
          <a:ext cx="1479176" cy="4221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4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4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5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5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29</xdr:row>
          <xdr:rowOff>19050</xdr:rowOff>
        </xdr:from>
        <xdr:to>
          <xdr:col>4</xdr:col>
          <xdr:colOff>123825</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6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6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714375</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278381</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Normal="10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Y414"/>
  <sheetViews>
    <sheetView zoomScale="85" zoomScaleNormal="85" workbookViewId="0">
      <pane xSplit="1" ySplit="4" topLeftCell="B122" activePane="bottomRight" state="frozen"/>
      <selection pane="topRight" activeCell="B1" sqref="B1"/>
      <selection pane="bottomLeft" activeCell="A5" sqref="A5"/>
      <selection pane="bottomRight" activeCell="AC151" sqref="AC151"/>
    </sheetView>
  </sheetViews>
  <sheetFormatPr baseColWidth="10" defaultColWidth="11.42578125" defaultRowHeight="15" x14ac:dyDescent="0.25"/>
  <cols>
    <col min="1" max="1" width="38.42578125" bestFit="1" customWidth="1"/>
    <col min="2" max="2" width="11.7109375" customWidth="1"/>
    <col min="3" max="9" width="7.7109375" customWidth="1"/>
    <col min="10" max="10" width="8.28515625" customWidth="1"/>
    <col min="11" max="15" width="7.7109375" customWidth="1"/>
    <col min="16" max="16" width="8.42578125" bestFit="1" customWidth="1"/>
    <col min="17" max="17" width="8.5703125" customWidth="1"/>
    <col min="18" max="18" width="7.7109375" customWidth="1"/>
    <col min="19" max="19" width="9.42578125" customWidth="1"/>
    <col min="20" max="20" width="9.7109375" customWidth="1"/>
    <col min="21" max="22" width="6.85546875" bestFit="1" customWidth="1"/>
    <col min="23" max="23" width="7.42578125" customWidth="1"/>
    <col min="24" max="24" width="11.42578125" style="68"/>
    <col min="25" max="25" width="6.85546875" customWidth="1"/>
    <col min="26" max="26" width="11.42578125" style="68"/>
    <col min="27" max="27" width="9.42578125" bestFit="1" customWidth="1"/>
    <col min="31" max="31" width="8.85546875" bestFit="1" customWidth="1"/>
    <col min="38" max="40" width="11.42578125" style="68"/>
    <col min="41" max="41" width="10.85546875" style="68"/>
    <col min="42" max="43" width="11.42578125" style="68"/>
    <col min="44" max="46" width="10.85546875" style="68"/>
    <col min="47" max="47" width="11.42578125" style="68"/>
    <col min="49" max="49" width="2" style="2" bestFit="1" customWidth="1"/>
    <col min="50" max="50" width="6.7109375" customWidth="1"/>
  </cols>
  <sheetData>
    <row r="1" spans="1:48" x14ac:dyDescent="0.25">
      <c r="A1" t="s">
        <v>0</v>
      </c>
      <c r="AK1" s="68"/>
    </row>
    <row r="2" spans="1:48" x14ac:dyDescent="0.25">
      <c r="A2" t="s">
        <v>1</v>
      </c>
      <c r="AK2" s="68"/>
    </row>
    <row r="3" spans="1:48" x14ac:dyDescent="0.25">
      <c r="A3" t="s">
        <v>2</v>
      </c>
      <c r="J3" s="54"/>
      <c r="AK3" s="68"/>
    </row>
    <row r="4" spans="1:48" x14ac:dyDescent="0.25">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63">
        <v>43922</v>
      </c>
      <c r="R4" s="1">
        <v>43952</v>
      </c>
      <c r="S4" s="1">
        <v>43983</v>
      </c>
      <c r="T4" s="1">
        <v>44013</v>
      </c>
      <c r="U4" s="1">
        <v>44044</v>
      </c>
      <c r="V4" s="1">
        <v>44075</v>
      </c>
      <c r="W4" s="1">
        <v>44105</v>
      </c>
      <c r="X4" s="69">
        <v>44136</v>
      </c>
      <c r="Y4" s="1">
        <v>44166</v>
      </c>
      <c r="Z4" s="69">
        <v>44197</v>
      </c>
      <c r="AA4" s="1"/>
      <c r="AB4" s="1"/>
      <c r="AC4" s="1"/>
      <c r="AD4" s="1"/>
      <c r="AE4" s="1"/>
      <c r="AF4" s="1"/>
      <c r="AG4" s="1"/>
      <c r="AH4" s="1"/>
      <c r="AI4" s="1"/>
      <c r="AJ4" s="1"/>
      <c r="AK4" s="69"/>
      <c r="AL4" s="69"/>
      <c r="AM4" s="69"/>
      <c r="AN4" s="69"/>
      <c r="AO4" s="69"/>
      <c r="AP4" s="69"/>
      <c r="AQ4" s="69"/>
      <c r="AR4" s="69"/>
      <c r="AS4" s="69"/>
      <c r="AT4" s="69"/>
      <c r="AU4" s="69"/>
      <c r="AV4" s="1"/>
    </row>
    <row r="5" spans="1:48" x14ac:dyDescent="0.25">
      <c r="A5" t="s">
        <v>4</v>
      </c>
      <c r="AK5" s="68"/>
    </row>
    <row r="6" spans="1:48" x14ac:dyDescent="0.25">
      <c r="A6" t="s">
        <v>5</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s="68">
        <v>100</v>
      </c>
      <c r="Y6">
        <v>100</v>
      </c>
      <c r="Z6" s="68">
        <v>100</v>
      </c>
      <c r="AK6" s="68"/>
    </row>
    <row r="7" spans="1:48" x14ac:dyDescent="0.25">
      <c r="A7" t="s">
        <v>6</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s="68">
        <v>61.62</v>
      </c>
      <c r="Y7">
        <v>61.62</v>
      </c>
      <c r="Z7" s="68">
        <v>60.91</v>
      </c>
      <c r="AK7" s="68"/>
    </row>
    <row r="8" spans="1:48" x14ac:dyDescent="0.25">
      <c r="A8" t="s">
        <v>7</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s="68">
        <v>2.71</v>
      </c>
      <c r="Y8">
        <v>2.4900000000000002</v>
      </c>
      <c r="Z8" s="68">
        <v>2.29</v>
      </c>
      <c r="AK8" s="68"/>
    </row>
    <row r="9" spans="1:48" x14ac:dyDescent="0.25">
      <c r="A9" t="s">
        <v>8</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s="68">
        <v>35.67</v>
      </c>
      <c r="Y9">
        <v>35.89</v>
      </c>
      <c r="Z9" s="68">
        <v>36.799999999999997</v>
      </c>
      <c r="AK9" s="68"/>
    </row>
    <row r="11" spans="1:48" x14ac:dyDescent="0.25">
      <c r="A11" t="s">
        <v>9</v>
      </c>
      <c r="AK11" s="68"/>
    </row>
    <row r="12" spans="1:48" x14ac:dyDescent="0.25">
      <c r="A12" t="s">
        <v>10</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s="68">
        <v>100</v>
      </c>
      <c r="Y12">
        <v>100</v>
      </c>
      <c r="Z12" s="68">
        <v>100</v>
      </c>
      <c r="AK12" s="68"/>
    </row>
    <row r="13" spans="1:48" x14ac:dyDescent="0.25">
      <c r="A13" t="s">
        <v>11</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s="68">
        <v>56.92</v>
      </c>
      <c r="Y13">
        <v>55.64</v>
      </c>
      <c r="Z13" s="68">
        <v>56.49</v>
      </c>
      <c r="AK13" s="68"/>
    </row>
    <row r="14" spans="1:48" x14ac:dyDescent="0.25">
      <c r="A14" t="s">
        <v>12</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s="68">
        <v>5.38</v>
      </c>
      <c r="Y14">
        <v>5.69</v>
      </c>
      <c r="Z14" s="68">
        <v>4.87</v>
      </c>
      <c r="AK14" s="68"/>
    </row>
    <row r="15" spans="1:48" x14ac:dyDescent="0.25">
      <c r="A15" t="s">
        <v>13</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s="68">
        <v>37.700000000000003</v>
      </c>
      <c r="Y15">
        <v>38.67</v>
      </c>
      <c r="Z15" s="68">
        <v>38.65</v>
      </c>
      <c r="AK15" s="68"/>
    </row>
    <row r="17" spans="1:37" x14ac:dyDescent="0.25">
      <c r="A17" t="s">
        <v>14</v>
      </c>
      <c r="AK17" s="68"/>
    </row>
    <row r="18" spans="1:37" x14ac:dyDescent="0.25">
      <c r="A18" t="s">
        <v>10</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s="68">
        <v>100</v>
      </c>
      <c r="Y18">
        <v>100</v>
      </c>
      <c r="Z18" s="68">
        <v>100</v>
      </c>
      <c r="AK18" s="68"/>
    </row>
    <row r="19" spans="1:37" x14ac:dyDescent="0.25">
      <c r="A19" t="s">
        <v>11</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s="68">
        <v>62.69</v>
      </c>
      <c r="Y19">
        <v>63.5</v>
      </c>
      <c r="Z19" s="68">
        <v>61.87</v>
      </c>
      <c r="AK19" s="68"/>
    </row>
    <row r="20" spans="1:37" x14ac:dyDescent="0.25">
      <c r="A20" t="s">
        <v>12</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s="68">
        <v>1.37</v>
      </c>
      <c r="Y20">
        <v>0.98</v>
      </c>
      <c r="Z20" s="68">
        <v>1.21</v>
      </c>
      <c r="AK20" s="68"/>
    </row>
    <row r="21" spans="1:37" x14ac:dyDescent="0.25">
      <c r="A21" t="s">
        <v>13</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s="68">
        <v>35.94</v>
      </c>
      <c r="Y21">
        <v>35.520000000000003</v>
      </c>
      <c r="Z21" s="68">
        <v>36.92</v>
      </c>
      <c r="AK21" s="68"/>
    </row>
    <row r="23" spans="1:37" x14ac:dyDescent="0.25">
      <c r="A23" t="s">
        <v>15</v>
      </c>
      <c r="AK23" s="68"/>
    </row>
    <row r="24" spans="1:37" x14ac:dyDescent="0.25">
      <c r="A24" t="s">
        <v>10</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s="68">
        <v>100</v>
      </c>
      <c r="Y24">
        <v>100</v>
      </c>
      <c r="Z24" s="68">
        <v>100</v>
      </c>
      <c r="AK24" s="68"/>
    </row>
    <row r="25" spans="1:37" x14ac:dyDescent="0.25">
      <c r="A25" t="s">
        <v>11</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s="68">
        <v>66.599999999999994</v>
      </c>
      <c r="Y25">
        <v>64.48</v>
      </c>
      <c r="Z25" s="68">
        <v>66.3</v>
      </c>
      <c r="AK25" s="68"/>
    </row>
    <row r="26" spans="1:37" x14ac:dyDescent="0.25">
      <c r="A26" t="s">
        <v>12</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s="68">
        <v>4.38</v>
      </c>
      <c r="Y26">
        <v>4.2</v>
      </c>
      <c r="Z26" s="68">
        <v>2.69</v>
      </c>
      <c r="AK26" s="68"/>
    </row>
    <row r="27" spans="1:37" x14ac:dyDescent="0.25">
      <c r="A27" t="s">
        <v>13</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s="68">
        <v>29.02</v>
      </c>
      <c r="Y27">
        <v>31.32</v>
      </c>
      <c r="Z27" s="68">
        <v>31.01</v>
      </c>
      <c r="AK27" s="68"/>
    </row>
    <row r="30" spans="1:37" x14ac:dyDescent="0.25">
      <c r="A30" t="s">
        <v>0</v>
      </c>
      <c r="AK30" s="68"/>
    </row>
    <row r="31" spans="1:37" x14ac:dyDescent="0.25">
      <c r="A31" t="s">
        <v>1</v>
      </c>
      <c r="AK31" s="68"/>
    </row>
    <row r="32" spans="1:37" x14ac:dyDescent="0.25">
      <c r="A32" t="s">
        <v>16</v>
      </c>
      <c r="AK32" s="68"/>
    </row>
    <row r="33" spans="1:48" x14ac:dyDescent="0.25">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69">
        <v>44136</v>
      </c>
      <c r="Y33" s="1">
        <v>44166</v>
      </c>
      <c r="Z33" s="69">
        <v>44197</v>
      </c>
      <c r="AA33" s="1"/>
      <c r="AB33" s="1"/>
      <c r="AC33" s="1"/>
      <c r="AD33" s="1"/>
      <c r="AE33" s="1"/>
      <c r="AF33" s="1"/>
      <c r="AG33" s="1"/>
      <c r="AH33" s="1"/>
      <c r="AI33" s="1"/>
      <c r="AJ33" s="1"/>
      <c r="AK33" s="69"/>
      <c r="AL33" s="69"/>
      <c r="AM33" s="69"/>
      <c r="AN33" s="69"/>
      <c r="AO33" s="69"/>
      <c r="AP33" s="69"/>
      <c r="AQ33" s="69"/>
      <c r="AR33" s="69"/>
      <c r="AS33" s="69"/>
      <c r="AT33" s="69"/>
      <c r="AU33" s="69"/>
      <c r="AV33" s="1"/>
    </row>
    <row r="34" spans="1:48" x14ac:dyDescent="0.25">
      <c r="A34" t="s">
        <v>4</v>
      </c>
      <c r="AK34" s="68"/>
    </row>
    <row r="35" spans="1:48" x14ac:dyDescent="0.25">
      <c r="A35" t="s">
        <v>5</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s="68">
        <v>100</v>
      </c>
      <c r="Y35">
        <v>100</v>
      </c>
      <c r="Z35" s="68">
        <v>100</v>
      </c>
      <c r="AK35" s="68"/>
    </row>
    <row r="36" spans="1:48" x14ac:dyDescent="0.25">
      <c r="A36" t="s">
        <v>6</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s="68">
        <v>57.53</v>
      </c>
      <c r="Y36">
        <v>57.82</v>
      </c>
      <c r="Z36" s="68">
        <v>55.9</v>
      </c>
      <c r="AK36" s="68"/>
    </row>
    <row r="37" spans="1:48" x14ac:dyDescent="0.25">
      <c r="A37" t="s">
        <v>7</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s="68">
        <v>2.56</v>
      </c>
      <c r="Y37">
        <v>2.4</v>
      </c>
      <c r="Z37" s="68">
        <v>2.79</v>
      </c>
      <c r="AK37" s="68"/>
    </row>
    <row r="38" spans="1:48" x14ac:dyDescent="0.25">
      <c r="A38" t="s">
        <v>8</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s="68">
        <v>39.909999999999997</v>
      </c>
      <c r="Y38">
        <v>39.78</v>
      </c>
      <c r="Z38" s="68">
        <v>41.3</v>
      </c>
      <c r="AK38" s="68"/>
    </row>
    <row r="40" spans="1:48" x14ac:dyDescent="0.25">
      <c r="A40" t="s">
        <v>9</v>
      </c>
      <c r="AK40" s="68"/>
    </row>
    <row r="41" spans="1:48" x14ac:dyDescent="0.25">
      <c r="A41" t="s">
        <v>10</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s="68">
        <v>100</v>
      </c>
      <c r="Y41">
        <v>100</v>
      </c>
      <c r="Z41" s="68">
        <v>100</v>
      </c>
      <c r="AK41" s="68"/>
    </row>
    <row r="42" spans="1:48" x14ac:dyDescent="0.25">
      <c r="A42" t="s">
        <v>11</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s="68">
        <v>54.32</v>
      </c>
      <c r="Y42">
        <v>55.01</v>
      </c>
      <c r="Z42" s="68">
        <v>53.04</v>
      </c>
      <c r="AK42" s="68"/>
    </row>
    <row r="43" spans="1:48" x14ac:dyDescent="0.25">
      <c r="A43" t="s">
        <v>12</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s="68">
        <v>5.19</v>
      </c>
      <c r="Y43">
        <v>5.0599999999999996</v>
      </c>
      <c r="Z43" s="68">
        <v>5.04</v>
      </c>
      <c r="AK43" s="68"/>
    </row>
    <row r="44" spans="1:48" x14ac:dyDescent="0.25">
      <c r="A44" t="s">
        <v>13</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s="68">
        <v>40.49</v>
      </c>
      <c r="Y44">
        <v>39.94</v>
      </c>
      <c r="Z44" s="68">
        <v>41.92</v>
      </c>
      <c r="AK44" s="68"/>
    </row>
    <row r="46" spans="1:48" x14ac:dyDescent="0.25">
      <c r="A46" t="s">
        <v>14</v>
      </c>
      <c r="AK46" s="68"/>
    </row>
    <row r="47" spans="1:48" x14ac:dyDescent="0.25">
      <c r="A47" t="s">
        <v>10</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s="68">
        <v>100</v>
      </c>
      <c r="Y47">
        <v>100</v>
      </c>
      <c r="Z47" s="68">
        <v>100</v>
      </c>
      <c r="AK47" s="68"/>
    </row>
    <row r="48" spans="1:48" x14ac:dyDescent="0.25">
      <c r="A48" t="s">
        <v>11</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s="68">
        <v>57.69</v>
      </c>
      <c r="Y48">
        <v>58.05</v>
      </c>
      <c r="Z48" s="68">
        <v>56.26</v>
      </c>
      <c r="AK48" s="68"/>
    </row>
    <row r="49" spans="1:48" x14ac:dyDescent="0.25">
      <c r="A49" t="s">
        <v>12</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s="68">
        <v>1.8</v>
      </c>
      <c r="Y49">
        <v>1.65</v>
      </c>
      <c r="Z49" s="68">
        <v>2.11</v>
      </c>
      <c r="AK49" s="68"/>
    </row>
    <row r="50" spans="1:48" x14ac:dyDescent="0.25">
      <c r="A50" t="s">
        <v>13</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s="68">
        <v>40.51</v>
      </c>
      <c r="Y50">
        <v>40.299999999999997</v>
      </c>
      <c r="Z50" s="68">
        <v>41.63</v>
      </c>
      <c r="AK50" s="68"/>
    </row>
    <row r="52" spans="1:48" x14ac:dyDescent="0.25">
      <c r="A52" t="s">
        <v>15</v>
      </c>
      <c r="AK52" s="68"/>
    </row>
    <row r="53" spans="1:48" x14ac:dyDescent="0.25">
      <c r="A53" t="s">
        <v>10</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s="68">
        <v>100</v>
      </c>
      <c r="Y53">
        <v>100</v>
      </c>
      <c r="Z53" s="68">
        <v>100</v>
      </c>
      <c r="AK53" s="68"/>
    </row>
    <row r="54" spans="1:48" x14ac:dyDescent="0.25">
      <c r="A54" t="s">
        <v>11</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s="68">
        <v>61.87</v>
      </c>
      <c r="Y54">
        <v>61.16</v>
      </c>
      <c r="Z54" s="68">
        <v>59.16</v>
      </c>
      <c r="AK54" s="68"/>
    </row>
    <row r="55" spans="1:48" x14ac:dyDescent="0.25">
      <c r="A55" t="s">
        <v>12</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s="68">
        <v>1.83</v>
      </c>
      <c r="Y55">
        <v>1.52</v>
      </c>
      <c r="Z55" s="68">
        <v>2.25</v>
      </c>
      <c r="AK55" s="68"/>
    </row>
    <row r="56" spans="1:48" x14ac:dyDescent="0.25">
      <c r="A56" t="s">
        <v>13</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s="68">
        <v>36.299999999999997</v>
      </c>
      <c r="Y56">
        <v>37.32</v>
      </c>
      <c r="Z56" s="68">
        <v>38.590000000000003</v>
      </c>
      <c r="AK56" s="68"/>
    </row>
    <row r="59" spans="1:48" x14ac:dyDescent="0.25">
      <c r="A59" t="s">
        <v>0</v>
      </c>
      <c r="AK59" s="68"/>
    </row>
    <row r="60" spans="1:48" x14ac:dyDescent="0.25">
      <c r="A60" t="s">
        <v>1</v>
      </c>
      <c r="AK60" s="68"/>
    </row>
    <row r="61" spans="1:48" x14ac:dyDescent="0.25">
      <c r="A61" t="s">
        <v>17</v>
      </c>
      <c r="AK61" s="68"/>
    </row>
    <row r="62" spans="1:48" x14ac:dyDescent="0.25">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69">
        <v>44136</v>
      </c>
      <c r="Y62" s="1">
        <v>44166</v>
      </c>
      <c r="Z62" s="69">
        <v>44197</v>
      </c>
      <c r="AA62" s="1"/>
      <c r="AB62" s="1"/>
      <c r="AC62" s="1"/>
      <c r="AD62" s="1"/>
      <c r="AE62" s="1"/>
      <c r="AF62" s="1"/>
      <c r="AG62" s="1"/>
      <c r="AH62" s="1"/>
      <c r="AI62" s="1"/>
      <c r="AJ62" s="1"/>
      <c r="AK62" s="69"/>
      <c r="AL62" s="69"/>
      <c r="AM62" s="69"/>
      <c r="AN62" s="69"/>
      <c r="AO62" s="69"/>
      <c r="AP62" s="69"/>
      <c r="AQ62" s="69"/>
      <c r="AR62" s="69"/>
      <c r="AS62" s="69"/>
      <c r="AT62" s="69"/>
      <c r="AU62" s="69"/>
      <c r="AV62" s="1"/>
    </row>
    <row r="63" spans="1:48" x14ac:dyDescent="0.25">
      <c r="A63" t="s">
        <v>4</v>
      </c>
      <c r="AK63" s="68"/>
    </row>
    <row r="64" spans="1:48" x14ac:dyDescent="0.25">
      <c r="A64" t="s">
        <v>5</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s="68">
        <v>100</v>
      </c>
      <c r="Y64">
        <v>100</v>
      </c>
      <c r="Z64" s="68">
        <v>100</v>
      </c>
      <c r="AK64" s="68"/>
    </row>
    <row r="65" spans="1:37" x14ac:dyDescent="0.25">
      <c r="A65" t="s">
        <v>6</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s="68">
        <v>58.82</v>
      </c>
      <c r="Y65">
        <v>60.18</v>
      </c>
      <c r="Z65" s="68">
        <v>59.06</v>
      </c>
      <c r="AK65" s="68"/>
    </row>
    <row r="66" spans="1:37" x14ac:dyDescent="0.25">
      <c r="A66" t="s">
        <v>7</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s="68">
        <v>7.04</v>
      </c>
      <c r="Y66">
        <v>5.24</v>
      </c>
      <c r="Z66" s="68">
        <v>6.1</v>
      </c>
      <c r="AK66" s="68"/>
    </row>
    <row r="67" spans="1:37" x14ac:dyDescent="0.25">
      <c r="A67" t="s">
        <v>8</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s="68">
        <v>34.130000000000003</v>
      </c>
      <c r="Y67">
        <v>34.590000000000003</v>
      </c>
      <c r="Z67" s="68">
        <v>34.83</v>
      </c>
      <c r="AK67" s="68"/>
    </row>
    <row r="69" spans="1:37" x14ac:dyDescent="0.25">
      <c r="A69" t="s">
        <v>9</v>
      </c>
      <c r="AK69" s="68"/>
    </row>
    <row r="70" spans="1:37" x14ac:dyDescent="0.25">
      <c r="A70" t="s">
        <v>10</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s="68">
        <v>100</v>
      </c>
      <c r="Y70">
        <v>100</v>
      </c>
      <c r="Z70" s="68">
        <v>100</v>
      </c>
      <c r="AK70" s="68"/>
    </row>
    <row r="71" spans="1:37" x14ac:dyDescent="0.25">
      <c r="A71" t="s">
        <v>11</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s="68">
        <v>49.73</v>
      </c>
      <c r="Y71">
        <v>52.96</v>
      </c>
      <c r="Z71" s="68">
        <v>48.68</v>
      </c>
      <c r="AK71" s="68"/>
    </row>
    <row r="72" spans="1:37" x14ac:dyDescent="0.25">
      <c r="A72" t="s">
        <v>12</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s="68">
        <v>18.59</v>
      </c>
      <c r="Y72">
        <v>14.47</v>
      </c>
      <c r="Z72" s="68">
        <v>17.57</v>
      </c>
      <c r="AK72" s="68"/>
    </row>
    <row r="73" spans="1:37" x14ac:dyDescent="0.25">
      <c r="A73" t="s">
        <v>13</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s="68">
        <v>31.68</v>
      </c>
      <c r="Y73">
        <v>32.57</v>
      </c>
      <c r="Z73" s="68">
        <v>33.75</v>
      </c>
      <c r="AK73" s="68"/>
    </row>
    <row r="75" spans="1:37" x14ac:dyDescent="0.25">
      <c r="A75" t="s">
        <v>14</v>
      </c>
      <c r="AK75" s="68"/>
    </row>
    <row r="76" spans="1:37" x14ac:dyDescent="0.25">
      <c r="A76" t="s">
        <v>10</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s="68">
        <v>100</v>
      </c>
      <c r="Y76">
        <v>100</v>
      </c>
      <c r="Z76" s="68">
        <v>100</v>
      </c>
      <c r="AK76" s="68"/>
    </row>
    <row r="77" spans="1:37" x14ac:dyDescent="0.25">
      <c r="A77" t="s">
        <v>11</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s="68">
        <v>61.69</v>
      </c>
      <c r="Y77">
        <v>62.01</v>
      </c>
      <c r="Z77" s="68">
        <v>62.59</v>
      </c>
      <c r="AK77" s="68"/>
    </row>
    <row r="78" spans="1:37" x14ac:dyDescent="0.25">
      <c r="A78" t="s">
        <v>12</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s="68">
        <v>2.71</v>
      </c>
      <c r="Y78">
        <v>1.99</v>
      </c>
      <c r="Z78" s="68">
        <v>1.71</v>
      </c>
      <c r="AK78" s="68"/>
    </row>
    <row r="79" spans="1:37" x14ac:dyDescent="0.25">
      <c r="A79" t="s">
        <v>13</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s="68">
        <v>35.6</v>
      </c>
      <c r="Y79">
        <v>36.01</v>
      </c>
      <c r="Z79" s="68">
        <v>35.700000000000003</v>
      </c>
      <c r="AK79" s="68"/>
    </row>
    <row r="81" spans="1:50" x14ac:dyDescent="0.25">
      <c r="A81" t="s">
        <v>15</v>
      </c>
      <c r="AK81" s="68"/>
    </row>
    <row r="82" spans="1:50" x14ac:dyDescent="0.25">
      <c r="A82" t="s">
        <v>10</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s="68">
        <v>100</v>
      </c>
      <c r="Y82">
        <v>100</v>
      </c>
      <c r="Z82" s="68">
        <v>100</v>
      </c>
      <c r="AK82" s="68"/>
    </row>
    <row r="83" spans="1:50" x14ac:dyDescent="0.25">
      <c r="A83" t="s">
        <v>11</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s="68">
        <v>60.71</v>
      </c>
      <c r="Y83">
        <v>62.08</v>
      </c>
      <c r="Z83" s="68">
        <v>61.83</v>
      </c>
      <c r="AK83" s="68"/>
    </row>
    <row r="84" spans="1:50" x14ac:dyDescent="0.25">
      <c r="A84" t="s">
        <v>12</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s="68">
        <v>8.36</v>
      </c>
      <c r="Y84">
        <v>7.02</v>
      </c>
      <c r="Z84" s="68">
        <v>5.51</v>
      </c>
      <c r="AK84" s="68"/>
    </row>
    <row r="85" spans="1:50" x14ac:dyDescent="0.25">
      <c r="A85" t="s">
        <v>13</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s="68">
        <v>30.93</v>
      </c>
      <c r="Y85">
        <v>30.9</v>
      </c>
      <c r="Z85" s="68">
        <v>32.659999999999997</v>
      </c>
      <c r="AK85" s="68"/>
    </row>
    <row r="88" spans="1:50" x14ac:dyDescent="0.25">
      <c r="A88" t="s">
        <v>0</v>
      </c>
      <c r="AK88" s="68"/>
    </row>
    <row r="89" spans="1:50" x14ac:dyDescent="0.25">
      <c r="A89" t="s">
        <v>1</v>
      </c>
      <c r="AK89" s="68"/>
    </row>
    <row r="90" spans="1:50" x14ac:dyDescent="0.25">
      <c r="A90" t="s">
        <v>18</v>
      </c>
      <c r="AK90" s="68"/>
    </row>
    <row r="91" spans="1:50" x14ac:dyDescent="0.25">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69">
        <v>44136</v>
      </c>
      <c r="Y91" s="1">
        <v>44166</v>
      </c>
      <c r="Z91" s="69">
        <v>44197</v>
      </c>
      <c r="AA91" s="1"/>
      <c r="AB91" s="1"/>
      <c r="AC91" s="1"/>
      <c r="AD91" s="1"/>
      <c r="AE91" s="1"/>
      <c r="AF91" s="1"/>
      <c r="AG91" s="1"/>
      <c r="AH91" s="1"/>
      <c r="AI91" s="1"/>
      <c r="AJ91" s="1"/>
      <c r="AK91" s="69"/>
      <c r="AL91" s="69"/>
      <c r="AM91" s="69"/>
      <c r="AN91" s="69"/>
      <c r="AO91" s="69"/>
      <c r="AP91" s="69"/>
      <c r="AQ91" s="69"/>
      <c r="AR91" s="69"/>
      <c r="AS91" s="69"/>
      <c r="AT91" s="69"/>
      <c r="AU91" s="69"/>
      <c r="AV91" s="1"/>
    </row>
    <row r="92" spans="1:50" x14ac:dyDescent="0.25">
      <c r="A92" t="s">
        <v>4</v>
      </c>
      <c r="AK92" s="68"/>
    </row>
    <row r="93" spans="1:50" x14ac:dyDescent="0.25">
      <c r="A93" t="s">
        <v>5</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s="68">
        <v>100</v>
      </c>
      <c r="Y93">
        <v>100</v>
      </c>
      <c r="Z93" s="68">
        <v>100</v>
      </c>
      <c r="AK93" s="68"/>
    </row>
    <row r="94" spans="1:50" x14ac:dyDescent="0.25">
      <c r="A94" t="s">
        <v>6</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s="68">
        <v>51.4</v>
      </c>
      <c r="Y94">
        <v>54.21</v>
      </c>
      <c r="Z94" s="68">
        <v>53.78</v>
      </c>
      <c r="AK94" s="68"/>
      <c r="AX94" s="28"/>
    </row>
    <row r="95" spans="1:50" x14ac:dyDescent="0.25">
      <c r="A95" t="s">
        <v>7</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s="68">
        <v>14.06</v>
      </c>
      <c r="Y95">
        <v>11.24</v>
      </c>
      <c r="Z95" s="68">
        <v>10.46</v>
      </c>
      <c r="AK95" s="68"/>
    </row>
    <row r="96" spans="1:50" x14ac:dyDescent="0.25">
      <c r="A96" t="s">
        <v>8</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s="68">
        <v>34.54</v>
      </c>
      <c r="Y96">
        <v>34.549999999999997</v>
      </c>
      <c r="Z96" s="68">
        <v>35.76</v>
      </c>
      <c r="AK96" s="68"/>
    </row>
    <row r="98" spans="1:37" x14ac:dyDescent="0.25">
      <c r="A98" t="s">
        <v>9</v>
      </c>
      <c r="AK98" s="68"/>
    </row>
    <row r="99" spans="1:37" x14ac:dyDescent="0.25">
      <c r="A99" t="s">
        <v>10</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s="68">
        <v>100</v>
      </c>
      <c r="Y99">
        <v>100</v>
      </c>
      <c r="Z99" s="68">
        <v>100</v>
      </c>
      <c r="AK99" s="68"/>
    </row>
    <row r="100" spans="1:37" x14ac:dyDescent="0.25">
      <c r="A100" t="s">
        <v>11</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s="68">
        <v>40.03</v>
      </c>
      <c r="Y100">
        <v>43.91</v>
      </c>
      <c r="Z100" s="68">
        <v>43.33</v>
      </c>
      <c r="AK100" s="68"/>
    </row>
    <row r="101" spans="1:37" x14ac:dyDescent="0.25">
      <c r="A101" t="s">
        <v>12</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s="68">
        <v>29.09</v>
      </c>
      <c r="Y101">
        <v>24.34</v>
      </c>
      <c r="Z101" s="68">
        <v>21.79</v>
      </c>
      <c r="AK101" s="68"/>
    </row>
    <row r="102" spans="1:37" x14ac:dyDescent="0.25">
      <c r="A102" t="s">
        <v>13</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s="68">
        <v>30.89</v>
      </c>
      <c r="Y102">
        <v>31.75</v>
      </c>
      <c r="Z102" s="68">
        <v>34.880000000000003</v>
      </c>
      <c r="AK102" s="68"/>
    </row>
    <row r="104" spans="1:37" x14ac:dyDescent="0.25">
      <c r="A104" t="s">
        <v>14</v>
      </c>
      <c r="AK104" s="68"/>
    </row>
    <row r="105" spans="1:37" x14ac:dyDescent="0.25">
      <c r="A105" t="s">
        <v>10</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s="68">
        <v>100</v>
      </c>
      <c r="Y105">
        <v>100</v>
      </c>
      <c r="Z105" s="68">
        <v>100</v>
      </c>
      <c r="AK105" s="68"/>
    </row>
    <row r="106" spans="1:37" x14ac:dyDescent="0.25">
      <c r="A106" t="s">
        <v>11</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s="68">
        <v>59.67</v>
      </c>
      <c r="Y106">
        <v>60.01</v>
      </c>
      <c r="Z106" s="68">
        <v>61.06</v>
      </c>
      <c r="AK106" s="68"/>
    </row>
    <row r="107" spans="1:37" x14ac:dyDescent="0.25">
      <c r="A107" t="s">
        <v>12</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s="68">
        <v>4.6399999999999997</v>
      </c>
      <c r="Y107">
        <v>3.81</v>
      </c>
      <c r="Z107" s="68">
        <v>2.2999999999999998</v>
      </c>
      <c r="AK107" s="68"/>
    </row>
    <row r="108" spans="1:37" x14ac:dyDescent="0.25">
      <c r="A108" t="s">
        <v>13</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s="68">
        <v>35.69</v>
      </c>
      <c r="Y108">
        <v>36.18</v>
      </c>
      <c r="Z108" s="68">
        <v>36.64</v>
      </c>
      <c r="AK108" s="68"/>
    </row>
    <row r="110" spans="1:37" x14ac:dyDescent="0.25">
      <c r="A110" t="s">
        <v>15</v>
      </c>
      <c r="AK110" s="68"/>
    </row>
    <row r="111" spans="1:37" x14ac:dyDescent="0.25">
      <c r="A111" t="s">
        <v>10</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s="68">
        <v>100</v>
      </c>
      <c r="Y111">
        <v>100</v>
      </c>
      <c r="Z111" s="68">
        <v>100</v>
      </c>
      <c r="AK111" s="68"/>
    </row>
    <row r="112" spans="1:37" x14ac:dyDescent="0.25">
      <c r="A112" t="s">
        <v>11</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s="68">
        <v>50.83</v>
      </c>
      <c r="Y112">
        <v>54.96</v>
      </c>
      <c r="Z112" s="68">
        <v>56.1</v>
      </c>
      <c r="AK112" s="68"/>
    </row>
    <row r="113" spans="1:48" x14ac:dyDescent="0.25">
      <c r="A113" t="s">
        <v>12</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s="68">
        <v>11.03</v>
      </c>
      <c r="Y113">
        <v>10.39</v>
      </c>
      <c r="Z113" s="68">
        <v>8.56</v>
      </c>
      <c r="AK113" s="68"/>
    </row>
    <row r="114" spans="1:48" x14ac:dyDescent="0.25">
      <c r="A114" t="s">
        <v>13</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s="68">
        <v>38.14</v>
      </c>
      <c r="Y114">
        <v>34.65</v>
      </c>
      <c r="Z114" s="68">
        <v>35.340000000000003</v>
      </c>
      <c r="AK114" s="68"/>
    </row>
    <row r="117" spans="1:48" x14ac:dyDescent="0.25">
      <c r="A117" t="s">
        <v>0</v>
      </c>
      <c r="AK117" s="68"/>
    </row>
    <row r="118" spans="1:48" x14ac:dyDescent="0.25">
      <c r="A118" t="s">
        <v>1</v>
      </c>
      <c r="AK118" s="68"/>
    </row>
    <row r="119" spans="1:48" x14ac:dyDescent="0.25">
      <c r="A119" t="s">
        <v>19</v>
      </c>
      <c r="AK119" s="68"/>
    </row>
    <row r="120" spans="1:48" x14ac:dyDescent="0.25">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69">
        <v>44136</v>
      </c>
      <c r="Y120" s="1">
        <v>44166</v>
      </c>
      <c r="Z120" s="69">
        <v>44197</v>
      </c>
      <c r="AA120" s="1"/>
      <c r="AB120" s="1"/>
      <c r="AC120" s="1"/>
      <c r="AD120" s="1"/>
      <c r="AE120" s="1"/>
      <c r="AF120" s="1"/>
      <c r="AG120" s="1"/>
      <c r="AH120" s="1"/>
      <c r="AI120" s="1"/>
      <c r="AJ120" s="1"/>
      <c r="AK120" s="69"/>
      <c r="AL120" s="69"/>
      <c r="AM120" s="69"/>
      <c r="AN120" s="69"/>
      <c r="AO120" s="69"/>
      <c r="AP120" s="69"/>
      <c r="AQ120" s="69"/>
      <c r="AR120" s="69"/>
      <c r="AS120" s="69"/>
      <c r="AT120" s="69"/>
      <c r="AU120" s="69"/>
      <c r="AV120" s="1"/>
    </row>
    <row r="121" spans="1:48" x14ac:dyDescent="0.25">
      <c r="A121" t="s">
        <v>4</v>
      </c>
      <c r="AK121" s="68"/>
    </row>
    <row r="122" spans="1:48" x14ac:dyDescent="0.25">
      <c r="A122" t="s">
        <v>5</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s="68">
        <v>100</v>
      </c>
      <c r="Y122">
        <v>100</v>
      </c>
      <c r="Z122" s="68">
        <v>100</v>
      </c>
      <c r="AK122" s="68"/>
    </row>
    <row r="123" spans="1:48" x14ac:dyDescent="0.25">
      <c r="A123" t="s">
        <v>6</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s="68">
        <v>55.98</v>
      </c>
      <c r="Y123">
        <v>55.83</v>
      </c>
      <c r="Z123" s="68">
        <v>62.88</v>
      </c>
      <c r="AK123" s="68"/>
    </row>
    <row r="124" spans="1:48" x14ac:dyDescent="0.25">
      <c r="A124" t="s">
        <v>7</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s="68">
        <v>11.64</v>
      </c>
      <c r="Y124">
        <v>8.8000000000000007</v>
      </c>
      <c r="Z124" s="68">
        <v>6.58</v>
      </c>
      <c r="AK124" s="68"/>
    </row>
    <row r="125" spans="1:48" x14ac:dyDescent="0.25">
      <c r="A125" t="s">
        <v>8</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s="68">
        <v>32.380000000000003</v>
      </c>
      <c r="Y125">
        <v>35.369999999999997</v>
      </c>
      <c r="Z125" s="68">
        <v>30.54</v>
      </c>
      <c r="AK125" s="68"/>
    </row>
    <row r="127" spans="1:48" x14ac:dyDescent="0.25">
      <c r="A127" t="s">
        <v>9</v>
      </c>
      <c r="AK127" s="68"/>
    </row>
    <row r="128" spans="1:48" x14ac:dyDescent="0.25">
      <c r="A128" t="s">
        <v>10</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s="68">
        <v>100</v>
      </c>
      <c r="Y128">
        <v>100</v>
      </c>
      <c r="Z128" s="68">
        <v>100</v>
      </c>
      <c r="AK128" s="68"/>
    </row>
    <row r="129" spans="1:37" x14ac:dyDescent="0.25">
      <c r="A129" t="s">
        <v>11</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s="68">
        <v>47.9</v>
      </c>
      <c r="Y129">
        <v>34.97</v>
      </c>
      <c r="Z129" s="68">
        <v>57.13</v>
      </c>
      <c r="AK129" s="68"/>
    </row>
    <row r="130" spans="1:37" x14ac:dyDescent="0.25">
      <c r="A130" t="s">
        <v>12</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s="68">
        <v>25.3</v>
      </c>
      <c r="Y130">
        <v>38.85</v>
      </c>
      <c r="Z130" s="68">
        <v>16.86</v>
      </c>
      <c r="AK130" s="68"/>
    </row>
    <row r="131" spans="1:37" x14ac:dyDescent="0.25">
      <c r="A131" t="s">
        <v>13</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s="68">
        <v>26.8</v>
      </c>
      <c r="Y131">
        <v>26.18</v>
      </c>
      <c r="Z131" s="68">
        <v>26.01</v>
      </c>
      <c r="AK131" s="68"/>
    </row>
    <row r="133" spans="1:37" x14ac:dyDescent="0.25">
      <c r="A133" t="s">
        <v>14</v>
      </c>
      <c r="AK133" s="68"/>
    </row>
    <row r="134" spans="1:37" x14ac:dyDescent="0.25">
      <c r="A134" t="s">
        <v>10</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s="68">
        <v>100</v>
      </c>
      <c r="Y134">
        <v>100</v>
      </c>
      <c r="Z134" s="68">
        <v>100</v>
      </c>
      <c r="AK134" s="68"/>
    </row>
    <row r="135" spans="1:37" x14ac:dyDescent="0.25">
      <c r="A135" t="s">
        <v>11</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s="68">
        <v>57.88</v>
      </c>
      <c r="Y135">
        <v>61.87</v>
      </c>
      <c r="Z135" s="68">
        <v>64.48</v>
      </c>
      <c r="AK135" s="68"/>
    </row>
    <row r="136" spans="1:37" x14ac:dyDescent="0.25">
      <c r="A136" t="s">
        <v>12</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s="68">
        <v>6.3</v>
      </c>
      <c r="Y136">
        <v>0</v>
      </c>
      <c r="Z136" s="68">
        <v>2.86</v>
      </c>
      <c r="AK136" s="68"/>
    </row>
    <row r="137" spans="1:37" x14ac:dyDescent="0.25">
      <c r="A137" t="s">
        <v>13</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s="68">
        <v>35.82</v>
      </c>
      <c r="Y137">
        <v>38.130000000000003</v>
      </c>
      <c r="Z137" s="68">
        <v>32.659999999999997</v>
      </c>
      <c r="AK137" s="68"/>
    </row>
    <row r="139" spans="1:37" x14ac:dyDescent="0.25">
      <c r="A139" t="s">
        <v>15</v>
      </c>
      <c r="AK139" s="68"/>
    </row>
    <row r="140" spans="1:37" x14ac:dyDescent="0.25">
      <c r="A140" t="s">
        <v>10</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s="68">
        <v>100</v>
      </c>
      <c r="Y140">
        <v>100</v>
      </c>
      <c r="Z140" s="68">
        <v>100</v>
      </c>
      <c r="AK140" s="68"/>
    </row>
    <row r="141" spans="1:37" x14ac:dyDescent="0.25">
      <c r="A141" t="s">
        <v>11</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s="68">
        <v>72.849999999999994</v>
      </c>
      <c r="Y141">
        <v>59.17</v>
      </c>
      <c r="Z141" s="68">
        <v>68.11</v>
      </c>
      <c r="AK141" s="68"/>
    </row>
    <row r="142" spans="1:37" x14ac:dyDescent="0.25">
      <c r="A142" t="s">
        <v>12</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s="68">
        <v>11.45</v>
      </c>
      <c r="Y142">
        <v>4.8</v>
      </c>
      <c r="Z142" s="68">
        <v>9.3800000000000008</v>
      </c>
      <c r="AK142" s="68"/>
    </row>
    <row r="143" spans="1:37" x14ac:dyDescent="0.25">
      <c r="A143" t="s">
        <v>13</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s="68">
        <v>15.7</v>
      </c>
      <c r="Y143">
        <v>36.03</v>
      </c>
      <c r="Z143" s="68">
        <v>22.52</v>
      </c>
      <c r="AK143" s="68"/>
    </row>
    <row r="146" spans="1:48" x14ac:dyDescent="0.25">
      <c r="A146" t="s">
        <v>0</v>
      </c>
      <c r="AK146" s="68"/>
    </row>
    <row r="147" spans="1:48" x14ac:dyDescent="0.25">
      <c r="A147" t="s">
        <v>1</v>
      </c>
      <c r="AK147" s="68"/>
    </row>
    <row r="148" spans="1:48" x14ac:dyDescent="0.25">
      <c r="A148" t="s">
        <v>20</v>
      </c>
      <c r="AK148" s="68"/>
    </row>
    <row r="149" spans="1:48" x14ac:dyDescent="0.25">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69">
        <v>44136</v>
      </c>
      <c r="Y149" s="1">
        <v>44166</v>
      </c>
      <c r="Z149" s="69">
        <v>44197</v>
      </c>
      <c r="AA149" s="1"/>
      <c r="AB149" s="1"/>
      <c r="AC149" s="1"/>
      <c r="AD149" s="1"/>
      <c r="AE149" s="1"/>
      <c r="AF149" s="1"/>
      <c r="AG149" s="1"/>
      <c r="AH149" s="1"/>
      <c r="AI149" s="1"/>
      <c r="AJ149" s="1"/>
      <c r="AK149" s="69"/>
      <c r="AL149" s="69"/>
      <c r="AM149" s="69"/>
      <c r="AN149" s="69"/>
      <c r="AO149" s="69"/>
      <c r="AP149" s="69"/>
      <c r="AQ149" s="69"/>
      <c r="AR149" s="69"/>
      <c r="AS149" s="69"/>
      <c r="AT149" s="69"/>
      <c r="AU149" s="69"/>
      <c r="AV149" s="1"/>
    </row>
    <row r="150" spans="1:48" x14ac:dyDescent="0.25">
      <c r="A150" t="s">
        <v>4</v>
      </c>
      <c r="AK150" s="68"/>
    </row>
    <row r="151" spans="1:48" x14ac:dyDescent="0.25">
      <c r="A151" t="s">
        <v>5</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s="68">
        <v>100</v>
      </c>
      <c r="Y151">
        <v>100</v>
      </c>
      <c r="Z151" s="68">
        <v>100</v>
      </c>
      <c r="AK151" s="68"/>
    </row>
    <row r="152" spans="1:48" x14ac:dyDescent="0.25">
      <c r="A152" t="s">
        <v>6</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s="68">
        <v>50.22</v>
      </c>
      <c r="Y152">
        <v>53.86</v>
      </c>
      <c r="Z152" s="68">
        <v>51.55</v>
      </c>
      <c r="AK152" s="68"/>
    </row>
    <row r="153" spans="1:48" x14ac:dyDescent="0.25">
      <c r="A153" t="s">
        <v>7</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s="68">
        <v>14.68</v>
      </c>
      <c r="Y153">
        <v>11.76</v>
      </c>
      <c r="Z153" s="68">
        <v>11.42</v>
      </c>
      <c r="AK153" s="68"/>
    </row>
    <row r="154" spans="1:48" x14ac:dyDescent="0.25">
      <c r="A154" t="s">
        <v>8</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s="68">
        <v>35.090000000000003</v>
      </c>
      <c r="Y154">
        <v>34.380000000000003</v>
      </c>
      <c r="Z154" s="68">
        <v>37.03</v>
      </c>
      <c r="AK154" s="68"/>
    </row>
    <row r="156" spans="1:48" x14ac:dyDescent="0.25">
      <c r="A156" t="s">
        <v>9</v>
      </c>
      <c r="AK156" s="68"/>
    </row>
    <row r="157" spans="1:48" x14ac:dyDescent="0.25">
      <c r="A157" t="s">
        <v>10</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s="68">
        <v>100</v>
      </c>
      <c r="Y157">
        <v>100</v>
      </c>
      <c r="Z157" s="68">
        <v>100</v>
      </c>
      <c r="AK157" s="68"/>
    </row>
    <row r="158" spans="1:48" x14ac:dyDescent="0.25">
      <c r="A158" t="s">
        <v>11</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s="68">
        <v>38.5</v>
      </c>
      <c r="Y158">
        <v>45.28</v>
      </c>
      <c r="Z158" s="68">
        <v>41.2</v>
      </c>
      <c r="AK158" s="68"/>
    </row>
    <row r="159" spans="1:48" x14ac:dyDescent="0.25">
      <c r="A159" t="s">
        <v>12</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s="68">
        <v>29.82</v>
      </c>
      <c r="Y159">
        <v>22.11</v>
      </c>
      <c r="Z159" s="68">
        <v>22.55</v>
      </c>
      <c r="AK159" s="68"/>
    </row>
    <row r="160" spans="1:48" x14ac:dyDescent="0.25">
      <c r="A160" t="s">
        <v>13</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s="68">
        <v>31.68</v>
      </c>
      <c r="Y160">
        <v>32.61</v>
      </c>
      <c r="Z160" s="68">
        <v>36.25</v>
      </c>
      <c r="AK160" s="68"/>
    </row>
    <row r="162" spans="1:37" x14ac:dyDescent="0.25">
      <c r="A162" t="s">
        <v>14</v>
      </c>
      <c r="AK162" s="68"/>
    </row>
    <row r="163" spans="1:37" x14ac:dyDescent="0.25">
      <c r="A163" t="s">
        <v>10</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s="68">
        <v>100</v>
      </c>
      <c r="Y163">
        <v>100</v>
      </c>
      <c r="Z163" s="68">
        <v>100</v>
      </c>
      <c r="AK163" s="68"/>
    </row>
    <row r="164" spans="1:37" x14ac:dyDescent="0.25">
      <c r="A164" t="s">
        <v>11</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s="68">
        <v>60.42</v>
      </c>
      <c r="Y164">
        <v>59.36</v>
      </c>
      <c r="Z164" s="68">
        <v>59.51</v>
      </c>
      <c r="AK164" s="68"/>
    </row>
    <row r="165" spans="1:37" x14ac:dyDescent="0.25">
      <c r="A165" t="s">
        <v>12</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s="68">
        <v>3.95</v>
      </c>
      <c r="Y165">
        <v>5.14</v>
      </c>
      <c r="Z165" s="68">
        <v>2.0499999999999998</v>
      </c>
      <c r="AK165" s="68"/>
    </row>
    <row r="166" spans="1:37" x14ac:dyDescent="0.25">
      <c r="A166" t="s">
        <v>13</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s="68">
        <v>35.630000000000003</v>
      </c>
      <c r="Y166">
        <v>35.5</v>
      </c>
      <c r="Z166" s="68">
        <v>38.44</v>
      </c>
      <c r="AK166" s="68"/>
    </row>
    <row r="168" spans="1:37" x14ac:dyDescent="0.25">
      <c r="A168" t="s">
        <v>15</v>
      </c>
      <c r="AK168" s="68"/>
    </row>
    <row r="169" spans="1:37" x14ac:dyDescent="0.25">
      <c r="A169" t="s">
        <v>10</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s="68">
        <v>100</v>
      </c>
      <c r="Y169">
        <v>100</v>
      </c>
      <c r="Z169" s="68">
        <v>100</v>
      </c>
      <c r="AK169" s="68"/>
    </row>
    <row r="170" spans="1:37" x14ac:dyDescent="0.25">
      <c r="A170" t="s">
        <v>11</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s="68">
        <v>49.54</v>
      </c>
      <c r="Y170">
        <v>54.69</v>
      </c>
      <c r="Z170" s="68">
        <v>55.47</v>
      </c>
      <c r="AK170" s="68"/>
    </row>
    <row r="171" spans="1:37" x14ac:dyDescent="0.25">
      <c r="A171" t="s">
        <v>12</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s="68">
        <v>11</v>
      </c>
      <c r="Y171">
        <v>10.75</v>
      </c>
      <c r="Z171" s="68">
        <v>8.51</v>
      </c>
      <c r="AK171" s="68"/>
    </row>
    <row r="172" spans="1:37" x14ac:dyDescent="0.25">
      <c r="A172" t="s">
        <v>13</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s="68">
        <v>39.450000000000003</v>
      </c>
      <c r="Y172">
        <v>34.56</v>
      </c>
      <c r="Z172" s="68">
        <v>36.020000000000003</v>
      </c>
      <c r="AK172" s="68"/>
    </row>
    <row r="175" spans="1:37" x14ac:dyDescent="0.25">
      <c r="A175" t="s">
        <v>0</v>
      </c>
      <c r="AK175" s="68"/>
    </row>
    <row r="176" spans="1:37" x14ac:dyDescent="0.25">
      <c r="A176" t="s">
        <v>1</v>
      </c>
      <c r="AK176" s="68"/>
    </row>
    <row r="177" spans="1:51" x14ac:dyDescent="0.25">
      <c r="A177" t="s">
        <v>21</v>
      </c>
      <c r="AK177" s="68"/>
    </row>
    <row r="178" spans="1:51" x14ac:dyDescent="0.25">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69">
        <v>44136</v>
      </c>
      <c r="Y178" s="1">
        <v>44166</v>
      </c>
      <c r="Z178" s="69">
        <v>44197</v>
      </c>
      <c r="AA178" s="1"/>
      <c r="AB178" s="1"/>
      <c r="AC178" s="1"/>
      <c r="AD178" s="1"/>
      <c r="AE178" s="1"/>
      <c r="AF178" s="1"/>
      <c r="AG178" s="1"/>
      <c r="AH178" s="1"/>
      <c r="AI178" s="1"/>
      <c r="AJ178" s="1"/>
      <c r="AK178" s="69"/>
      <c r="AL178" s="69"/>
      <c r="AM178" s="69"/>
      <c r="AN178" s="69"/>
      <c r="AO178" s="69"/>
      <c r="AP178" s="69"/>
      <c r="AQ178" s="69"/>
      <c r="AR178" s="69"/>
      <c r="AS178" s="69"/>
      <c r="AT178" s="69"/>
      <c r="AU178" s="69"/>
      <c r="AV178" s="1"/>
    </row>
    <row r="179" spans="1:51" x14ac:dyDescent="0.25">
      <c r="A179" t="s">
        <v>4</v>
      </c>
      <c r="AK179" s="68"/>
    </row>
    <row r="180" spans="1:51" x14ac:dyDescent="0.25">
      <c r="A180" t="s">
        <v>5</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s="68">
        <v>100</v>
      </c>
      <c r="Y180">
        <v>100</v>
      </c>
      <c r="Z180" s="68">
        <v>100</v>
      </c>
      <c r="AK180" s="68"/>
    </row>
    <row r="181" spans="1:51" x14ac:dyDescent="0.25">
      <c r="A181" t="s">
        <v>6</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s="68">
        <v>60.13</v>
      </c>
      <c r="Y181">
        <v>62.26</v>
      </c>
      <c r="Z181" s="68">
        <v>59.48</v>
      </c>
      <c r="AK181" s="68"/>
      <c r="AX181" s="28"/>
      <c r="AY181" s="28"/>
    </row>
    <row r="182" spans="1:51" x14ac:dyDescent="0.25">
      <c r="A182" t="s">
        <v>7</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s="68">
        <v>7.11</v>
      </c>
      <c r="Y182">
        <v>4.78</v>
      </c>
      <c r="Z182" s="68">
        <v>7.52</v>
      </c>
      <c r="AK182" s="68"/>
    </row>
    <row r="183" spans="1:51" x14ac:dyDescent="0.25">
      <c r="A183" t="s">
        <v>8</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s="68">
        <v>32.76</v>
      </c>
      <c r="Y183">
        <v>32.96</v>
      </c>
      <c r="Z183" s="68">
        <v>33</v>
      </c>
      <c r="AK183" s="68"/>
    </row>
    <row r="185" spans="1:51" x14ac:dyDescent="0.25">
      <c r="A185" t="s">
        <v>9</v>
      </c>
      <c r="AK185" s="68"/>
    </row>
    <row r="186" spans="1:51" x14ac:dyDescent="0.25">
      <c r="A186" t="s">
        <v>10</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s="68">
        <v>100</v>
      </c>
      <c r="Y186">
        <v>100</v>
      </c>
      <c r="Z186" s="68">
        <v>100</v>
      </c>
      <c r="AK186" s="68"/>
    </row>
    <row r="187" spans="1:51" x14ac:dyDescent="0.25">
      <c r="A187" t="s">
        <v>11</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s="68">
        <v>52.86</v>
      </c>
      <c r="Y187">
        <v>57.94</v>
      </c>
      <c r="Z187" s="68">
        <v>48.91</v>
      </c>
      <c r="AK187" s="68"/>
    </row>
    <row r="188" spans="1:51" x14ac:dyDescent="0.25">
      <c r="A188" t="s">
        <v>12</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s="68">
        <v>15.21</v>
      </c>
      <c r="Y188">
        <v>10.33</v>
      </c>
      <c r="Z188" s="68">
        <v>18.850000000000001</v>
      </c>
      <c r="AK188" s="68"/>
    </row>
    <row r="189" spans="1:51" x14ac:dyDescent="0.25">
      <c r="A189" t="s">
        <v>13</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s="68">
        <v>31.92</v>
      </c>
      <c r="Y189">
        <v>31.74</v>
      </c>
      <c r="Z189" s="68">
        <v>32.24</v>
      </c>
      <c r="AK189" s="68"/>
    </row>
    <row r="191" spans="1:51" x14ac:dyDescent="0.25">
      <c r="A191" t="s">
        <v>14</v>
      </c>
      <c r="AK191" s="68"/>
    </row>
    <row r="192" spans="1:51" x14ac:dyDescent="0.25">
      <c r="A192" t="s">
        <v>10</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s="68">
        <v>100</v>
      </c>
      <c r="Y192">
        <v>100</v>
      </c>
      <c r="Z192" s="68">
        <v>100</v>
      </c>
      <c r="AK192" s="68"/>
    </row>
    <row r="193" spans="1:48" x14ac:dyDescent="0.25">
      <c r="A193" t="s">
        <v>11</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s="68">
        <v>61.66</v>
      </c>
      <c r="Y193">
        <v>62.43</v>
      </c>
      <c r="Z193" s="68">
        <v>63.53</v>
      </c>
      <c r="AK193" s="68"/>
    </row>
    <row r="194" spans="1:48" x14ac:dyDescent="0.25">
      <c r="A194" t="s">
        <v>12</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s="68">
        <v>3.74</v>
      </c>
      <c r="Y194">
        <v>2.48</v>
      </c>
      <c r="Z194" s="68">
        <v>2.1</v>
      </c>
      <c r="AK194" s="68"/>
    </row>
    <row r="195" spans="1:48" x14ac:dyDescent="0.25">
      <c r="A195" t="s">
        <v>13</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s="68">
        <v>34.6</v>
      </c>
      <c r="Y195">
        <v>35.090000000000003</v>
      </c>
      <c r="Z195" s="68">
        <v>34.380000000000003</v>
      </c>
      <c r="AK195" s="68"/>
    </row>
    <row r="197" spans="1:48" x14ac:dyDescent="0.25">
      <c r="A197" t="s">
        <v>15</v>
      </c>
      <c r="AK197" s="68"/>
    </row>
    <row r="198" spans="1:48" x14ac:dyDescent="0.25">
      <c r="A198" t="s">
        <v>10</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s="68">
        <v>100</v>
      </c>
      <c r="Y198">
        <v>100</v>
      </c>
      <c r="Z198" s="68">
        <v>100</v>
      </c>
      <c r="AK198" s="68"/>
    </row>
    <row r="199" spans="1:48" x14ac:dyDescent="0.25">
      <c r="A199" t="s">
        <v>11</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s="68">
        <v>71.849999999999994</v>
      </c>
      <c r="Y199">
        <v>71.010000000000005</v>
      </c>
      <c r="Z199" s="68">
        <v>66.66</v>
      </c>
      <c r="AK199" s="68"/>
    </row>
    <row r="200" spans="1:48" x14ac:dyDescent="0.25">
      <c r="A200" t="s">
        <v>12</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s="68">
        <v>5.69</v>
      </c>
      <c r="Y200">
        <v>4.3899999999999997</v>
      </c>
      <c r="Z200" s="68">
        <v>5.34</v>
      </c>
      <c r="AK200" s="68"/>
    </row>
    <row r="201" spans="1:48" x14ac:dyDescent="0.25">
      <c r="A201" t="s">
        <v>13</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s="68">
        <v>22.46</v>
      </c>
      <c r="Y201">
        <v>24.61</v>
      </c>
      <c r="Z201" s="68">
        <v>28</v>
      </c>
      <c r="AK201" s="68"/>
    </row>
    <row r="204" spans="1:48" x14ac:dyDescent="0.25">
      <c r="A204" t="s">
        <v>0</v>
      </c>
      <c r="AK204" s="68"/>
    </row>
    <row r="205" spans="1:48" x14ac:dyDescent="0.25">
      <c r="A205" t="s">
        <v>1</v>
      </c>
      <c r="AK205" s="68"/>
    </row>
    <row r="206" spans="1:48" x14ac:dyDescent="0.25">
      <c r="A206" t="s">
        <v>22</v>
      </c>
      <c r="AK206" s="68"/>
    </row>
    <row r="207" spans="1:48" x14ac:dyDescent="0.25">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69">
        <v>44136</v>
      </c>
      <c r="Y207" s="1">
        <v>44166</v>
      </c>
      <c r="Z207" s="69">
        <v>44197</v>
      </c>
      <c r="AA207" s="1"/>
      <c r="AB207" s="1"/>
      <c r="AC207" s="1"/>
      <c r="AD207" s="1"/>
      <c r="AE207" s="1"/>
      <c r="AF207" s="1"/>
      <c r="AG207" s="1"/>
      <c r="AH207" s="1"/>
      <c r="AI207" s="1"/>
      <c r="AJ207" s="1"/>
      <c r="AK207" s="69"/>
      <c r="AL207" s="69"/>
      <c r="AM207" s="69"/>
      <c r="AN207" s="69"/>
      <c r="AO207" s="69"/>
      <c r="AP207" s="69"/>
      <c r="AQ207" s="69"/>
      <c r="AR207" s="69"/>
      <c r="AS207" s="69"/>
      <c r="AT207" s="69"/>
      <c r="AU207" s="69"/>
      <c r="AV207" s="1"/>
    </row>
    <row r="208" spans="1:48" x14ac:dyDescent="0.25">
      <c r="A208" t="s">
        <v>4</v>
      </c>
      <c r="AK208" s="68"/>
    </row>
    <row r="209" spans="1:37" x14ac:dyDescent="0.25">
      <c r="A209" t="s">
        <v>5</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s="68">
        <v>100</v>
      </c>
      <c r="Y209">
        <v>100</v>
      </c>
      <c r="Z209" s="68">
        <v>100</v>
      </c>
      <c r="AK209" s="68"/>
    </row>
    <row r="210" spans="1:37" x14ac:dyDescent="0.25">
      <c r="A210" t="s">
        <v>6</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s="68">
        <v>62.93</v>
      </c>
      <c r="Y210">
        <v>63.25</v>
      </c>
      <c r="Z210" s="68">
        <v>61.64</v>
      </c>
      <c r="AK210" s="68"/>
    </row>
    <row r="211" spans="1:37" x14ac:dyDescent="0.25">
      <c r="A211" t="s">
        <v>7</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s="68">
        <v>2</v>
      </c>
      <c r="Y211">
        <v>1.43</v>
      </c>
      <c r="Z211" s="68">
        <v>2.34</v>
      </c>
      <c r="AK211" s="68"/>
    </row>
    <row r="212" spans="1:37" x14ac:dyDescent="0.25">
      <c r="A212" t="s">
        <v>8</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s="68">
        <v>35.07</v>
      </c>
      <c r="Y212">
        <v>35.33</v>
      </c>
      <c r="Z212" s="68">
        <v>36.03</v>
      </c>
      <c r="AK212" s="68"/>
    </row>
    <row r="214" spans="1:37" x14ac:dyDescent="0.25">
      <c r="A214" t="s">
        <v>9</v>
      </c>
      <c r="AK214" s="68"/>
    </row>
    <row r="215" spans="1:37" x14ac:dyDescent="0.25">
      <c r="A215" t="s">
        <v>10</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s="68">
        <v>100</v>
      </c>
      <c r="Y215">
        <v>100</v>
      </c>
      <c r="Z215" s="68">
        <v>100</v>
      </c>
      <c r="AK215" s="68"/>
    </row>
    <row r="216" spans="1:37" x14ac:dyDescent="0.25">
      <c r="A216" t="s">
        <v>11</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s="68">
        <v>65.459999999999994</v>
      </c>
      <c r="Y216">
        <v>60.32</v>
      </c>
      <c r="Z216" s="68">
        <v>55.93</v>
      </c>
      <c r="AK216" s="68"/>
    </row>
    <row r="217" spans="1:37" x14ac:dyDescent="0.25">
      <c r="A217" t="s">
        <v>12</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s="68">
        <v>3.51</v>
      </c>
      <c r="Y217">
        <v>4.47</v>
      </c>
      <c r="Z217" s="68">
        <v>8.6999999999999993</v>
      </c>
      <c r="AK217" s="68"/>
    </row>
    <row r="218" spans="1:37" x14ac:dyDescent="0.25">
      <c r="A218" t="s">
        <v>13</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s="68">
        <v>31.03</v>
      </c>
      <c r="Y218">
        <v>35.21</v>
      </c>
      <c r="Z218" s="68">
        <v>35.369999999999997</v>
      </c>
      <c r="AK218" s="68"/>
    </row>
    <row r="220" spans="1:37" x14ac:dyDescent="0.25">
      <c r="A220" t="s">
        <v>14</v>
      </c>
      <c r="AK220" s="68"/>
    </row>
    <row r="221" spans="1:37" x14ac:dyDescent="0.25">
      <c r="A221" t="s">
        <v>10</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s="68">
        <v>100</v>
      </c>
      <c r="Y221">
        <v>100</v>
      </c>
      <c r="Z221" s="68">
        <v>100</v>
      </c>
      <c r="AK221" s="68"/>
    </row>
    <row r="222" spans="1:37" x14ac:dyDescent="0.25">
      <c r="A222" t="s">
        <v>11</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s="68">
        <v>61.89</v>
      </c>
      <c r="Y222">
        <v>62.99</v>
      </c>
      <c r="Z222" s="68">
        <v>62.28</v>
      </c>
      <c r="AK222" s="68"/>
    </row>
    <row r="223" spans="1:37" x14ac:dyDescent="0.25">
      <c r="A223" t="s">
        <v>12</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s="68">
        <v>1.31</v>
      </c>
      <c r="Y223">
        <v>0.91</v>
      </c>
      <c r="Z223" s="68">
        <v>1.38</v>
      </c>
      <c r="AK223" s="68"/>
    </row>
    <row r="224" spans="1:37" x14ac:dyDescent="0.25">
      <c r="A224" t="s">
        <v>13</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s="68">
        <v>36.799999999999997</v>
      </c>
      <c r="Y224">
        <v>36.090000000000003</v>
      </c>
      <c r="Z224" s="68">
        <v>36.340000000000003</v>
      </c>
      <c r="AK224" s="68"/>
    </row>
    <row r="226" spans="1:48" x14ac:dyDescent="0.25">
      <c r="A226" t="s">
        <v>15</v>
      </c>
      <c r="AK226" s="68"/>
    </row>
    <row r="227" spans="1:48" x14ac:dyDescent="0.25">
      <c r="A227" t="s">
        <v>10</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s="68">
        <v>100</v>
      </c>
      <c r="Y227">
        <v>100</v>
      </c>
      <c r="Z227" s="68">
        <v>100</v>
      </c>
      <c r="AK227" s="68"/>
    </row>
    <row r="228" spans="1:48" x14ac:dyDescent="0.25">
      <c r="A228" t="s">
        <v>11</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s="68">
        <v>69.11</v>
      </c>
      <c r="Y228">
        <v>68.430000000000007</v>
      </c>
      <c r="Z228" s="68">
        <v>64.349999999999994</v>
      </c>
      <c r="AK228" s="68"/>
    </row>
    <row r="229" spans="1:48" x14ac:dyDescent="0.25">
      <c r="A229" t="s">
        <v>12</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s="68">
        <v>6.34</v>
      </c>
      <c r="Y229">
        <v>2.5299999999999998</v>
      </c>
      <c r="Z229" s="68">
        <v>1.37</v>
      </c>
      <c r="AK229" s="68"/>
    </row>
    <row r="230" spans="1:48" x14ac:dyDescent="0.25">
      <c r="A230" t="s">
        <v>13</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s="68">
        <v>24.55</v>
      </c>
      <c r="Y230">
        <v>29.04</v>
      </c>
      <c r="Z230" s="68">
        <v>34.28</v>
      </c>
      <c r="AK230" s="68"/>
    </row>
    <row r="233" spans="1:48" x14ac:dyDescent="0.25">
      <c r="A233" t="s">
        <v>0</v>
      </c>
      <c r="AK233" s="68"/>
    </row>
    <row r="234" spans="1:48" x14ac:dyDescent="0.25">
      <c r="A234" t="s">
        <v>23</v>
      </c>
      <c r="AK234" s="68"/>
    </row>
    <row r="235" spans="1:48" x14ac:dyDescent="0.25">
      <c r="A235" t="s">
        <v>2</v>
      </c>
      <c r="AK235" s="68"/>
    </row>
    <row r="236" spans="1:48" x14ac:dyDescent="0.25">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69">
        <v>44136</v>
      </c>
      <c r="Y236" s="1">
        <v>44166</v>
      </c>
      <c r="Z236" s="69">
        <v>44197</v>
      </c>
      <c r="AA236" s="1"/>
      <c r="AB236" s="1"/>
      <c r="AC236" s="1"/>
      <c r="AD236" s="1"/>
      <c r="AE236" s="1"/>
      <c r="AF236" s="1"/>
      <c r="AG236" s="1"/>
      <c r="AH236" s="1"/>
      <c r="AI236" s="1"/>
      <c r="AJ236" s="1"/>
      <c r="AK236" s="69"/>
      <c r="AL236" s="69"/>
      <c r="AM236" s="69"/>
      <c r="AN236" s="69"/>
      <c r="AO236" s="69"/>
      <c r="AP236" s="69"/>
      <c r="AQ236" s="69"/>
      <c r="AR236" s="69"/>
      <c r="AS236" s="69"/>
      <c r="AT236" s="69"/>
      <c r="AU236" s="69"/>
      <c r="AV236" s="1"/>
    </row>
    <row r="237" spans="1:48" x14ac:dyDescent="0.25">
      <c r="A237" t="s">
        <v>24</v>
      </c>
      <c r="AK237" s="68"/>
    </row>
    <row r="238" spans="1:48" x14ac:dyDescent="0.25">
      <c r="A238" t="s">
        <v>25</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s="68">
        <v>100</v>
      </c>
      <c r="Y238">
        <v>100</v>
      </c>
      <c r="Z238" s="68">
        <v>100</v>
      </c>
      <c r="AK238" s="68"/>
    </row>
    <row r="239" spans="1:48" x14ac:dyDescent="0.25">
      <c r="A239" t="s">
        <v>26</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s="68">
        <v>58.56</v>
      </c>
      <c r="Y239">
        <v>58.52</v>
      </c>
      <c r="Z239" s="68">
        <v>57.18</v>
      </c>
      <c r="AK239" s="68"/>
    </row>
    <row r="240" spans="1:48" x14ac:dyDescent="0.25">
      <c r="A240" t="s">
        <v>27</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s="68">
        <v>4.38</v>
      </c>
      <c r="Y240">
        <v>2.76</v>
      </c>
      <c r="Z240" s="68">
        <v>3.4</v>
      </c>
      <c r="AK240" s="68"/>
    </row>
    <row r="241" spans="1:37" x14ac:dyDescent="0.25">
      <c r="A241" t="s">
        <v>28</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s="68">
        <v>37.06</v>
      </c>
      <c r="Y241">
        <v>38.729999999999997</v>
      </c>
      <c r="Z241" s="68">
        <v>39.409999999999997</v>
      </c>
      <c r="AK241" s="68"/>
    </row>
    <row r="243" spans="1:37" x14ac:dyDescent="0.25">
      <c r="A243" t="s">
        <v>29</v>
      </c>
      <c r="AK243" s="68"/>
    </row>
    <row r="244" spans="1:37" x14ac:dyDescent="0.25">
      <c r="A244" t="s">
        <v>30</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s="68">
        <v>100</v>
      </c>
      <c r="Y244">
        <v>100</v>
      </c>
      <c r="Z244" s="68">
        <v>100</v>
      </c>
      <c r="AK244" s="68"/>
    </row>
    <row r="245" spans="1:37" x14ac:dyDescent="0.25">
      <c r="A245" t="s">
        <v>31</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s="68">
        <v>62.35</v>
      </c>
      <c r="Y245">
        <v>62.39</v>
      </c>
      <c r="Z245" s="68">
        <v>61.59</v>
      </c>
      <c r="AK245" s="68"/>
    </row>
    <row r="246" spans="1:37" x14ac:dyDescent="0.25">
      <c r="A246" t="s">
        <v>32</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s="68">
        <v>2.2999999999999998</v>
      </c>
      <c r="Y246">
        <v>2.14</v>
      </c>
      <c r="Z246" s="68">
        <v>1.77</v>
      </c>
      <c r="AK246" s="68"/>
    </row>
    <row r="247" spans="1:37" x14ac:dyDescent="0.25">
      <c r="A247" t="s">
        <v>33</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s="68">
        <v>35.35</v>
      </c>
      <c r="Y247">
        <v>35.47</v>
      </c>
      <c r="Z247" s="68">
        <v>36.64</v>
      </c>
      <c r="AK247" s="68"/>
    </row>
    <row r="249" spans="1:37" x14ac:dyDescent="0.25">
      <c r="A249" t="s">
        <v>34</v>
      </c>
      <c r="AK249" s="68"/>
    </row>
    <row r="250" spans="1:37" x14ac:dyDescent="0.25">
      <c r="A250" t="s">
        <v>30</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s="68">
        <v>100</v>
      </c>
      <c r="Y250">
        <v>100</v>
      </c>
      <c r="Z250" s="68">
        <v>100</v>
      </c>
      <c r="AK250" s="68"/>
    </row>
    <row r="251" spans="1:37" x14ac:dyDescent="0.25">
      <c r="A251" t="s">
        <v>31</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s="68">
        <v>61.76</v>
      </c>
      <c r="Y251">
        <v>61.55</v>
      </c>
      <c r="Z251" s="68">
        <v>61.57</v>
      </c>
      <c r="AK251" s="68"/>
    </row>
    <row r="252" spans="1:37" x14ac:dyDescent="0.25">
      <c r="A252" t="s">
        <v>32</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s="68">
        <v>2.68</v>
      </c>
      <c r="Y252">
        <v>3.37</v>
      </c>
      <c r="Z252" s="68">
        <v>3.12</v>
      </c>
      <c r="AK252" s="68"/>
    </row>
    <row r="253" spans="1:37" x14ac:dyDescent="0.25">
      <c r="A253" t="s">
        <v>33</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s="68">
        <v>35.57</v>
      </c>
      <c r="Y253">
        <v>35.08</v>
      </c>
      <c r="Z253" s="68">
        <v>35.31</v>
      </c>
      <c r="AK253" s="68"/>
    </row>
    <row r="256" spans="1:37" x14ac:dyDescent="0.25">
      <c r="A256" t="s">
        <v>0</v>
      </c>
      <c r="AK256" s="68"/>
    </row>
    <row r="257" spans="1:48" x14ac:dyDescent="0.25">
      <c r="A257" t="s">
        <v>23</v>
      </c>
      <c r="AK257" s="68"/>
    </row>
    <row r="258" spans="1:48" x14ac:dyDescent="0.25">
      <c r="A258" t="s">
        <v>16</v>
      </c>
      <c r="AK258" s="68"/>
    </row>
    <row r="259" spans="1:48" x14ac:dyDescent="0.25">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69">
        <v>44136</v>
      </c>
      <c r="Y259" s="1">
        <v>44166</v>
      </c>
      <c r="Z259" s="69">
        <v>44197</v>
      </c>
      <c r="AA259" s="1"/>
      <c r="AB259" s="1"/>
      <c r="AC259" s="1"/>
      <c r="AD259" s="1"/>
      <c r="AE259" s="1"/>
      <c r="AF259" s="1"/>
      <c r="AG259" s="1"/>
      <c r="AH259" s="1"/>
      <c r="AI259" s="1"/>
      <c r="AJ259" s="1"/>
      <c r="AK259" s="69"/>
      <c r="AL259" s="69"/>
      <c r="AM259" s="69"/>
      <c r="AN259" s="69"/>
      <c r="AO259" s="69"/>
      <c r="AP259" s="69"/>
      <c r="AQ259" s="69"/>
      <c r="AR259" s="69"/>
      <c r="AS259" s="69"/>
      <c r="AT259" s="69"/>
      <c r="AU259" s="69"/>
      <c r="AV259" s="1"/>
    </row>
    <row r="260" spans="1:48" x14ac:dyDescent="0.25">
      <c r="A260" t="s">
        <v>24</v>
      </c>
      <c r="AK260" s="68"/>
    </row>
    <row r="261" spans="1:48" x14ac:dyDescent="0.25">
      <c r="A261" t="s">
        <v>25</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s="68">
        <v>100</v>
      </c>
      <c r="Y261">
        <v>100</v>
      </c>
      <c r="Z261" s="68">
        <v>100</v>
      </c>
      <c r="AK261" s="68"/>
    </row>
    <row r="262" spans="1:48" x14ac:dyDescent="0.25">
      <c r="A262" t="s">
        <v>26</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s="68">
        <v>53.53</v>
      </c>
      <c r="Y262">
        <v>54.46</v>
      </c>
      <c r="Z262" s="68">
        <v>51.99</v>
      </c>
      <c r="AK262" s="68"/>
    </row>
    <row r="263" spans="1:48" x14ac:dyDescent="0.25">
      <c r="A263" t="s">
        <v>27</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s="68">
        <v>4.62</v>
      </c>
      <c r="Y263">
        <v>3.33</v>
      </c>
      <c r="Z263" s="68">
        <v>4.7699999999999996</v>
      </c>
      <c r="AK263" s="68"/>
    </row>
    <row r="264" spans="1:48" x14ac:dyDescent="0.25">
      <c r="A264" t="s">
        <v>28</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s="68">
        <v>41.84</v>
      </c>
      <c r="Y264">
        <v>42.22</v>
      </c>
      <c r="Z264" s="68">
        <v>43.24</v>
      </c>
      <c r="AK264" s="68"/>
    </row>
    <row r="266" spans="1:48" x14ac:dyDescent="0.25">
      <c r="A266" t="s">
        <v>29</v>
      </c>
      <c r="AK266" s="68"/>
    </row>
    <row r="267" spans="1:48" x14ac:dyDescent="0.25">
      <c r="A267" t="s">
        <v>30</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s="68">
        <v>100</v>
      </c>
      <c r="Y267">
        <v>100</v>
      </c>
      <c r="Z267" s="68">
        <v>100</v>
      </c>
      <c r="AK267" s="68"/>
    </row>
    <row r="268" spans="1:48" x14ac:dyDescent="0.25">
      <c r="A268" t="s">
        <v>31</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s="68">
        <v>58.5</v>
      </c>
      <c r="Y268">
        <v>58.88</v>
      </c>
      <c r="Z268" s="68">
        <v>57.16</v>
      </c>
      <c r="AK268" s="68"/>
    </row>
    <row r="269" spans="1:48" x14ac:dyDescent="0.25">
      <c r="A269" t="s">
        <v>32</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s="68">
        <v>1.37</v>
      </c>
      <c r="Y269">
        <v>1.48</v>
      </c>
      <c r="Z269" s="68">
        <v>1.44</v>
      </c>
      <c r="AK269" s="68"/>
    </row>
    <row r="270" spans="1:48" x14ac:dyDescent="0.25">
      <c r="A270" t="s">
        <v>33</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s="68">
        <v>40.130000000000003</v>
      </c>
      <c r="Y270">
        <v>39.64</v>
      </c>
      <c r="Z270" s="68">
        <v>41.4</v>
      </c>
      <c r="AK270" s="68"/>
    </row>
    <row r="272" spans="1:48" x14ac:dyDescent="0.25">
      <c r="A272" t="s">
        <v>34</v>
      </c>
      <c r="AK272" s="68"/>
    </row>
    <row r="273" spans="1:48" x14ac:dyDescent="0.25">
      <c r="A273" t="s">
        <v>30</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s="68">
        <v>100</v>
      </c>
      <c r="Y273">
        <v>100</v>
      </c>
      <c r="Z273" s="68">
        <v>100</v>
      </c>
      <c r="AK273" s="68"/>
    </row>
    <row r="274" spans="1:48" x14ac:dyDescent="0.25">
      <c r="A274" t="s">
        <v>31</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s="68">
        <v>57.4</v>
      </c>
      <c r="Y274">
        <v>57.03</v>
      </c>
      <c r="Z274" s="68">
        <v>54.89</v>
      </c>
      <c r="AK274" s="68"/>
    </row>
    <row r="275" spans="1:48" x14ac:dyDescent="0.25">
      <c r="A275" t="s">
        <v>32</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s="68">
        <v>4.4000000000000004</v>
      </c>
      <c r="Y275">
        <v>4.25</v>
      </c>
      <c r="Z275" s="68">
        <v>5.27</v>
      </c>
      <c r="AK275" s="68"/>
    </row>
    <row r="276" spans="1:48" x14ac:dyDescent="0.25">
      <c r="A276" t="s">
        <v>33</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s="68">
        <v>38.200000000000003</v>
      </c>
      <c r="Y276">
        <v>38.72</v>
      </c>
      <c r="Z276" s="68">
        <v>39.840000000000003</v>
      </c>
      <c r="AK276" s="68"/>
    </row>
    <row r="279" spans="1:48" x14ac:dyDescent="0.25">
      <c r="A279" t="s">
        <v>0</v>
      </c>
      <c r="AK279" s="68"/>
    </row>
    <row r="280" spans="1:48" x14ac:dyDescent="0.25">
      <c r="A280" t="s">
        <v>23</v>
      </c>
      <c r="AK280" s="68"/>
    </row>
    <row r="281" spans="1:48" x14ac:dyDescent="0.25">
      <c r="A281" t="s">
        <v>17</v>
      </c>
      <c r="AK281" s="68"/>
    </row>
    <row r="282" spans="1:48" x14ac:dyDescent="0.25">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69">
        <v>44136</v>
      </c>
      <c r="Y282" s="1">
        <v>44166</v>
      </c>
      <c r="Z282" s="69">
        <v>44197</v>
      </c>
      <c r="AA282" s="1"/>
      <c r="AB282" s="1"/>
      <c r="AC282" s="1"/>
      <c r="AD282" s="1"/>
      <c r="AE282" s="1"/>
      <c r="AF282" s="1"/>
      <c r="AG282" s="1"/>
      <c r="AH282" s="1"/>
      <c r="AI282" s="1"/>
      <c r="AJ282" s="1"/>
      <c r="AK282" s="69"/>
      <c r="AL282" s="69"/>
      <c r="AM282" s="69"/>
      <c r="AN282" s="69"/>
      <c r="AO282" s="69"/>
      <c r="AP282" s="69"/>
      <c r="AQ282" s="69"/>
      <c r="AR282" s="69"/>
      <c r="AS282" s="69"/>
      <c r="AT282" s="69"/>
      <c r="AU282" s="69"/>
      <c r="AV282" s="1"/>
    </row>
    <row r="283" spans="1:48" x14ac:dyDescent="0.25">
      <c r="A283" t="s">
        <v>24</v>
      </c>
      <c r="AK283" s="68"/>
    </row>
    <row r="284" spans="1:48" x14ac:dyDescent="0.25">
      <c r="A284" t="s">
        <v>25</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s="68">
        <v>100</v>
      </c>
      <c r="Y284">
        <v>100</v>
      </c>
      <c r="Z284" s="68">
        <v>100</v>
      </c>
      <c r="AK284" s="68"/>
    </row>
    <row r="285" spans="1:48" x14ac:dyDescent="0.25">
      <c r="A285" t="s">
        <v>26</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s="68">
        <v>51.19</v>
      </c>
      <c r="Y285">
        <v>57.63</v>
      </c>
      <c r="Z285" s="68">
        <v>50.05</v>
      </c>
      <c r="AK285" s="68"/>
    </row>
    <row r="286" spans="1:48" x14ac:dyDescent="0.25">
      <c r="A286" t="s">
        <v>27</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s="68">
        <v>13.77</v>
      </c>
      <c r="Y286">
        <v>8.49</v>
      </c>
      <c r="Z286" s="68">
        <v>12.18</v>
      </c>
      <c r="AK286" s="68"/>
    </row>
    <row r="287" spans="1:48" x14ac:dyDescent="0.25">
      <c r="A287" t="s">
        <v>28</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s="68">
        <v>35.04</v>
      </c>
      <c r="Y287">
        <v>33.880000000000003</v>
      </c>
      <c r="Z287" s="68">
        <v>37.76</v>
      </c>
      <c r="AK287" s="68"/>
    </row>
    <row r="289" spans="1:37" x14ac:dyDescent="0.25">
      <c r="A289" t="s">
        <v>29</v>
      </c>
      <c r="AK289" s="68"/>
    </row>
    <row r="290" spans="1:37" x14ac:dyDescent="0.25">
      <c r="A290" t="s">
        <v>30</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s="68">
        <v>100</v>
      </c>
      <c r="Y290">
        <v>100</v>
      </c>
      <c r="Z290" s="68">
        <v>100</v>
      </c>
      <c r="AK290" s="68"/>
    </row>
    <row r="291" spans="1:37" x14ac:dyDescent="0.25">
      <c r="A291" t="s">
        <v>31</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s="68">
        <v>61.28</v>
      </c>
      <c r="Y291">
        <v>60.51</v>
      </c>
      <c r="Z291" s="68">
        <v>62.07</v>
      </c>
      <c r="AK291" s="68"/>
    </row>
    <row r="292" spans="1:37" x14ac:dyDescent="0.25">
      <c r="A292" t="s">
        <v>32</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s="68">
        <v>5.1100000000000003</v>
      </c>
      <c r="Y292">
        <v>4.42</v>
      </c>
      <c r="Z292" s="68">
        <v>4.0999999999999996</v>
      </c>
      <c r="AK292" s="68"/>
    </row>
    <row r="293" spans="1:37" x14ac:dyDescent="0.25">
      <c r="A293" t="s">
        <v>33</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s="68">
        <v>33.61</v>
      </c>
      <c r="Y293">
        <v>35.07</v>
      </c>
      <c r="Z293" s="68">
        <v>33.83</v>
      </c>
      <c r="AK293" s="68"/>
    </row>
    <row r="295" spans="1:37" x14ac:dyDescent="0.25">
      <c r="A295" t="s">
        <v>34</v>
      </c>
      <c r="AK295" s="68"/>
    </row>
    <row r="296" spans="1:37" x14ac:dyDescent="0.25">
      <c r="A296" t="s">
        <v>30</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s="68">
        <v>100</v>
      </c>
      <c r="Y296">
        <v>100</v>
      </c>
      <c r="Z296" s="68">
        <v>100</v>
      </c>
      <c r="AK296" s="68"/>
    </row>
    <row r="297" spans="1:37" x14ac:dyDescent="0.25">
      <c r="A297" t="s">
        <v>31</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s="68">
        <v>60.13</v>
      </c>
      <c r="Y297">
        <v>61.83</v>
      </c>
      <c r="Z297" s="68">
        <v>59.66</v>
      </c>
      <c r="AK297" s="68"/>
    </row>
    <row r="298" spans="1:37" x14ac:dyDescent="0.25">
      <c r="A298" t="s">
        <v>32</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s="68">
        <v>5.15</v>
      </c>
      <c r="Y298">
        <v>4.4800000000000004</v>
      </c>
      <c r="Z298" s="68">
        <v>5.6</v>
      </c>
      <c r="AK298" s="68"/>
    </row>
    <row r="299" spans="1:37" x14ac:dyDescent="0.25">
      <c r="A299" t="s">
        <v>33</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s="68">
        <v>34.72</v>
      </c>
      <c r="Y299">
        <v>33.69</v>
      </c>
      <c r="Z299" s="68">
        <v>34.729999999999997</v>
      </c>
      <c r="AK299" s="68"/>
    </row>
    <row r="302" spans="1:37" x14ac:dyDescent="0.25">
      <c r="A302" t="s">
        <v>0</v>
      </c>
      <c r="AK302" s="68"/>
    </row>
    <row r="303" spans="1:37" x14ac:dyDescent="0.25">
      <c r="A303" t="s">
        <v>23</v>
      </c>
      <c r="AK303" s="68"/>
    </row>
    <row r="304" spans="1:37" x14ac:dyDescent="0.25">
      <c r="A304" t="s">
        <v>18</v>
      </c>
      <c r="AK304" s="68"/>
    </row>
    <row r="305" spans="1:48" x14ac:dyDescent="0.25">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69">
        <v>44136</v>
      </c>
      <c r="Y305" s="1">
        <v>44166</v>
      </c>
      <c r="Z305" s="69">
        <v>44197</v>
      </c>
      <c r="AA305" s="1"/>
      <c r="AB305" s="1"/>
      <c r="AC305" s="1"/>
      <c r="AD305" s="1"/>
      <c r="AE305" s="1"/>
      <c r="AF305" s="1"/>
      <c r="AG305" s="1"/>
      <c r="AH305" s="1"/>
      <c r="AI305" s="1"/>
      <c r="AJ305" s="1"/>
      <c r="AK305" s="69"/>
      <c r="AL305" s="69"/>
      <c r="AM305" s="69"/>
      <c r="AN305" s="69"/>
      <c r="AO305" s="69"/>
      <c r="AP305" s="69"/>
      <c r="AQ305" s="69"/>
      <c r="AR305" s="69"/>
      <c r="AS305" s="69"/>
      <c r="AT305" s="69"/>
      <c r="AU305" s="69"/>
      <c r="AV305" s="1"/>
    </row>
    <row r="306" spans="1:48" x14ac:dyDescent="0.25">
      <c r="A306" t="s">
        <v>24</v>
      </c>
      <c r="AK306" s="68"/>
    </row>
    <row r="307" spans="1:48" x14ac:dyDescent="0.25">
      <c r="A307" t="s">
        <v>25</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s="68">
        <v>100</v>
      </c>
      <c r="Y307">
        <v>100</v>
      </c>
      <c r="Z307" s="68">
        <v>100</v>
      </c>
      <c r="AK307" s="68"/>
    </row>
    <row r="308" spans="1:48" x14ac:dyDescent="0.25">
      <c r="A308" t="s">
        <v>26</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s="68">
        <v>40.880000000000003</v>
      </c>
      <c r="Y308">
        <v>50.78</v>
      </c>
      <c r="Z308" s="68">
        <v>42.01</v>
      </c>
      <c r="AK308" s="68"/>
    </row>
    <row r="309" spans="1:48" x14ac:dyDescent="0.25">
      <c r="A309" t="s">
        <v>27</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s="68">
        <v>24.51</v>
      </c>
      <c r="Y309">
        <v>16.440000000000001</v>
      </c>
      <c r="Z309" s="68">
        <v>17.88</v>
      </c>
      <c r="AK309" s="68"/>
    </row>
    <row r="310" spans="1:48" x14ac:dyDescent="0.25">
      <c r="A310" t="s">
        <v>28</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s="68">
        <v>34.61</v>
      </c>
      <c r="Y310">
        <v>32.78</v>
      </c>
      <c r="Z310" s="68">
        <v>40.11</v>
      </c>
      <c r="AK310" s="68"/>
    </row>
    <row r="312" spans="1:48" x14ac:dyDescent="0.25">
      <c r="A312" t="s">
        <v>29</v>
      </c>
      <c r="AK312" s="68"/>
    </row>
    <row r="313" spans="1:48" x14ac:dyDescent="0.25">
      <c r="A313" t="s">
        <v>30</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s="68">
        <v>100</v>
      </c>
      <c r="Y313">
        <v>100</v>
      </c>
      <c r="Z313" s="68">
        <v>100</v>
      </c>
      <c r="AK313" s="68"/>
    </row>
    <row r="314" spans="1:48" x14ac:dyDescent="0.25">
      <c r="A314" t="s">
        <v>31</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s="68">
        <v>56.02</v>
      </c>
      <c r="Y314">
        <v>55.63</v>
      </c>
      <c r="Z314" s="68">
        <v>61.31</v>
      </c>
      <c r="AK314" s="68"/>
    </row>
    <row r="315" spans="1:48" x14ac:dyDescent="0.25">
      <c r="A315" t="s">
        <v>32</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s="68">
        <v>9.6999999999999993</v>
      </c>
      <c r="Y315">
        <v>8.6999999999999993</v>
      </c>
      <c r="Z315" s="68">
        <v>5.88</v>
      </c>
      <c r="AK315" s="68"/>
    </row>
    <row r="316" spans="1:48" x14ac:dyDescent="0.25">
      <c r="A316" t="s">
        <v>33</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s="68">
        <v>34.28</v>
      </c>
      <c r="Y316">
        <v>35.67</v>
      </c>
      <c r="Z316" s="68">
        <v>32.81</v>
      </c>
      <c r="AK316" s="68"/>
    </row>
    <row r="318" spans="1:48" x14ac:dyDescent="0.25">
      <c r="A318" t="s">
        <v>34</v>
      </c>
      <c r="AK318" s="68"/>
    </row>
    <row r="319" spans="1:48" x14ac:dyDescent="0.25">
      <c r="A319" t="s">
        <v>30</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s="68">
        <v>100</v>
      </c>
      <c r="Y319">
        <v>100</v>
      </c>
      <c r="Z319" s="68">
        <v>100</v>
      </c>
      <c r="AK319" s="68"/>
    </row>
    <row r="320" spans="1:48" x14ac:dyDescent="0.25">
      <c r="A320" t="s">
        <v>31</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s="68">
        <v>59.1</v>
      </c>
      <c r="Y320">
        <v>54.36</v>
      </c>
      <c r="Z320" s="68">
        <v>47.62</v>
      </c>
      <c r="AK320" s="68"/>
    </row>
    <row r="321" spans="1:48" x14ac:dyDescent="0.25">
      <c r="A321" t="s">
        <v>32</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s="68">
        <v>5.35</v>
      </c>
      <c r="Y321">
        <v>12.31</v>
      </c>
      <c r="Z321" s="68">
        <v>13.8</v>
      </c>
      <c r="AK321" s="68"/>
    </row>
    <row r="322" spans="1:48" x14ac:dyDescent="0.25">
      <c r="A322" t="s">
        <v>33</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s="68">
        <v>35.549999999999997</v>
      </c>
      <c r="Y322">
        <v>33.340000000000003</v>
      </c>
      <c r="Z322" s="68">
        <v>38.58</v>
      </c>
      <c r="AK322" s="68"/>
    </row>
    <row r="325" spans="1:48" x14ac:dyDescent="0.25">
      <c r="A325" t="s">
        <v>0</v>
      </c>
      <c r="AK325" s="68"/>
    </row>
    <row r="326" spans="1:48" x14ac:dyDescent="0.25">
      <c r="A326" t="s">
        <v>23</v>
      </c>
      <c r="AK326" s="68"/>
    </row>
    <row r="327" spans="1:48" x14ac:dyDescent="0.25">
      <c r="A327" t="s">
        <v>19</v>
      </c>
      <c r="AK327" s="68"/>
    </row>
    <row r="328" spans="1:48" x14ac:dyDescent="0.25">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69">
        <v>44136</v>
      </c>
      <c r="Y328" s="1">
        <v>44166</v>
      </c>
      <c r="Z328" s="69">
        <v>44197</v>
      </c>
      <c r="AA328" s="1"/>
      <c r="AB328" s="1"/>
      <c r="AC328" s="1"/>
      <c r="AD328" s="1"/>
      <c r="AE328" s="1"/>
      <c r="AF328" s="1"/>
      <c r="AG328" s="1"/>
      <c r="AH328" s="1"/>
      <c r="AI328" s="1"/>
      <c r="AJ328" s="1"/>
      <c r="AK328" s="69"/>
      <c r="AL328" s="69"/>
      <c r="AM328" s="69"/>
      <c r="AN328" s="69"/>
      <c r="AO328" s="69"/>
      <c r="AP328" s="69"/>
      <c r="AQ328" s="69"/>
      <c r="AR328" s="69"/>
      <c r="AS328" s="69"/>
      <c r="AT328" s="69"/>
      <c r="AU328" s="69"/>
      <c r="AV328" s="1"/>
    </row>
    <row r="329" spans="1:48" x14ac:dyDescent="0.25">
      <c r="A329" t="s">
        <v>24</v>
      </c>
      <c r="AK329" s="68"/>
    </row>
    <row r="330" spans="1:48" x14ac:dyDescent="0.25">
      <c r="A330" t="s">
        <v>25</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s="68">
        <v>100</v>
      </c>
      <c r="Y330">
        <v>100</v>
      </c>
      <c r="Z330" s="68">
        <v>100</v>
      </c>
      <c r="AK330" s="68"/>
    </row>
    <row r="331" spans="1:48" x14ac:dyDescent="0.25">
      <c r="A331" t="s">
        <v>26</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s="68">
        <v>46.62</v>
      </c>
      <c r="Y331">
        <v>51.65</v>
      </c>
      <c r="Z331" s="68">
        <v>42.88</v>
      </c>
      <c r="AK331" s="68"/>
    </row>
    <row r="332" spans="1:48" x14ac:dyDescent="0.25">
      <c r="A332" t="s">
        <v>27</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s="68">
        <v>18.62</v>
      </c>
      <c r="Y332">
        <v>25.23</v>
      </c>
      <c r="Z332" s="68">
        <v>11.5</v>
      </c>
      <c r="AK332" s="68"/>
    </row>
    <row r="333" spans="1:48" x14ac:dyDescent="0.25">
      <c r="A333" t="s">
        <v>28</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s="68">
        <v>34.76</v>
      </c>
      <c r="Y333">
        <v>23.12</v>
      </c>
      <c r="Z333" s="68">
        <v>45.63</v>
      </c>
      <c r="AK333" s="68"/>
    </row>
    <row r="335" spans="1:48" x14ac:dyDescent="0.25">
      <c r="A335" t="s">
        <v>29</v>
      </c>
      <c r="AK335" s="68"/>
    </row>
    <row r="336" spans="1:48" x14ac:dyDescent="0.25">
      <c r="A336" t="s">
        <v>30</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s="68">
        <v>100</v>
      </c>
      <c r="Y336">
        <v>100</v>
      </c>
      <c r="Z336" s="68">
        <v>100</v>
      </c>
      <c r="AK336" s="68"/>
    </row>
    <row r="337" spans="1:48" x14ac:dyDescent="0.25">
      <c r="A337" t="s">
        <v>31</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s="68">
        <v>57.81</v>
      </c>
      <c r="Y337">
        <v>54.81</v>
      </c>
      <c r="Z337" s="68">
        <v>65.959999999999994</v>
      </c>
      <c r="AK337" s="68"/>
    </row>
    <row r="338" spans="1:48" x14ac:dyDescent="0.25">
      <c r="A338" t="s">
        <v>32</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s="68">
        <v>10.16</v>
      </c>
      <c r="Y338">
        <v>7.05</v>
      </c>
      <c r="Z338" s="68">
        <v>6.03</v>
      </c>
      <c r="AK338" s="68"/>
    </row>
    <row r="339" spans="1:48" x14ac:dyDescent="0.25">
      <c r="A339" t="s">
        <v>33</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s="68">
        <v>32.03</v>
      </c>
      <c r="Y339">
        <v>38.14</v>
      </c>
      <c r="Z339" s="68">
        <v>28.01</v>
      </c>
      <c r="AK339" s="68"/>
    </row>
    <row r="341" spans="1:48" x14ac:dyDescent="0.25">
      <c r="A341" t="s">
        <v>34</v>
      </c>
      <c r="AK341" s="68"/>
    </row>
    <row r="342" spans="1:48" x14ac:dyDescent="0.25">
      <c r="A342" t="s">
        <v>30</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s="68">
        <v>100</v>
      </c>
      <c r="Y342">
        <v>100</v>
      </c>
      <c r="Z342" s="68">
        <v>100</v>
      </c>
      <c r="AK342" s="68"/>
    </row>
    <row r="343" spans="1:48" x14ac:dyDescent="0.25">
      <c r="A343" t="s">
        <v>31</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s="68">
        <v>63.09</v>
      </c>
      <c r="Y343">
        <v>64.760000000000005</v>
      </c>
      <c r="Z343" s="68">
        <v>71.16</v>
      </c>
      <c r="AK343" s="68"/>
    </row>
    <row r="344" spans="1:48" x14ac:dyDescent="0.25">
      <c r="A344" t="s">
        <v>32</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s="68">
        <v>7.04</v>
      </c>
      <c r="Y344">
        <v>0</v>
      </c>
      <c r="Z344" s="68">
        <v>3.68</v>
      </c>
      <c r="AK344" s="68"/>
    </row>
    <row r="345" spans="1:48" x14ac:dyDescent="0.25">
      <c r="A345" t="s">
        <v>33</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s="68">
        <v>29.87</v>
      </c>
      <c r="Y345">
        <v>35.24</v>
      </c>
      <c r="Z345" s="68">
        <v>25.16</v>
      </c>
      <c r="AK345" s="68"/>
    </row>
    <row r="348" spans="1:48" x14ac:dyDescent="0.25">
      <c r="A348" t="s">
        <v>0</v>
      </c>
      <c r="AK348" s="68"/>
    </row>
    <row r="349" spans="1:48" x14ac:dyDescent="0.25">
      <c r="A349" t="s">
        <v>23</v>
      </c>
      <c r="AK349" s="68"/>
    </row>
    <row r="350" spans="1:48" x14ac:dyDescent="0.25">
      <c r="A350" t="s">
        <v>20</v>
      </c>
      <c r="AK350" s="68"/>
    </row>
    <row r="351" spans="1:48" x14ac:dyDescent="0.25">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69">
        <v>44136</v>
      </c>
      <c r="Y351" s="1">
        <v>44166</v>
      </c>
      <c r="Z351" s="69">
        <v>44197</v>
      </c>
      <c r="AA351" s="1"/>
      <c r="AB351" s="1"/>
      <c r="AC351" s="1"/>
      <c r="AD351" s="1"/>
      <c r="AE351" s="1"/>
      <c r="AF351" s="1"/>
      <c r="AG351" s="1"/>
      <c r="AH351" s="1"/>
      <c r="AI351" s="1"/>
      <c r="AJ351" s="1"/>
      <c r="AK351" s="69"/>
      <c r="AL351" s="69"/>
      <c r="AM351" s="69"/>
      <c r="AN351" s="69"/>
      <c r="AO351" s="69"/>
      <c r="AP351" s="69"/>
      <c r="AQ351" s="69"/>
      <c r="AR351" s="69"/>
      <c r="AS351" s="69"/>
      <c r="AT351" s="69"/>
      <c r="AU351" s="69"/>
      <c r="AV351" s="1"/>
    </row>
    <row r="352" spans="1:48" x14ac:dyDescent="0.25">
      <c r="A352" t="s">
        <v>24</v>
      </c>
      <c r="AK352" s="68"/>
    </row>
    <row r="353" spans="1:37" x14ac:dyDescent="0.25">
      <c r="A353" t="s">
        <v>25</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s="68">
        <v>100</v>
      </c>
      <c r="Y353">
        <v>100</v>
      </c>
      <c r="Z353" s="68">
        <v>100</v>
      </c>
      <c r="AK353" s="68"/>
    </row>
    <row r="354" spans="1:37" x14ac:dyDescent="0.25">
      <c r="A354" t="s">
        <v>26</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s="68">
        <v>39.99</v>
      </c>
      <c r="Y354">
        <v>50.67</v>
      </c>
      <c r="Z354" s="68">
        <v>41.89</v>
      </c>
      <c r="AK354" s="68"/>
    </row>
    <row r="355" spans="1:37" x14ac:dyDescent="0.25">
      <c r="A355" t="s">
        <v>27</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s="68">
        <v>25.43</v>
      </c>
      <c r="Y355">
        <v>15.35</v>
      </c>
      <c r="Z355" s="68">
        <v>18.77</v>
      </c>
      <c r="AK355" s="68"/>
    </row>
    <row r="356" spans="1:37" x14ac:dyDescent="0.25">
      <c r="A356" t="s">
        <v>28</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s="68">
        <v>34.590000000000003</v>
      </c>
      <c r="Y356">
        <v>33.99</v>
      </c>
      <c r="Z356" s="68">
        <v>39.340000000000003</v>
      </c>
      <c r="AK356" s="68"/>
    </row>
    <row r="358" spans="1:37" x14ac:dyDescent="0.25">
      <c r="A358" t="s">
        <v>29</v>
      </c>
      <c r="AK358" s="68"/>
    </row>
    <row r="359" spans="1:37" x14ac:dyDescent="0.25">
      <c r="A359" t="s">
        <v>30</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s="68">
        <v>100</v>
      </c>
      <c r="Y359">
        <v>100</v>
      </c>
      <c r="Z359" s="68">
        <v>100</v>
      </c>
      <c r="AK359" s="68"/>
    </row>
    <row r="360" spans="1:37" x14ac:dyDescent="0.25">
      <c r="A360" t="s">
        <v>31</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s="68">
        <v>55.43</v>
      </c>
      <c r="Y360">
        <v>55.85</v>
      </c>
      <c r="Z360" s="68">
        <v>59.89</v>
      </c>
      <c r="AK360" s="68"/>
    </row>
    <row r="361" spans="1:37" x14ac:dyDescent="0.25">
      <c r="A361" t="s">
        <v>32</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s="68">
        <v>9.5500000000000007</v>
      </c>
      <c r="Y361">
        <v>9.14</v>
      </c>
      <c r="Z361" s="68">
        <v>5.83</v>
      </c>
      <c r="AK361" s="68"/>
    </row>
    <row r="362" spans="1:37" x14ac:dyDescent="0.25">
      <c r="A362" t="s">
        <v>33</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s="68">
        <v>35.020000000000003</v>
      </c>
      <c r="Y362">
        <v>35.01</v>
      </c>
      <c r="Z362" s="68">
        <v>34.28</v>
      </c>
      <c r="AK362" s="68"/>
    </row>
    <row r="364" spans="1:37" x14ac:dyDescent="0.25">
      <c r="A364" t="s">
        <v>34</v>
      </c>
      <c r="AK364" s="68"/>
    </row>
    <row r="365" spans="1:37" x14ac:dyDescent="0.25">
      <c r="A365" t="s">
        <v>30</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s="68">
        <v>100</v>
      </c>
      <c r="Y365">
        <v>100</v>
      </c>
      <c r="Z365" s="68">
        <v>100</v>
      </c>
      <c r="AK365" s="68"/>
    </row>
    <row r="366" spans="1:37" x14ac:dyDescent="0.25">
      <c r="A366" t="s">
        <v>31</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s="68">
        <v>58.11</v>
      </c>
      <c r="Y366">
        <v>52.45</v>
      </c>
      <c r="Z366" s="68">
        <v>42.04</v>
      </c>
      <c r="AK366" s="68"/>
    </row>
    <row r="367" spans="1:37" x14ac:dyDescent="0.25">
      <c r="A367" t="s">
        <v>32</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s="68">
        <v>4.93</v>
      </c>
      <c r="Y367">
        <v>14.56</v>
      </c>
      <c r="Z367" s="68">
        <v>16.2</v>
      </c>
      <c r="AK367" s="68"/>
    </row>
    <row r="368" spans="1:37" x14ac:dyDescent="0.25">
      <c r="A368" t="s">
        <v>33</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s="68">
        <v>36.96</v>
      </c>
      <c r="Y368">
        <v>32.99</v>
      </c>
      <c r="Z368" s="68">
        <v>41.76</v>
      </c>
      <c r="AK368" s="68"/>
    </row>
    <row r="371" spans="1:48" x14ac:dyDescent="0.25">
      <c r="A371" t="s">
        <v>0</v>
      </c>
      <c r="AK371" s="68"/>
    </row>
    <row r="372" spans="1:48" x14ac:dyDescent="0.25">
      <c r="A372" t="s">
        <v>23</v>
      </c>
      <c r="AK372" s="68"/>
    </row>
    <row r="373" spans="1:48" x14ac:dyDescent="0.25">
      <c r="A373" t="s">
        <v>21</v>
      </c>
      <c r="AK373" s="68"/>
    </row>
    <row r="374" spans="1:48" x14ac:dyDescent="0.25">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69">
        <v>44136</v>
      </c>
      <c r="Y374" s="1">
        <v>44166</v>
      </c>
      <c r="Z374" s="69">
        <v>44197</v>
      </c>
      <c r="AA374" s="1"/>
      <c r="AB374" s="1"/>
      <c r="AC374" s="1"/>
      <c r="AD374" s="1"/>
      <c r="AE374" s="1"/>
      <c r="AF374" s="1"/>
      <c r="AG374" s="1"/>
      <c r="AH374" s="1"/>
      <c r="AI374" s="1"/>
      <c r="AJ374" s="1"/>
      <c r="AK374" s="69"/>
      <c r="AL374" s="69"/>
      <c r="AM374" s="69"/>
      <c r="AN374" s="69"/>
      <c r="AO374" s="69"/>
      <c r="AP374" s="69"/>
      <c r="AQ374" s="69"/>
      <c r="AR374" s="69"/>
      <c r="AS374" s="69"/>
      <c r="AT374" s="69"/>
      <c r="AU374" s="69"/>
      <c r="AV374" s="1"/>
    </row>
    <row r="375" spans="1:48" x14ac:dyDescent="0.25">
      <c r="A375" t="s">
        <v>24</v>
      </c>
      <c r="AK375" s="68"/>
    </row>
    <row r="376" spans="1:48" x14ac:dyDescent="0.25">
      <c r="A376" t="s">
        <v>25</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s="68">
        <v>100</v>
      </c>
      <c r="Y376">
        <v>100</v>
      </c>
      <c r="Z376" s="68">
        <v>100</v>
      </c>
      <c r="AK376" s="68"/>
    </row>
    <row r="377" spans="1:48" x14ac:dyDescent="0.25">
      <c r="A377" t="s">
        <v>26</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s="68">
        <v>58.89</v>
      </c>
      <c r="Y377">
        <v>59.83</v>
      </c>
      <c r="Z377" s="68">
        <v>53.25</v>
      </c>
      <c r="AK377" s="68"/>
    </row>
    <row r="378" spans="1:48" x14ac:dyDescent="0.25">
      <c r="A378" t="s">
        <v>27</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s="68">
        <v>8.17</v>
      </c>
      <c r="Y378">
        <v>6.25</v>
      </c>
      <c r="Z378" s="68">
        <v>12.27</v>
      </c>
      <c r="AK378" s="68"/>
    </row>
    <row r="379" spans="1:48" x14ac:dyDescent="0.25">
      <c r="A379" t="s">
        <v>28</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s="68">
        <v>32.950000000000003</v>
      </c>
      <c r="Y379">
        <v>33.92</v>
      </c>
      <c r="Z379" s="68">
        <v>34.479999999999997</v>
      </c>
      <c r="AK379" s="68"/>
    </row>
    <row r="381" spans="1:48" x14ac:dyDescent="0.25">
      <c r="A381" t="s">
        <v>29</v>
      </c>
      <c r="AK381" s="68"/>
    </row>
    <row r="382" spans="1:48" x14ac:dyDescent="0.25">
      <c r="A382" t="s">
        <v>30</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s="68">
        <v>100</v>
      </c>
      <c r="Y382">
        <v>100</v>
      </c>
      <c r="Z382" s="68">
        <v>100</v>
      </c>
      <c r="AK382" s="68"/>
    </row>
    <row r="383" spans="1:48" x14ac:dyDescent="0.25">
      <c r="A383" t="s">
        <v>31</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s="68">
        <v>62.31</v>
      </c>
      <c r="Y383">
        <v>62.04</v>
      </c>
      <c r="Z383" s="68">
        <v>60.94</v>
      </c>
      <c r="AK383" s="68"/>
    </row>
    <row r="384" spans="1:48" x14ac:dyDescent="0.25">
      <c r="A384" t="s">
        <v>32</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s="68">
        <v>5.95</v>
      </c>
      <c r="Y384">
        <v>4.6399999999999997</v>
      </c>
      <c r="Z384" s="68">
        <v>6.51</v>
      </c>
      <c r="AK384" s="68"/>
    </row>
    <row r="385" spans="1:48" x14ac:dyDescent="0.25">
      <c r="A385" t="s">
        <v>33</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s="68">
        <v>31.74</v>
      </c>
      <c r="Y385">
        <v>33.32</v>
      </c>
      <c r="Z385" s="68">
        <v>32.549999999999997</v>
      </c>
      <c r="AK385" s="68"/>
    </row>
    <row r="387" spans="1:48" x14ac:dyDescent="0.25">
      <c r="A387" t="s">
        <v>34</v>
      </c>
      <c r="AK387" s="68"/>
    </row>
    <row r="388" spans="1:48" x14ac:dyDescent="0.25">
      <c r="A388" t="s">
        <v>30</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s="68">
        <v>100</v>
      </c>
      <c r="Y388">
        <v>100</v>
      </c>
      <c r="Z388" s="68">
        <v>100</v>
      </c>
      <c r="AK388" s="68"/>
    </row>
    <row r="389" spans="1:48" x14ac:dyDescent="0.25">
      <c r="A389" t="s">
        <v>31</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s="68">
        <v>55.35</v>
      </c>
      <c r="Y389">
        <v>65.83</v>
      </c>
      <c r="Z389" s="68">
        <v>62.82</v>
      </c>
      <c r="AK389" s="68"/>
    </row>
    <row r="390" spans="1:48" x14ac:dyDescent="0.25">
      <c r="A390" t="s">
        <v>32</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s="68">
        <v>9.2899999999999991</v>
      </c>
      <c r="Y390">
        <v>3.67</v>
      </c>
      <c r="Z390" s="68">
        <v>4.57</v>
      </c>
      <c r="AK390" s="68"/>
    </row>
    <row r="391" spans="1:48" x14ac:dyDescent="0.25">
      <c r="A391" t="s">
        <v>33</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s="68">
        <v>35.35</v>
      </c>
      <c r="Y391">
        <v>30.5</v>
      </c>
      <c r="Z391" s="68">
        <v>32.61</v>
      </c>
      <c r="AK391" s="68"/>
    </row>
    <row r="394" spans="1:48" x14ac:dyDescent="0.25">
      <c r="A394" t="s">
        <v>0</v>
      </c>
      <c r="AK394" s="68"/>
    </row>
    <row r="395" spans="1:48" x14ac:dyDescent="0.25">
      <c r="A395" t="s">
        <v>23</v>
      </c>
      <c r="AK395" s="68"/>
    </row>
    <row r="396" spans="1:48" x14ac:dyDescent="0.25">
      <c r="A396" t="s">
        <v>22</v>
      </c>
      <c r="AK396" s="68"/>
    </row>
    <row r="397" spans="1:48" x14ac:dyDescent="0.25">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69">
        <v>44136</v>
      </c>
      <c r="Y397" s="1">
        <v>44166</v>
      </c>
      <c r="Z397" s="69">
        <v>44197</v>
      </c>
      <c r="AA397" s="1"/>
      <c r="AB397" s="1"/>
      <c r="AC397" s="1"/>
      <c r="AD397" s="1"/>
      <c r="AE397" s="1"/>
      <c r="AF397" s="1"/>
      <c r="AG397" s="1"/>
      <c r="AH397" s="1"/>
      <c r="AI397" s="1"/>
      <c r="AJ397" s="1"/>
      <c r="AK397" s="69"/>
      <c r="AL397" s="69"/>
      <c r="AM397" s="69"/>
      <c r="AN397" s="69"/>
      <c r="AO397" s="69"/>
      <c r="AP397" s="69"/>
      <c r="AQ397" s="69"/>
      <c r="AR397" s="69"/>
      <c r="AS397" s="69"/>
      <c r="AT397" s="69"/>
      <c r="AU397" s="69"/>
      <c r="AV397" s="1"/>
    </row>
    <row r="398" spans="1:48" x14ac:dyDescent="0.25">
      <c r="A398" t="s">
        <v>24</v>
      </c>
      <c r="AK398" s="68"/>
    </row>
    <row r="399" spans="1:48" x14ac:dyDescent="0.25">
      <c r="A399" t="s">
        <v>25</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s="68">
        <v>100</v>
      </c>
      <c r="Y399">
        <v>100</v>
      </c>
      <c r="Z399" s="68">
        <v>100</v>
      </c>
      <c r="AK399" s="68"/>
    </row>
    <row r="400" spans="1:48" x14ac:dyDescent="0.25">
      <c r="A400" t="s">
        <v>26</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s="68">
        <v>57.78</v>
      </c>
      <c r="Y400">
        <v>63.32</v>
      </c>
      <c r="Z400" s="68">
        <v>54.1</v>
      </c>
      <c r="AK400" s="68"/>
    </row>
    <row r="401" spans="1:37" x14ac:dyDescent="0.25">
      <c r="A401" t="s">
        <v>27</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s="68">
        <v>4.18</v>
      </c>
      <c r="Y401">
        <v>2.0499999999999998</v>
      </c>
      <c r="Z401" s="68">
        <v>6.74</v>
      </c>
      <c r="AK401" s="68"/>
    </row>
    <row r="402" spans="1:37" x14ac:dyDescent="0.25">
      <c r="A402" t="s">
        <v>28</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s="68">
        <v>38.03</v>
      </c>
      <c r="Y402">
        <v>34.630000000000003</v>
      </c>
      <c r="Z402" s="68">
        <v>39.159999999999997</v>
      </c>
      <c r="AK402" s="68"/>
    </row>
    <row r="404" spans="1:37" x14ac:dyDescent="0.25">
      <c r="A404" t="s">
        <v>29</v>
      </c>
      <c r="AK404" s="68"/>
    </row>
    <row r="405" spans="1:37" x14ac:dyDescent="0.25">
      <c r="A405" t="s">
        <v>30</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s="68">
        <v>100</v>
      </c>
      <c r="Y405">
        <v>100</v>
      </c>
      <c r="Z405" s="68">
        <v>100</v>
      </c>
      <c r="AK405" s="68"/>
    </row>
    <row r="406" spans="1:37" x14ac:dyDescent="0.25">
      <c r="A406" t="s">
        <v>31</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s="68">
        <v>63.56</v>
      </c>
      <c r="Y406">
        <v>62.96</v>
      </c>
      <c r="Z406" s="68">
        <v>63.1</v>
      </c>
      <c r="AK406" s="68"/>
    </row>
    <row r="407" spans="1:37" x14ac:dyDescent="0.25">
      <c r="A407" t="s">
        <v>32</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s="68">
        <v>1.53</v>
      </c>
      <c r="Y407">
        <v>1.59</v>
      </c>
      <c r="Z407" s="68">
        <v>1.28</v>
      </c>
      <c r="AK407" s="68"/>
    </row>
    <row r="408" spans="1:37" x14ac:dyDescent="0.25">
      <c r="A408" t="s">
        <v>33</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s="68">
        <v>34.909999999999997</v>
      </c>
      <c r="Y408">
        <v>35.450000000000003</v>
      </c>
      <c r="Z408" s="68">
        <v>35.630000000000003</v>
      </c>
      <c r="AK408" s="68"/>
    </row>
    <row r="410" spans="1:37" x14ac:dyDescent="0.25">
      <c r="A410" t="s">
        <v>34</v>
      </c>
      <c r="AK410" s="68"/>
    </row>
    <row r="411" spans="1:37" x14ac:dyDescent="0.25">
      <c r="A411" t="s">
        <v>30</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s="68">
        <v>100</v>
      </c>
      <c r="Y411">
        <v>100</v>
      </c>
      <c r="Z411" s="68">
        <v>100</v>
      </c>
      <c r="AK411" s="68"/>
    </row>
    <row r="412" spans="1:37" x14ac:dyDescent="0.25">
      <c r="A412" t="s">
        <v>31</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s="68">
        <v>64.97</v>
      </c>
      <c r="Y412">
        <v>64.03</v>
      </c>
      <c r="Z412" s="68">
        <v>63.51</v>
      </c>
      <c r="AK412" s="68"/>
    </row>
    <row r="413" spans="1:37" x14ac:dyDescent="0.25">
      <c r="A413" t="s">
        <v>32</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s="68">
        <v>1.67</v>
      </c>
      <c r="Y413">
        <v>0.41</v>
      </c>
      <c r="Z413" s="68">
        <v>1.88</v>
      </c>
      <c r="AK413" s="68"/>
    </row>
    <row r="414" spans="1:37" x14ac:dyDescent="0.25">
      <c r="A414" t="s">
        <v>33</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s="68">
        <v>33.35</v>
      </c>
      <c r="Y414">
        <v>35.56</v>
      </c>
      <c r="Z414" s="68">
        <v>34.61</v>
      </c>
      <c r="AK414" s="68"/>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topLeftCell="D1" zoomScale="70" zoomScaleNormal="70" workbookViewId="0">
      <selection activeCell="P7" sqref="P7"/>
    </sheetView>
  </sheetViews>
  <sheetFormatPr baseColWidth="10" defaultColWidth="11.42578125" defaultRowHeight="15.75" x14ac:dyDescent="0.25"/>
  <cols>
    <col min="1" max="1" width="29.42578125" style="3" customWidth="1"/>
    <col min="2" max="2" width="24.85546875" style="6" customWidth="1"/>
    <col min="3" max="3" width="34" style="3" customWidth="1"/>
    <col min="4" max="4" width="21.42578125" style="3" customWidth="1"/>
    <col min="5" max="5" width="22.28515625" style="3" customWidth="1"/>
    <col min="6" max="7" width="21.140625" style="3" bestFit="1" customWidth="1"/>
    <col min="8" max="9" width="20.140625" style="3" bestFit="1" customWidth="1"/>
    <col min="10" max="10" width="19.140625" style="3" bestFit="1" customWidth="1"/>
    <col min="11" max="12" width="15.85546875" style="3" bestFit="1" customWidth="1"/>
    <col min="13" max="13" width="14.7109375" style="3" customWidth="1"/>
    <col min="14" max="14" width="21.140625" style="3" bestFit="1" customWidth="1"/>
    <col min="15" max="15" width="24" style="3" customWidth="1"/>
    <col min="16" max="16" width="20.42578125" style="3" customWidth="1"/>
    <col min="17" max="16384" width="11.42578125" style="3"/>
  </cols>
  <sheetData>
    <row r="3" spans="1:16" s="47" customFormat="1" ht="36.75" customHeight="1" x14ac:dyDescent="0.25">
      <c r="B3" s="48"/>
    </row>
    <row r="4" spans="1:16" ht="36.75" customHeight="1" x14ac:dyDescent="0.25"/>
    <row r="5" spans="1:16" ht="36.75" customHeight="1" thickBot="1" x14ac:dyDescent="0.3">
      <c r="A5" s="5"/>
      <c r="B5" s="5"/>
      <c r="D5" s="66" cm="1">
        <f t="array" ref="D5">INDEX('Back data'!$A$4:$AS$4,MAX(IF('Back data'!$A$4:$AT$4&lt;&gt;"",COLUMN('Back data'!$A$4:$AT$4)))-D6)</f>
        <v>43831</v>
      </c>
      <c r="E5" s="66" cm="1">
        <f t="array" ref="E5">INDEX('Back data'!$A$4:$AS$4,MAX(IF('Back data'!$A$4:$AT$4&lt;&gt;"",COLUMN('Back data'!$A$4:$AT$4)))-E6)</f>
        <v>43862</v>
      </c>
      <c r="F5" s="66" cm="1">
        <f t="array" ref="F5">INDEX('Back data'!$A$4:$AS$4,MAX(IF('Back data'!$A$4:$AT$4&lt;&gt;"",COLUMN('Back data'!$A$4:$AT$4)))-F6)</f>
        <v>43891</v>
      </c>
      <c r="G5" s="66" cm="1">
        <f t="array" ref="G5">INDEX('Back data'!$A$4:$AS$4,MAX(IF('Back data'!$A$4:$AT$4&lt;&gt;"",COLUMN('Back data'!$A$4:$AT$4)))-G6)</f>
        <v>43922</v>
      </c>
      <c r="H5" s="66" cm="1">
        <f t="array" ref="H5">INDEX('Back data'!$A$4:$AS$4,MAX(IF('Back data'!$A$4:$AT$4&lt;&gt;"",COLUMN('Back data'!$A$4:$AT$4)))-H6)</f>
        <v>43952</v>
      </c>
      <c r="I5" s="66" cm="1">
        <f t="array" ref="I5">INDEX('Back data'!$A$4:$AS$4,MAX(IF('Back data'!$A$4:$AT$4&lt;&gt;"",COLUMN('Back data'!$A$4:$AT$4)))-I6)</f>
        <v>43983</v>
      </c>
      <c r="J5" s="66" cm="1">
        <f t="array" ref="J5">INDEX('Back data'!$A$4:$AS$4,MAX(IF('Back data'!$A$4:$AT$4&lt;&gt;"",COLUMN('Back data'!$A$4:$AT$4)))-J6)</f>
        <v>44013</v>
      </c>
      <c r="K5" s="66" cm="1">
        <f t="array" ref="K5">INDEX('Back data'!$A$4:$AS$4,MAX(IF('Back data'!$A$4:$AT$4&lt;&gt;"",COLUMN('Back data'!$A$4:$AT$4)))-K6)</f>
        <v>44044</v>
      </c>
      <c r="L5" s="66" cm="1">
        <f t="array" ref="L5">INDEX('Back data'!$A$4:$AS$4,MAX(IF('Back data'!$A$4:$AT$4&lt;&gt;"",COLUMN('Back data'!$A$4:$AT$4)))-L6)</f>
        <v>44075</v>
      </c>
      <c r="M5" s="66" cm="1">
        <f t="array" ref="M5">INDEX('Back data'!$A$4:$AS$4,MAX(IF('Back data'!$A$4:$AT$4&lt;&gt;"",COLUMN('Back data'!$A$4:$AT$4)))-M6)</f>
        <v>44105</v>
      </c>
      <c r="N5" s="66" cm="1">
        <f t="array" ref="N5">INDEX('Back data'!$A$4:$AS$4,MAX(IF('Back data'!$A$4:$AT$4&lt;&gt;"",COLUMN('Back data'!$A$4:$AT$4)))-N6)</f>
        <v>44136</v>
      </c>
      <c r="O5" s="66" cm="1">
        <f t="array" ref="O5">INDEX('Back data'!$A$4:$AS$4,MAX(IF('Back data'!$A$4:$AT$4&lt;&gt;"",COLUMN('Back data'!$A$4:$AT$4)))-O6)</f>
        <v>44166</v>
      </c>
      <c r="P5" s="66" cm="1">
        <f t="array" ref="P5">INDEX('Back data'!$A$4:$AT$4,MAX(IF('Back data'!$A$4:$AT$4&lt;&gt;"",COLUMN('Back data'!$A$4:$AT$4)))-P6)</f>
        <v>44197</v>
      </c>
    </row>
    <row r="6" spans="1:16" x14ac:dyDescent="0.25">
      <c r="D6" s="3">
        <v>12</v>
      </c>
      <c r="E6" s="3">
        <v>11</v>
      </c>
      <c r="F6" s="3">
        <v>10</v>
      </c>
      <c r="G6" s="3">
        <v>9</v>
      </c>
      <c r="H6" s="3">
        <v>8</v>
      </c>
      <c r="I6" s="3">
        <v>7</v>
      </c>
      <c r="J6" s="3">
        <v>6</v>
      </c>
      <c r="K6" s="3">
        <v>5</v>
      </c>
      <c r="L6" s="3">
        <v>4</v>
      </c>
      <c r="M6" s="3">
        <v>3</v>
      </c>
      <c r="N6" s="3">
        <v>2</v>
      </c>
      <c r="O6" s="3">
        <v>1</v>
      </c>
      <c r="P6" s="3">
        <v>0</v>
      </c>
    </row>
    <row r="7" spans="1:16" x14ac:dyDescent="0.25">
      <c r="A7" s="7"/>
      <c r="B7" s="8"/>
      <c r="C7" s="9" t="s">
        <v>35</v>
      </c>
      <c r="D7" s="10" cm="1">
        <f t="array" ref="D7">INDEX('Back data'!$A65:$AT65,,MAX(IF('Back data'!$A65:$AT65&lt;&gt;"",COLUMN('Back data'!$A65:$AT65)))-D$6)+INDEX('Back data'!$A66:$AT66,,MAX(IF('Back data'!$A66:$AT$66&lt;&gt;"",COLUMN('Back data'!$A66:$AT66)))-D$6)</f>
        <v>63.379999999999995</v>
      </c>
      <c r="E7" s="10" cm="1">
        <f t="array" ref="E7">INDEX('Back data'!$A65:$AT65,,MAX(IF('Back data'!$A65:$AT65&lt;&gt;"",COLUMN('Back data'!$A65:$AT65)))-E$6)+INDEX('Back data'!$A66:$AT66,,MAX(IF('Back data'!$A66:$AT$66&lt;&gt;"",COLUMN('Back data'!$A66:$AT66)))-E$6)</f>
        <v>64.3</v>
      </c>
      <c r="F7" s="10" cm="1">
        <f t="array" ref="F7">INDEX('Back data'!$A65:$AT65,,MAX(IF('Back data'!$A65:$AT65&lt;&gt;"",COLUMN('Back data'!$A65:$AT65)))-F$6)+INDEX('Back data'!$A66:$AT66,,MAX(IF('Back data'!$A66:$AT$66&lt;&gt;"",COLUMN('Back data'!$A66:$AT66)))-F$6)</f>
        <v>63.339999999999996</v>
      </c>
      <c r="G7" s="10" cm="1">
        <f t="array" ref="G7">INDEX('Back data'!$A65:$AT65,,MAX(IF('Back data'!$A65:$AT65&lt;&gt;"",COLUMN('Back data'!$A65:$AT65)))-G$6)+INDEX('Back data'!$A66:$AT66,,MAX(IF('Back data'!$A66:$AT$66&lt;&gt;"",COLUMN('Back data'!$A66:$AT66)))-G$6)</f>
        <v>60.16</v>
      </c>
      <c r="H7" s="10" cm="1">
        <f t="array" ref="H7">INDEX('Back data'!$A65:$AT65,,MAX(IF('Back data'!$A65:$AT65&lt;&gt;"",COLUMN('Back data'!$A65:$AT65)))-H$6)+INDEX('Back data'!$A66:$AT66,,MAX(IF('Back data'!$A66:$AT$66&lt;&gt;"",COLUMN('Back data'!$A66:$AT66)))-H$6)</f>
        <v>64.3</v>
      </c>
      <c r="I7" s="10" cm="1">
        <f t="array" ref="I7">INDEX('Back data'!$A65:$AT65,,MAX(IF('Back data'!$A65:$AT65&lt;&gt;"",COLUMN('Back data'!$A65:$AT65)))-I$6)+INDEX('Back data'!$A66:$AT66,,MAX(IF('Back data'!$A66:$AT$66&lt;&gt;"",COLUMN('Back data'!$A66:$AT66)))-I$6)</f>
        <v>64.75</v>
      </c>
      <c r="J7" s="10" cm="1">
        <f t="array" ref="J7">INDEX('Back data'!$A65:$AT65,,MAX(IF('Back data'!$A65:$AT65&lt;&gt;"",COLUMN('Back data'!$A65:$AT65)))-J$6)+INDEX('Back data'!$A66:$AT66,,MAX(IF('Back data'!$A66:$AT$66&lt;&gt;"",COLUMN('Back data'!$A66:$AT66)))-J$6)</f>
        <v>66.3</v>
      </c>
      <c r="K7" s="10" cm="1">
        <f t="array" ref="K7">INDEX('Back data'!$A65:$AT65,,MAX(IF('Back data'!$A65:$AT65&lt;&gt;"",COLUMN('Back data'!$A65:$AT65)))-K$6)+INDEX('Back data'!$A66:$AT66,,MAX(IF('Back data'!$A66:$AT$66&lt;&gt;"",COLUMN('Back data'!$A66:$AT66)))-K$6)</f>
        <v>66.69</v>
      </c>
      <c r="L7" s="10" cm="1">
        <f t="array" ref="L7">INDEX('Back data'!$A65:$AT65,,MAX(IF('Back data'!$A65:$AT65&lt;&gt;"",COLUMN('Back data'!$A65:$AT65)))-L$6)+INDEX('Back data'!$A66:$AT66,,MAX(IF('Back data'!$A66:$AT$66&lt;&gt;"",COLUMN('Back data'!$A66:$AT66)))-L$6)</f>
        <v>68.14</v>
      </c>
      <c r="M7" s="10" cm="1">
        <f t="array" ref="M7">INDEX('Back data'!$A65:$AT65,,MAX(IF('Back data'!$A65:$AT65&lt;&gt;"",COLUMN('Back data'!$A65:$AT65)))-M$6)+INDEX('Back data'!$A66:$AT66,,MAX(IF('Back data'!$A66:$AT$66&lt;&gt;"",COLUMN('Back data'!$A66:$AT66)))-M$6)</f>
        <v>65.959999999999994</v>
      </c>
      <c r="N7" s="10" cm="1">
        <f t="array" ref="N7">INDEX('Back data'!$A65:$AT65,,MAX(IF('Back data'!$A65:$AT65&lt;&gt;"",COLUMN('Back data'!$A65:$AT65)))-N$6)+INDEX('Back data'!$A66:$AT66,,MAX(IF('Back data'!$A66:$AT$66&lt;&gt;"",COLUMN('Back data'!$A66:$AT66)))-N$6)</f>
        <v>65.86</v>
      </c>
      <c r="O7" s="10" cm="1">
        <f t="array" ref="O7">INDEX('Back data'!$A65:$AT65,,MAX(IF('Back data'!$A65:$AT65&lt;&gt;"",COLUMN('Back data'!$A65:$AT65)))-O$6)+INDEX('Back data'!$A66:$AT66,,MAX(IF('Back data'!$A66:$AT$66&lt;&gt;"",COLUMN('Back data'!$A66:$AT66)))-O$6)</f>
        <v>65.42</v>
      </c>
      <c r="P7" s="10" cm="1">
        <f t="array" ref="P7">INDEX('Back data'!$A65:$AT65,,MAX(IF('Back data'!$A65:$AT65&lt;&gt;"",COLUMN('Back data'!$A65:$AT65)))-P$6)+INDEX('Back data'!$A66:$AT66,,MAX(IF('Back data'!$A66:$AT$66&lt;&gt;"",COLUMN('Back data'!$A66:$AT66)))-P$6)</f>
        <v>65.16</v>
      </c>
    </row>
    <row r="8" spans="1:16" x14ac:dyDescent="0.25">
      <c r="A8" s="27" t="s">
        <v>50</v>
      </c>
      <c r="B8" s="29" t="s">
        <v>50</v>
      </c>
      <c r="C8" s="11" t="s">
        <v>36</v>
      </c>
      <c r="D8" s="12" cm="1">
        <f t="array" ref="D8">INDEX('Back data'!$A$65:$AT$65,,MAX(IF('Back data'!$A$65:$AT$65&lt;&gt;"",COLUMN('Back data'!$A$65:$AT$65)))-D$6)/D7</f>
        <v>0.86967497633322821</v>
      </c>
      <c r="E8" s="12" cm="1">
        <f t="array" ref="E8">INDEX('Back data'!$A$65:$AT$65,,MAX(IF('Back data'!$A$65:$AT$65&lt;&gt;"",COLUMN('Back data'!$A$65:$AT$65)))-E$6)/E7</f>
        <v>0.87060653188180404</v>
      </c>
      <c r="F8" s="12" cm="1">
        <f t="array" ref="F8">INDEX('Back data'!$A$65:$AT$65,,MAX(IF('Back data'!$A$65:$AT$65&lt;&gt;"",COLUMN('Back data'!$A$65:$AT$65)))-F$6)/F7</f>
        <v>0.91695610988317022</v>
      </c>
      <c r="G8" s="12" cm="1">
        <f t="array" ref="G8">INDEX('Back data'!$A$65:$AT$65,,MAX(IF('Back data'!$A$65:$AT$65&lt;&gt;"",COLUMN('Back data'!$A$65:$AT$65)))-G$6)/G7</f>
        <v>0.94581117021276595</v>
      </c>
      <c r="H8" s="12" cm="1">
        <f t="array" ref="H8">INDEX('Back data'!$A$65:$AT$65,,MAX(IF('Back data'!$A$65:$AT$65&lt;&gt;"",COLUMN('Back data'!$A$65:$AT$65)))-H$6)/H7</f>
        <v>0.9104199066874028</v>
      </c>
      <c r="I8" s="12" cm="1">
        <f t="array" ref="I8">INDEX('Back data'!$A$65:$AT$65,,MAX(IF('Back data'!$A$65:$AT$65&lt;&gt;"",COLUMN('Back data'!$A$65:$AT$65)))-I$6)/I7</f>
        <v>0.90826254826254826</v>
      </c>
      <c r="J8" s="12" cm="1">
        <f t="array" ref="J8">INDEX('Back data'!$A$65:$AT$65,,MAX(IF('Back data'!$A$65:$AT$65&lt;&gt;"",COLUMN('Back data'!$A$65:$AT$65)))-J$6)/J7</f>
        <v>0.90723981900452488</v>
      </c>
      <c r="K8" s="12" cm="1">
        <f t="array" ref="K8">INDEX('Back data'!$A$65:$AT$65,,MAX(IF('Back data'!$A$65:$AT$65&lt;&gt;"",COLUMN('Back data'!$A$65:$AT$65)))-K$6)/K7</f>
        <v>0.89053831159094321</v>
      </c>
      <c r="L8" s="12" cm="1">
        <f t="array" ref="L8">INDEX('Back data'!$A$65:$AT$65,,MAX(IF('Back data'!$A$65:$AT$65&lt;&gt;"",COLUMN('Back data'!$A$65:$AT$65)))-L$6)/L7</f>
        <v>0.89418843557381855</v>
      </c>
      <c r="M8" s="12" cm="1">
        <f t="array" ref="M8">INDEX('Back data'!$A$65:$AT$65,,MAX(IF('Back data'!$A$65:$AT$65&lt;&gt;"",COLUMN('Back data'!$A$65:$AT$65)))-M$6)/M7</f>
        <v>0.89129775621588847</v>
      </c>
      <c r="N8" s="12" cm="1">
        <f t="array" ref="N8">INDEX('Back data'!$A$65:$AT$65,,MAX(IF('Back data'!$A$65:$AT$65&lt;&gt;"",COLUMN('Back data'!$A$65:$AT$65)))-N$6)/N7</f>
        <v>0.89310658973580326</v>
      </c>
      <c r="O8" s="12" cm="1">
        <f t="array" ref="O8">INDEX('Back data'!$A$65:$AT$65,,MAX(IF('Back data'!$A$65:$AT$65&lt;&gt;"",COLUMN('Back data'!$A$65:$AT$65)))-O$6)/O7</f>
        <v>0.91990217059003365</v>
      </c>
      <c r="P8" s="12" cm="1">
        <f t="array" ref="P8">INDEX('Back data'!$A$65:$AT$65,,MAX(IF('Back data'!$A$65:$AT$65&lt;&gt;"",COLUMN('Back data'!$A$65:$AT$65)))-P$6)/P7</f>
        <v>0.90638428483732358</v>
      </c>
    </row>
    <row r="9" spans="1:16" x14ac:dyDescent="0.25">
      <c r="A9" s="27" t="s">
        <v>50</v>
      </c>
      <c r="B9" s="29" t="s">
        <v>50</v>
      </c>
      <c r="C9" s="11" t="s">
        <v>37</v>
      </c>
      <c r="D9" s="12" cm="1">
        <f t="array" ref="D9">INDEX('Back data'!$A$66:$AT$66,,MAX(IF('Back data'!$A$66:$AT$66&lt;&gt;"",COLUMN('Back data'!$A$66:$AT$66)))-D$6)/D7</f>
        <v>0.13032502366677187</v>
      </c>
      <c r="E9" s="12" cm="1">
        <f t="array" ref="E9">INDEX('Back data'!$A$66:$AT$66,,MAX(IF('Back data'!$A$66:$AT$66&lt;&gt;"",COLUMN('Back data'!$A$66:$AT$66)))-E$6)/E7</f>
        <v>0.12939346811819596</v>
      </c>
      <c r="F9" s="12" cm="1">
        <f t="array" ref="F9">INDEX('Back data'!$A$66:$AT$66,,MAX(IF('Back data'!$A$66:$AT$66&lt;&gt;"",COLUMN('Back data'!$A$66:$AT$66)))-F$6)/F7</f>
        <v>8.3043890116829805E-2</v>
      </c>
      <c r="G9" s="12" cm="1">
        <f t="array" ref="G9">INDEX('Back data'!$A$66:$AT$66,,MAX(IF('Back data'!$A$66:$AT$66&lt;&gt;"",COLUMN('Back data'!$A$66:$AT$66)))-G$6)/G7</f>
        <v>5.4188829787234043E-2</v>
      </c>
      <c r="H9" s="12" cm="1">
        <f t="array" ref="H9">INDEX('Back data'!$A$66:$AT$66,,MAX(IF('Back data'!$A$66:$AT$66&lt;&gt;"",COLUMN('Back data'!$A$66:$AT$66)))-H$6)/H7</f>
        <v>8.9580093312597198E-2</v>
      </c>
      <c r="I9" s="12" cm="1">
        <f t="array" ref="I9">INDEX('Back data'!$A$66:$AT$66,,MAX(IF('Back data'!$A$66:$AT$66&lt;&gt;"",COLUMN('Back data'!$A$66:$AT$66)))-I$6)/I7</f>
        <v>9.173745173745175E-2</v>
      </c>
      <c r="J9" s="12" cm="1">
        <f t="array" ref="J9">INDEX('Back data'!$A$66:$AT$66,,MAX(IF('Back data'!$A$66:$AT$66&lt;&gt;"",COLUMN('Back data'!$A$66:$AT$66)))-J$6)/J7</f>
        <v>9.2760180995475117E-2</v>
      </c>
      <c r="K9" s="12" cm="1">
        <f t="array" ref="K9">INDEX('Back data'!$A$66:$AT$66,,MAX(IF('Back data'!$A$66:$AT$66&lt;&gt;"",COLUMN('Back data'!$A$66:$AT$66)))-K$6)/K7</f>
        <v>0.10946168840905683</v>
      </c>
      <c r="L9" s="12" cm="1">
        <f t="array" ref="L9">INDEX('Back data'!$A$66:$AT$66,,MAX(IF('Back data'!$A$66:$AT$66&lt;&gt;"",COLUMN('Back data'!$A$66:$AT$66)))-L$6)/L7</f>
        <v>0.10581156442618139</v>
      </c>
      <c r="M9" s="12" cm="1">
        <f t="array" ref="M9">INDEX('Back data'!$A$66:$AT$66,,MAX(IF('Back data'!$A$66:$AT$66&lt;&gt;"",COLUMN('Back data'!$A$66:$AT$66)))-M$6)/M7</f>
        <v>0.10870224378411159</v>
      </c>
      <c r="N9" s="12" cm="1">
        <f t="array" ref="N9">INDEX('Back data'!$A$66:$AT$66,,MAX(IF('Back data'!$A$66:$AT$66&lt;&gt;"",COLUMN('Back data'!$A$66:$AT$66)))-N$6)/N7</f>
        <v>0.10689341026419678</v>
      </c>
      <c r="O9" s="12" cm="1">
        <f t="array" ref="O9">INDEX('Back data'!$A$66:$AT$66,,MAX(IF('Back data'!$A$66:$AT$66&lt;&gt;"",COLUMN('Back data'!$A$66:$AT$66)))-O$6)/O7</f>
        <v>8.0097829409966376E-2</v>
      </c>
      <c r="P9" s="12" cm="1">
        <f t="array" ref="P9">INDEX('Back data'!$A$66:$AT$66,,MAX(IF('Back data'!$A$66:$AT$66&lt;&gt;"",COLUMN('Back data'!$A$66:$AT$66)))-P$6)/P7</f>
        <v>9.3615715162676486E-2</v>
      </c>
    </row>
    <row r="10" spans="1:16" x14ac:dyDescent="0.25">
      <c r="B10" s="30"/>
    </row>
    <row r="11" spans="1:16" x14ac:dyDescent="0.25">
      <c r="B11" s="30"/>
    </row>
    <row r="12" spans="1:16" x14ac:dyDescent="0.25">
      <c r="B12" s="30"/>
      <c r="C12" s="9" t="s">
        <v>35</v>
      </c>
      <c r="D12" s="10">
        <f t="array" ref="D12">INDEX('Back data'!$A$71:$AT$71,,MAX(IF('Back data'!$A$71:$AT$71&lt;&gt;"",COLUMN('Back data'!$A$71:$AT$71)))-D$6)+INDEX('Back data'!$A$72:$AT$72,,MAX(IF('Back data'!$A$72:$AT$72&lt;&gt;"",COLUMN('Back data'!$A$72:$AT$72)))-D$6)</f>
        <v>64.19</v>
      </c>
      <c r="E12" s="10">
        <f t="array" ref="E12">INDEX('Back data'!$A$71:$AT$71,,MAX(IF('Back data'!$A$71:$AT$71&lt;&gt;"",COLUMN('Back data'!$A$71:$AT$71)))-E$6)+INDEX('Back data'!$A$72:$AT$72,,MAX(IF('Back data'!$A$72:$AT$72&lt;&gt;"",COLUMN('Back data'!$A$72:$AT$72)))-E$6)</f>
        <v>65.64</v>
      </c>
      <c r="F12" s="10">
        <f t="array" ref="F12">INDEX('Back data'!$A$71:$AT$71,,MAX(IF('Back data'!$A$71:$AT$71&lt;&gt;"",COLUMN('Back data'!$A$71:$AT$71)))-F$6)+INDEX('Back data'!$A$72:$AT$72,,MAX(IF('Back data'!$A$72:$AT$72&lt;&gt;"",COLUMN('Back data'!$A$72:$AT$72)))-F$6)</f>
        <v>66.100000000000009</v>
      </c>
      <c r="G12" s="10">
        <f t="array" ref="G12">INDEX('Back data'!$A$71:$AT$71,,MAX(IF('Back data'!$A$71:$AT$71&lt;&gt;"",COLUMN('Back data'!$A$71:$AT$71)))-G$6)+INDEX('Back data'!$A$72:$AT$72,,MAX(IF('Back data'!$A$72:$AT$72&lt;&gt;"",COLUMN('Back data'!$A$72:$AT$72)))-G$6)</f>
        <v>64.009999999999991</v>
      </c>
      <c r="H12" s="10">
        <f t="array" ref="H12">INDEX('Back data'!$A$71:$AT$71,,MAX(IF('Back data'!$A$71:$AT$71&lt;&gt;"",COLUMN('Back data'!$A$71:$AT$71)))-H$6)+INDEX('Back data'!$A$72:$AT$72,,MAX(IF('Back data'!$A$72:$AT$72&lt;&gt;"",COLUMN('Back data'!$A$72:$AT$72)))-H$6)</f>
        <v>66.3</v>
      </c>
      <c r="I12" s="10">
        <f t="array" ref="I12">INDEX('Back data'!$A$71:$AT$71,,MAX(IF('Back data'!$A$71:$AT$71&lt;&gt;"",COLUMN('Back data'!$A$71:$AT$71)))-I$6)+INDEX('Back data'!$A$72:$AT$72,,MAX(IF('Back data'!$A$72:$AT$72&lt;&gt;"",COLUMN('Back data'!$A$72:$AT$72)))-I$6)</f>
        <v>65.22</v>
      </c>
      <c r="J12" s="10">
        <f t="array" ref="J12">INDEX('Back data'!$A$71:$AT$71,,MAX(IF('Back data'!$A$71:$AT$71&lt;&gt;"",COLUMN('Back data'!$A$71:$AT$71)))-J$6)+INDEX('Back data'!$A$72:$AT$72,,MAX(IF('Back data'!$A$72:$AT$72&lt;&gt;"",COLUMN('Back data'!$A$72:$AT$72)))-J$6)</f>
        <v>67.849999999999994</v>
      </c>
      <c r="K12" s="10">
        <f t="array" ref="K12">INDEX('Back data'!$A$71:$AT$71,,MAX(IF('Back data'!$A$71:$AT$71&lt;&gt;"",COLUMN('Back data'!$A$71:$AT$71)))-K$6)+INDEX('Back data'!$A$72:$AT$72,,MAX(IF('Back data'!$A$72:$AT$72&lt;&gt;"",COLUMN('Back data'!$A$72:$AT$72)))-K$6)</f>
        <v>66.989999999999995</v>
      </c>
      <c r="L12" s="10">
        <f t="array" ref="L12">INDEX('Back data'!$A$71:$AT$71,,MAX(IF('Back data'!$A$71:$AT$71&lt;&gt;"",COLUMN('Back data'!$A$71:$AT$71)))-L$6)+INDEX('Back data'!$A$72:$AT$72,,MAX(IF('Back data'!$A$72:$AT$72&lt;&gt;"",COLUMN('Back data'!$A$72:$AT$72)))-L$6)</f>
        <v>69.710000000000008</v>
      </c>
      <c r="M12" s="10">
        <f t="array" ref="M12">INDEX('Back data'!$A$71:$AT$71,,MAX(IF('Back data'!$A$71:$AT$71&lt;&gt;"",COLUMN('Back data'!$A$71:$AT$71)))-M$6)+INDEX('Back data'!$A$72:$AT$72,,MAX(IF('Back data'!$A$72:$AT$72&lt;&gt;"",COLUMN('Back data'!$A$72:$AT$72)))-M$6)</f>
        <v>68.2</v>
      </c>
      <c r="N12" s="10">
        <f t="array" ref="N12">INDEX('Back data'!$A$71:$AT$71,,MAX(IF('Back data'!$A$71:$AT$71&lt;&gt;"",COLUMN('Back data'!$A$71:$AT$71)))-N$6)+INDEX('Back data'!$A$72:$AT$72,,MAX(IF('Back data'!$A$72:$AT$72&lt;&gt;"",COLUMN('Back data'!$A$72:$AT$72)))-N$6)</f>
        <v>68.319999999999993</v>
      </c>
      <c r="O12" s="10">
        <f t="array" ref="O12">INDEX('Back data'!$A$71:$AT$71,,MAX(IF('Back data'!$A$71:$AT$71&lt;&gt;"",COLUMN('Back data'!$A$71:$AT$71)))-O$6)+INDEX('Back data'!$A$72:$AT$72,,MAX(IF('Back data'!$A$72:$AT$72&lt;&gt;"",COLUMN('Back data'!$A$72:$AT$72)))-O$6)</f>
        <v>67.430000000000007</v>
      </c>
      <c r="P12" s="10">
        <f t="array" ref="P12">INDEX('Back data'!$A$71:$AT$71,,MAX(IF('Back data'!$A$71:$AT$71&lt;&gt;"",COLUMN('Back data'!$A$71:$AT$71)))-P$6)+INDEX('Back data'!$A$72:$AT$72,,MAX(IF('Back data'!$A$72:$AT$72&lt;&gt;"",COLUMN('Back data'!$A$72:$AT$72)))-P$6)</f>
        <v>66.25</v>
      </c>
    </row>
    <row r="13" spans="1:16" x14ac:dyDescent="0.25">
      <c r="A13" s="27" t="s">
        <v>50</v>
      </c>
      <c r="B13" s="31" t="s">
        <v>38</v>
      </c>
      <c r="C13" s="11" t="s">
        <v>36</v>
      </c>
      <c r="D13" s="12">
        <f t="array" ref="D13">INDEX('Back data'!$A$71:$AT$71,,MAX(IF('Back data'!$A$71:$AT$71&lt;&gt;"",COLUMN('Back data'!$A$71:$AT$71)))-D$6)/D$12</f>
        <v>0.70883315158124316</v>
      </c>
      <c r="E13" s="12">
        <f t="array" ref="E13">INDEX('Back data'!$A$71:$AT$71,,MAX(IF('Back data'!$A$71:$AT$71&lt;&gt;"",COLUMN('Back data'!$A$71:$AT$71)))-E$6)/E$12</f>
        <v>0.6747410115783059</v>
      </c>
      <c r="F13" s="12">
        <f t="array" ref="F13">INDEX('Back data'!$A$71:$AT$71,,MAX(IF('Back data'!$A$71:$AT$71&lt;&gt;"",COLUMN('Back data'!$A$71:$AT$71)))-F$6)/F$12</f>
        <v>0.79077155824508316</v>
      </c>
      <c r="G13" s="12">
        <f t="array" ref="G13">INDEX('Back data'!$A$71:$AT$71,,MAX(IF('Back data'!$A$71:$AT$71&lt;&gt;"",COLUMN('Back data'!$A$71:$AT$71)))-G$6)/G$12</f>
        <v>0.86158412748008129</v>
      </c>
      <c r="H13" s="12">
        <f t="array" ref="H13">INDEX('Back data'!$A$71:$AT$71,,MAX(IF('Back data'!$A$71:$AT$71&lt;&gt;"",COLUMN('Back data'!$A$71:$AT$71)))-H$6)/H$12</f>
        <v>0.76244343891402711</v>
      </c>
      <c r="I13" s="12">
        <f t="array" ref="I13">INDEX('Back data'!$A$71:$AT$71,,MAX(IF('Back data'!$A$71:$AT$71&lt;&gt;"",COLUMN('Back data'!$A$71:$AT$71)))-I$6)/I$12</f>
        <v>0.78212204845139521</v>
      </c>
      <c r="J13" s="12">
        <f t="array" ref="J13">INDEX('Back data'!$A$71:$AT$71,,MAX(IF('Back data'!$A$71:$AT$71&lt;&gt;"",COLUMN('Back data'!$A$71:$AT$71)))-J$6)/J$12</f>
        <v>0.76580692704495212</v>
      </c>
      <c r="K13" s="12">
        <f t="array" ref="K13">INDEX('Back data'!$A$71:$AT$71,,MAX(IF('Back data'!$A$71:$AT$71&lt;&gt;"",COLUMN('Back data'!$A$71:$AT$71)))-K$6)/K$12</f>
        <v>0.7283176593521421</v>
      </c>
      <c r="L13" s="12">
        <f t="array" ref="L13">INDEX('Back data'!$A$71:$AT$71,,MAX(IF('Back data'!$A$71:$AT$71&lt;&gt;"",COLUMN('Back data'!$A$71:$AT$71)))-L$6)/L$12</f>
        <v>0.7432219193802897</v>
      </c>
      <c r="M13" s="12">
        <f t="array" ref="M13">INDEX('Back data'!$A$71:$AT$71,,MAX(IF('Back data'!$A$71:$AT$71&lt;&gt;"",COLUMN('Back data'!$A$71:$AT$71)))-M$6)/M$12</f>
        <v>0.74178885630498537</v>
      </c>
      <c r="N13" s="12">
        <f t="array" ref="N13">INDEX('Back data'!$A$71:$AT$71,,MAX(IF('Back data'!$A$71:$AT$71&lt;&gt;"",COLUMN('Back data'!$A$71:$AT$71)))-N$6)/N$12</f>
        <v>0.72789812646370022</v>
      </c>
      <c r="O13" s="12">
        <f t="array" ref="O13">INDEX('Back data'!$A$71:$AT$71,,MAX(IF('Back data'!$A$71:$AT$71&lt;&gt;"",COLUMN('Back data'!$A$71:$AT$71)))-O$6)/O$12</f>
        <v>0.7854070888328637</v>
      </c>
      <c r="P13" s="12">
        <f t="array" ref="P13">INDEX('Back data'!$A$71:$AT$71,,MAX(IF('Back data'!$A$71:$AT$71&lt;&gt;"",COLUMN('Back data'!$A$71:$AT$71)))-P$6)/P$12</f>
        <v>0.73479245283018868</v>
      </c>
    </row>
    <row r="14" spans="1:16" x14ac:dyDescent="0.25">
      <c r="A14" s="27" t="s">
        <v>50</v>
      </c>
      <c r="B14" s="31" t="s">
        <v>38</v>
      </c>
      <c r="C14" s="11" t="s">
        <v>37</v>
      </c>
      <c r="D14" s="12">
        <f t="array" ref="D14">+INDEX('Back data'!$A$72:$AT$72,,MAX(IF('Back data'!$A$72:$AT$72&lt;&gt;"",COLUMN('Back data'!$A$72:$AT$72)))-D$6)/D12</f>
        <v>0.29116684841875684</v>
      </c>
      <c r="E14" s="12">
        <f t="array" ref="E14">+INDEX('Back data'!$A$72:$AT$72,,MAX(IF('Back data'!$A$72:$AT$72&lt;&gt;"",COLUMN('Back data'!$A$72:$AT$72)))-E$6)/E12</f>
        <v>0.3252589884216941</v>
      </c>
      <c r="F14" s="12">
        <f t="array" ref="F14">+INDEX('Back data'!$A$72:$AT$72,,MAX(IF('Back data'!$A$72:$AT$72&lt;&gt;"",COLUMN('Back data'!$A$72:$AT$72)))-F$6)/F12</f>
        <v>0.20922844175491676</v>
      </c>
      <c r="G14" s="12">
        <f t="array" ref="G14">+INDEX('Back data'!$A$72:$AT$72,,MAX(IF('Back data'!$A$72:$AT$72&lt;&gt;"",COLUMN('Back data'!$A$72:$AT$72)))-G$6)/G12</f>
        <v>0.13841587251991877</v>
      </c>
      <c r="H14" s="12">
        <f t="array" ref="H14">+INDEX('Back data'!$A$72:$AT$72,,MAX(IF('Back data'!$A$72:$AT$72&lt;&gt;"",COLUMN('Back data'!$A$72:$AT$72)))-H$6)/H12</f>
        <v>0.23755656108597287</v>
      </c>
      <c r="I14" s="12">
        <f t="array" ref="I14">+INDEX('Back data'!$A$72:$AT$72,,MAX(IF('Back data'!$A$72:$AT$72&lt;&gt;"",COLUMN('Back data'!$A$72:$AT$72)))-I$6)/I12</f>
        <v>0.21787795154860473</v>
      </c>
      <c r="J14" s="12">
        <f t="array" ref="J14">+INDEX('Back data'!$A$72:$AT$72,,MAX(IF('Back data'!$A$72:$AT$72&lt;&gt;"",COLUMN('Back data'!$A$72:$AT$72)))-J$6)/J12</f>
        <v>0.23419307295504793</v>
      </c>
      <c r="K14" s="12">
        <f t="array" ref="K14">+INDEX('Back data'!$A$72:$AT$72,,MAX(IF('Back data'!$A$72:$AT$72&lt;&gt;"",COLUMN('Back data'!$A$72:$AT$72)))-K$6)/K12</f>
        <v>0.2716823406478579</v>
      </c>
      <c r="L14" s="12">
        <f t="array" ref="L14">+INDEX('Back data'!$A$72:$AT$72,,MAX(IF('Back data'!$A$72:$AT$72&lt;&gt;"",COLUMN('Back data'!$A$72:$AT$72)))-L$6)/L12</f>
        <v>0.25677808061971019</v>
      </c>
      <c r="M14" s="12">
        <f t="array" ref="M14">+INDEX('Back data'!$A$72:$AT$72,,MAX(IF('Back data'!$A$72:$AT$72&lt;&gt;"",COLUMN('Back data'!$A$72:$AT$72)))-M$6)/M12</f>
        <v>0.25821114369501463</v>
      </c>
      <c r="N14" s="12">
        <f t="array" ref="N14">+INDEX('Back data'!$A$72:$AT$72,,MAX(IF('Back data'!$A$72:$AT$72&lt;&gt;"",COLUMN('Back data'!$A$72:$AT$72)))-N$6)/N12</f>
        <v>0.27210187353629978</v>
      </c>
      <c r="O14" s="12">
        <f t="array" ref="O14">+INDEX('Back data'!$A$72:$AT$72,,MAX(IF('Back data'!$A$72:$AT$72&lt;&gt;"",COLUMN('Back data'!$A$72:$AT$72)))-O$6)/O12</f>
        <v>0.21459291116713627</v>
      </c>
      <c r="P14" s="12">
        <f t="array" ref="P14">+INDEX('Back data'!$A$72:$AT$72,,MAX(IF('Back data'!$A$72:$AT$72&lt;&gt;"",COLUMN('Back data'!$A$72:$AT$72)))-P$6)/P12</f>
        <v>0.26520754716981132</v>
      </c>
    </row>
    <row r="16" spans="1:16" x14ac:dyDescent="0.25">
      <c r="C16" s="13"/>
      <c r="D16" s="13"/>
    </row>
    <row r="17" spans="1:16" x14ac:dyDescent="0.25">
      <c r="C17" s="9" t="s">
        <v>35</v>
      </c>
      <c r="D17" s="10">
        <f t="array" ref="D17">INDEX('Back data'!$A$77:$AT$77,,MAX(IF('Back data'!$A$77:$AT$77&lt;&gt;"",COLUMN('Back data'!$A$77:$AT$77)))-D$6)+INDEX('Back data'!$A$78:$AT$78,,MAX(IF('Back data'!$A$78:$AT$78&lt;&gt;"",COLUMN('Back data'!$A$78:$AT$78)))-D$6)</f>
        <v>62.01</v>
      </c>
      <c r="E17" s="10">
        <f t="array" ref="E17">INDEX('Back data'!$A$77:$AT$77,,MAX(IF('Back data'!$A$77:$AT$77&lt;&gt;"",COLUMN('Back data'!$A$77:$AT$77)))-E$6)+INDEX('Back data'!$A$78:$AT$78,,MAX(IF('Back data'!$A$78:$AT$78&lt;&gt;"",COLUMN('Back data'!$A$78:$AT$78)))-E$6)</f>
        <v>62.32</v>
      </c>
      <c r="F17" s="10">
        <f t="array" ref="F17">INDEX('Back data'!$A$77:$AT$77,,MAX(IF('Back data'!$A$77:$AT$77&lt;&gt;"",COLUMN('Back data'!$A$77:$AT$77)))-F$6)+INDEX('Back data'!$A$78:$AT$78,,MAX(IF('Back data'!$A$78:$AT$78&lt;&gt;"",COLUMN('Back data'!$A$78:$AT$78)))-F$6)</f>
        <v>62.41</v>
      </c>
      <c r="G17" s="10">
        <f t="array" ref="G17">INDEX('Back data'!$A$77:$AT$77,,MAX(IF('Back data'!$A$77:$AT$77&lt;&gt;"",COLUMN('Back data'!$A$77:$AT$77)))-G$6)+INDEX('Back data'!$A$78:$AT$78,,MAX(IF('Back data'!$A$78:$AT$78&lt;&gt;"",COLUMN('Back data'!$A$78:$AT$78)))-G$6)</f>
        <v>58.73</v>
      </c>
      <c r="H17" s="10">
        <f t="array" ref="H17">INDEX('Back data'!$A$77:$AT$77,,MAX(IF('Back data'!$A$77:$AT$77&lt;&gt;"",COLUMN('Back data'!$A$77:$AT$77)))-H$6)+INDEX('Back data'!$A$78:$AT$78,,MAX(IF('Back data'!$A$78:$AT$78&lt;&gt;"",COLUMN('Back data'!$A$78:$AT$78)))-H$6)</f>
        <v>62.99</v>
      </c>
      <c r="I17" s="10">
        <f t="array" ref="I17">INDEX('Back data'!$A$77:$AT$77,,MAX(IF('Back data'!$A$77:$AT$77&lt;&gt;"",COLUMN('Back data'!$A$77:$AT$77)))-I$6)+INDEX('Back data'!$A$78:$AT$78,,MAX(IF('Back data'!$A$78:$AT$78&lt;&gt;"",COLUMN('Back data'!$A$78:$AT$78)))-I$6)</f>
        <v>63.99</v>
      </c>
      <c r="J17" s="10">
        <f t="array" ref="J17">INDEX('Back data'!$A$77:$AT$77,,MAX(IF('Back data'!$A$77:$AT$77&lt;&gt;"",COLUMN('Back data'!$A$77:$AT$77)))-J$6)+INDEX('Back data'!$A$78:$AT$78,,MAX(IF('Back data'!$A$78:$AT$78&lt;&gt;"",COLUMN('Back data'!$A$78:$AT$78)))-J$6)</f>
        <v>65.989999999999995</v>
      </c>
      <c r="K17" s="10">
        <f t="array" ref="K17">INDEX('Back data'!$A$77:$AT$77,,MAX(IF('Back data'!$A$77:$AT$77&lt;&gt;"",COLUMN('Back data'!$A$77:$AT$77)))-K$6)+INDEX('Back data'!$A$78:$AT$78,,MAX(IF('Back data'!$A$78:$AT$78&lt;&gt;"",COLUMN('Back data'!$A$78:$AT$78)))-K$6)</f>
        <v>65.75</v>
      </c>
      <c r="L17" s="10">
        <f t="array" ref="L17">INDEX('Back data'!$A$77:$AT$77,,MAX(IF('Back data'!$A$77:$AT$77&lt;&gt;"",COLUMN('Back data'!$A$77:$AT$77)))-L$6)+INDEX('Back data'!$A$78:$AT$78,,MAX(IF('Back data'!$A$78:$AT$78&lt;&gt;"",COLUMN('Back data'!$A$78:$AT$78)))-L$6)</f>
        <v>67.05</v>
      </c>
      <c r="M17" s="10">
        <f t="array" ref="M17">INDEX('Back data'!$A$77:$AT$77,,MAX(IF('Back data'!$A$77:$AT$77&lt;&gt;"",COLUMN('Back data'!$A$77:$AT$77)))-M$6)+INDEX('Back data'!$A$78:$AT$78,,MAX(IF('Back data'!$A$78:$AT$78&lt;&gt;"",COLUMN('Back data'!$A$78:$AT$78)))-M$6)</f>
        <v>64.75</v>
      </c>
      <c r="N17" s="10">
        <f t="array" ref="N17">INDEX('Back data'!$A$77:$AT$77,,MAX(IF('Back data'!$A$77:$AT$77&lt;&gt;"",COLUMN('Back data'!$A$77:$AT$77)))-N$6)+INDEX('Back data'!$A$78:$AT$78,,MAX(IF('Back data'!$A$78:$AT$78&lt;&gt;"",COLUMN('Back data'!$A$78:$AT$78)))-N$6)</f>
        <v>64.399999999999991</v>
      </c>
      <c r="O17" s="10">
        <f t="array" ref="O17">INDEX('Back data'!$A$77:$AT$77,,MAX(IF('Back data'!$A$77:$AT$77&lt;&gt;"",COLUMN('Back data'!$A$77:$AT$77)))-O$6)+INDEX('Back data'!$A$78:$AT$78,,MAX(IF('Back data'!$A$78:$AT$78&lt;&gt;"",COLUMN('Back data'!$A$78:$AT$78)))-O$6)</f>
        <v>64</v>
      </c>
      <c r="P17" s="10">
        <f t="array" ref="P17">INDEX('Back data'!$A$77:$AT$77,,MAX(IF('Back data'!$A$77:$AT$77&lt;&gt;"",COLUMN('Back data'!$A$77:$AT$77)))-P$6)+INDEX('Back data'!$A$78:$AT$78,,MAX(IF('Back data'!$A$78:$AT$78&lt;&gt;"",COLUMN('Back data'!$A$78:$AT$78)))-P$6)</f>
        <v>64.3</v>
      </c>
    </row>
    <row r="18" spans="1:16" x14ac:dyDescent="0.25">
      <c r="A18" s="27" t="s">
        <v>50</v>
      </c>
      <c r="B18" s="31" t="s">
        <v>39</v>
      </c>
      <c r="C18" s="11" t="s">
        <v>36</v>
      </c>
      <c r="D18" s="12">
        <f t="array" ref="D18">INDEX('Back data'!$A$77:$AT$77,,MAX(IF('Back data'!$A$77:$AT$77&lt;&gt;"",COLUMN('Back data'!$A$77:$AT$77)))-D$6)/D17</f>
        <v>0.95549104983067246</v>
      </c>
      <c r="E18" s="12">
        <f t="array" ref="E18">INDEX('Back data'!$A$77:$AT$77,,MAX(IF('Back data'!$A$77:$AT$77&lt;&gt;"",COLUMN('Back data'!$A$77:$AT$77)))-E$6)/E17</f>
        <v>0.95121951219512202</v>
      </c>
      <c r="F18" s="12">
        <f t="array" ref="F18">INDEX('Back data'!$A$77:$AT$77,,MAX(IF('Back data'!$A$77:$AT$77&lt;&gt;"",COLUMN('Back data'!$A$77:$AT$77)))-F$6)/F17</f>
        <v>0.96330716231373181</v>
      </c>
      <c r="G18" s="12">
        <f t="array" ref="G18">INDEX('Back data'!$A$77:$AT$77,,MAX(IF('Back data'!$A$77:$AT$77&lt;&gt;"",COLUMN('Back data'!$A$77:$AT$77)))-G$6)/G17</f>
        <v>0.97973778307508941</v>
      </c>
      <c r="H18" s="12">
        <f t="array" ref="H18">INDEX('Back data'!$A$77:$AT$77,,MAX(IF('Back data'!$A$77:$AT$77&lt;&gt;"",COLUMN('Back data'!$A$77:$AT$77)))-H$6)/H17</f>
        <v>0.97237656770916014</v>
      </c>
      <c r="I18" s="12">
        <f t="array" ref="I18">INDEX('Back data'!$A$77:$AT$77,,MAX(IF('Back data'!$A$77:$AT$77&lt;&gt;"",COLUMN('Back data'!$A$77:$AT$77)))-I$6)/I17</f>
        <v>0.96983903734958588</v>
      </c>
      <c r="J18" s="12">
        <f t="array" ref="J18">INDEX('Back data'!$A$77:$AT$77,,MAX(IF('Back data'!$A$77:$AT$77&lt;&gt;"",COLUMN('Back data'!$A$77:$AT$77)))-J$6)/J17</f>
        <v>0.96863161085012894</v>
      </c>
      <c r="K18" s="12">
        <f t="array" ref="K18">INDEX('Back data'!$A$77:$AT$77,,MAX(IF('Back data'!$A$77:$AT$77&lt;&gt;"",COLUMN('Back data'!$A$77:$AT$77)))-K$6)/K17</f>
        <v>0.96441064638783269</v>
      </c>
      <c r="L18" s="12">
        <f t="array" ref="L18">INDEX('Back data'!$A$77:$AT$77,,MAX(IF('Back data'!$A$77:$AT$77&lt;&gt;"",COLUMN('Back data'!$A$77:$AT$77)))-L$6)/L17</f>
        <v>0.96062639821029083</v>
      </c>
      <c r="M18" s="12">
        <f t="array" ref="M18">INDEX('Back data'!$A$77:$AT$77,,MAX(IF('Back data'!$A$77:$AT$77&lt;&gt;"",COLUMN('Back data'!$A$77:$AT$77)))-M$6)/M17</f>
        <v>0.96555984555984564</v>
      </c>
      <c r="N18" s="12">
        <f t="array" ref="N18">INDEX('Back data'!$A$77:$AT$77,,MAX(IF('Back data'!$A$77:$AT$77&lt;&gt;"",COLUMN('Back data'!$A$77:$AT$77)))-N$6)/N17</f>
        <v>0.95791925465838523</v>
      </c>
      <c r="O18" s="12">
        <f t="array" ref="O18">INDEX('Back data'!$A$77:$AT$77,,MAX(IF('Back data'!$A$77:$AT$77&lt;&gt;"",COLUMN('Back data'!$A$77:$AT$77)))-O$6)/O17</f>
        <v>0.96890624999999997</v>
      </c>
      <c r="P18" s="12">
        <f t="array" ref="P18">INDEX('Back data'!$A$77:$AT$77,,MAX(IF('Back data'!$A$77:$AT$77&lt;&gt;"",COLUMN('Back data'!$A$77:$AT$77)))-P$6)/P17</f>
        <v>0.97340590979782282</v>
      </c>
    </row>
    <row r="19" spans="1:16" x14ac:dyDescent="0.25">
      <c r="A19" s="27" t="s">
        <v>50</v>
      </c>
      <c r="B19" s="31" t="s">
        <v>39</v>
      </c>
      <c r="C19" s="11" t="s">
        <v>37</v>
      </c>
      <c r="D19" s="12">
        <f t="array" ref="D19">INDEX('Back data'!$A$78:$AT$78,,MAX(IF('Back data'!$A$78:$AT$78&lt;&gt;"",COLUMN('Back data'!$A$78:$AT$78)))-D$6)/D17</f>
        <v>4.4508950169327523E-2</v>
      </c>
      <c r="E19" s="12">
        <f t="array" ref="E19">INDEX('Back data'!$A$78:$AT$78,,MAX(IF('Back data'!$A$78:$AT$78&lt;&gt;"",COLUMN('Back data'!$A$78:$AT$78)))-E$6)/E17</f>
        <v>4.878048780487805E-2</v>
      </c>
      <c r="F19" s="12">
        <f t="array" ref="F19">INDEX('Back data'!$A$78:$AT$78,,MAX(IF('Back data'!$A$78:$AT$78&lt;&gt;"",COLUMN('Back data'!$A$78:$AT$78)))-F$6)/F17</f>
        <v>3.6692837686268229E-2</v>
      </c>
      <c r="G19" s="12">
        <f t="array" ref="G19">INDEX('Back data'!$A$78:$AT$78,,MAX(IF('Back data'!$A$78:$AT$78&lt;&gt;"",COLUMN('Back data'!$A$78:$AT$78)))-G$6)/G17</f>
        <v>2.0262216924910609E-2</v>
      </c>
      <c r="H19" s="12">
        <f t="array" ref="H19">INDEX('Back data'!$A$78:$AT$78,,MAX(IF('Back data'!$A$78:$AT$78&lt;&gt;"",COLUMN('Back data'!$A$78:$AT$78)))-H$6)/H17</f>
        <v>2.7623432290839814E-2</v>
      </c>
      <c r="I19" s="12">
        <f t="array" ref="I19">INDEX('Back data'!$A$78:$AT$78,,MAX(IF('Back data'!$A$78:$AT$78&lt;&gt;"",COLUMN('Back data'!$A$78:$AT$78)))-I$6)/I17</f>
        <v>3.0160962650414125E-2</v>
      </c>
      <c r="J19" s="12">
        <f t="array" ref="J19">INDEX('Back data'!$A$78:$AT$78,,MAX(IF('Back data'!$A$78:$AT$78&lt;&gt;"",COLUMN('Back data'!$A$78:$AT$78)))-J$6)/J17</f>
        <v>3.1368389149871195E-2</v>
      </c>
      <c r="K19" s="12">
        <f t="array" ref="K19">INDEX('Back data'!$A$78:$AT$78,,MAX(IF('Back data'!$A$78:$AT$78&lt;&gt;"",COLUMN('Back data'!$A$78:$AT$78)))-K$6)/K17</f>
        <v>3.55893536121673E-2</v>
      </c>
      <c r="L19" s="12">
        <f t="array" ref="L19">INDEX('Back data'!$A$78:$AT$78,,MAX(IF('Back data'!$A$78:$AT$78&lt;&gt;"",COLUMN('Back data'!$A$78:$AT$78)))-L$6)/L17</f>
        <v>3.9373601789709174E-2</v>
      </c>
      <c r="M19" s="12">
        <f t="array" ref="M19">INDEX('Back data'!$A$78:$AT$78,,MAX(IF('Back data'!$A$78:$AT$78&lt;&gt;"",COLUMN('Back data'!$A$78:$AT$78)))-M$6)/M17</f>
        <v>3.4440154440154441E-2</v>
      </c>
      <c r="N19" s="12">
        <f t="array" ref="N19">INDEX('Back data'!$A$78:$AT$78,,MAX(IF('Back data'!$A$78:$AT$78&lt;&gt;"",COLUMN('Back data'!$A$78:$AT$78)))-N$6)/N17</f>
        <v>4.2080745341614913E-2</v>
      </c>
      <c r="O19" s="12">
        <f t="array" ref="O19">INDEX('Back data'!$A$78:$AT$78,,MAX(IF('Back data'!$A$78:$AT$78&lt;&gt;"",COLUMN('Back data'!$A$78:$AT$78)))-O$6)/O17</f>
        <v>3.109375E-2</v>
      </c>
      <c r="P19" s="12">
        <f t="array" ref="P19">INDEX('Back data'!$A$78:$AT$78,,MAX(IF('Back data'!$A$78:$AT$78&lt;&gt;"",COLUMN('Back data'!$A$78:$AT$78)))-P$6)/P17</f>
        <v>2.6594090202177293E-2</v>
      </c>
    </row>
    <row r="22" spans="1:16" x14ac:dyDescent="0.25">
      <c r="C22" s="9" t="s">
        <v>35</v>
      </c>
      <c r="D22" s="10">
        <f t="array" ref="D22">INDEX('Back data'!$A$285:$AT$285,,MAX(IF('Back data'!$A$285:$AT$285&lt;&gt;"",COLUMN('Back data'!$A$285:$AT$285)))-D$6)+INDEX('Back data'!$A$286:$AT$286,,MAX(IF('Back data'!$A$286:$AT$286&lt;&gt;"",COLUMN('Back data'!$A$286:$AT$286)))-D$6)</f>
        <v>61.95</v>
      </c>
      <c r="E22" s="10">
        <f t="array" ref="E22">INDEX('Back data'!$A$285:$AT$285,,MAX(IF('Back data'!$A$285:$AT$285&lt;&gt;"",COLUMN('Back data'!$A$285:$AT$285)))-E$6)+INDEX('Back data'!$A$286:$AT$286,,MAX(IF('Back data'!$A$286:$AT$286&lt;&gt;"",COLUMN('Back data'!$A$286:$AT$286)))-E$6)</f>
        <v>64.5</v>
      </c>
      <c r="F22" s="10">
        <f t="array" ref="F22">INDEX('Back data'!$A$285:$AT$285,,MAX(IF('Back data'!$A$285:$AT$285&lt;&gt;"",COLUMN('Back data'!$A$285:$AT$285)))-F$6)+INDEX('Back data'!$A$286:$AT$286,,MAX(IF('Back data'!$A$286:$AT$286&lt;&gt;"",COLUMN('Back data'!$A$286:$AT$286)))-F$6)</f>
        <v>60.809999999999995</v>
      </c>
      <c r="G22" s="10">
        <f t="array" ref="G22">INDEX('Back data'!$A$285:$AT$285,,MAX(IF('Back data'!$A$285:$AT$285&lt;&gt;"",COLUMN('Back data'!$A$285:$AT$285)))-G$6)+INDEX('Back data'!$A$286:$AT$286,,MAX(IF('Back data'!$A$286:$AT$286&lt;&gt;"",COLUMN('Back data'!$A$286:$AT$286)))-G$6)</f>
        <v>56.82</v>
      </c>
      <c r="H22" s="10">
        <f t="array" ref="H22">INDEX('Back data'!$A$285:$AT$285,,MAX(IF('Back data'!$A$285:$AT$285&lt;&gt;"",COLUMN('Back data'!$A$285:$AT$285)))-H$6)+INDEX('Back data'!$A$286:$AT$286,,MAX(IF('Back data'!$A$286:$AT$286&lt;&gt;"",COLUMN('Back data'!$A$286:$AT$286)))-H$6)</f>
        <v>58.699999999999996</v>
      </c>
      <c r="I22" s="10">
        <f t="array" ref="I22">INDEX('Back data'!$A$285:$AT$285,,MAX(IF('Back data'!$A$285:$AT$285&lt;&gt;"",COLUMN('Back data'!$A$285:$AT$285)))-I$6)+INDEX('Back data'!$A$286:$AT$286,,MAX(IF('Back data'!$A$286:$AT$286&lt;&gt;"",COLUMN('Back data'!$A$286:$AT$286)))-I$6)</f>
        <v>63.14</v>
      </c>
      <c r="J22" s="10">
        <f t="array" ref="J22">INDEX('Back data'!$A$285:$AT$285,,MAX(IF('Back data'!$A$285:$AT$285&lt;&gt;"",COLUMN('Back data'!$A$285:$AT$285)))-J$6)+INDEX('Back data'!$A$286:$AT$286,,MAX(IF('Back data'!$A$286:$AT$286&lt;&gt;"",COLUMN('Back data'!$A$286:$AT$286)))-J$6)</f>
        <v>61.12</v>
      </c>
      <c r="K22" s="10">
        <f t="array" ref="K22">INDEX('Back data'!$A$285:$AT$285,,MAX(IF('Back data'!$A$285:$AT$285&lt;&gt;"",COLUMN('Back data'!$A$285:$AT$285)))-K$6)+INDEX('Back data'!$A$286:$AT$286,,MAX(IF('Back data'!$A$286:$AT$286&lt;&gt;"",COLUMN('Back data'!$A$286:$AT$286)))-K$6)</f>
        <v>62.32</v>
      </c>
      <c r="L22" s="10">
        <f t="array" ref="L22">INDEX('Back data'!$A$285:$AT$285,,MAX(IF('Back data'!$A$285:$AT$285&lt;&gt;"",COLUMN('Back data'!$A$285:$AT$285)))-L$6)+INDEX('Back data'!$A$286:$AT$286,,MAX(IF('Back data'!$A$286:$AT$286&lt;&gt;"",COLUMN('Back data'!$A$286:$AT$286)))-L$6)</f>
        <v>66.959999999999994</v>
      </c>
      <c r="M22" s="10">
        <f t="array" ref="M22">INDEX('Back data'!$A$285:$AT$285,,MAX(IF('Back data'!$A$285:$AT$285&lt;&gt;"",COLUMN('Back data'!$A$285:$AT$285)))-M$6)+INDEX('Back data'!$A$286:$AT$286,,MAX(IF('Back data'!$A$286:$AT$286&lt;&gt;"",COLUMN('Back data'!$A$286:$AT$286)))-M$6)</f>
        <v>65.11</v>
      </c>
      <c r="N22" s="10">
        <f t="array" ref="N22">INDEX('Back data'!$A$285:$AT$285,,MAX(IF('Back data'!$A$285:$AT$285&lt;&gt;"",COLUMN('Back data'!$A$285:$AT$285)))-N$6)+INDEX('Back data'!$A$286:$AT$286,,MAX(IF('Back data'!$A$286:$AT$286&lt;&gt;"",COLUMN('Back data'!$A$286:$AT$286)))-N$6)</f>
        <v>64.959999999999994</v>
      </c>
      <c r="O22" s="10">
        <f t="array" ref="O22">INDEX('Back data'!$A$285:$AT$285,,MAX(IF('Back data'!$A$285:$AT$285&lt;&gt;"",COLUMN('Back data'!$A$285:$AT$285)))-O$6)+INDEX('Back data'!$A$286:$AT$286,,MAX(IF('Back data'!$A$286:$AT$286&lt;&gt;"",COLUMN('Back data'!$A$286:$AT$286)))-O$6)</f>
        <v>66.12</v>
      </c>
      <c r="P22" s="10">
        <f t="array" ref="P22">INDEX('Back data'!$A$285:$AT$285,,MAX(IF('Back data'!$A$285:$AT$285&lt;&gt;"",COLUMN('Back data'!$A$285:$AT$285)))-P$6)+INDEX('Back data'!$A$286:$AT$286,,MAX(IF('Back data'!$A$286:$AT$286&lt;&gt;"",COLUMN('Back data'!$A$286:$AT$286)))-P$6)</f>
        <v>62.23</v>
      </c>
    </row>
    <row r="23" spans="1:16" x14ac:dyDescent="0.25">
      <c r="A23" s="27" t="s">
        <v>50</v>
      </c>
      <c r="B23" s="31" t="s">
        <v>24</v>
      </c>
      <c r="C23" s="11" t="s">
        <v>36</v>
      </c>
      <c r="D23" s="12">
        <f t="array" ref="D23">INDEX('Back data'!$A$285:$AT$285,,MAX(IF('Back data'!$A$285:$AT$285&lt;&gt;"",COLUMN('Back data'!$A$285:$AT$285)))-D$6)/D22</f>
        <v>0.74027441485068601</v>
      </c>
      <c r="E23" s="12">
        <f t="array" ref="E23">INDEX('Back data'!$A$285:$AT$285,,MAX(IF('Back data'!$A$285:$AT$285&lt;&gt;"",COLUMN('Back data'!$A$285:$AT$285)))-E$6)/E22</f>
        <v>0.78961240310077518</v>
      </c>
      <c r="F23" s="12">
        <f t="array" ref="F23">INDEX('Back data'!$A$285:$AT$285,,MAX(IF('Back data'!$A$285:$AT$285&lt;&gt;"",COLUMN('Back data'!$A$285:$AT$285)))-F$6)/F22</f>
        <v>0.83358000328893278</v>
      </c>
      <c r="G23" s="12">
        <f t="array" ref="G23">INDEX('Back data'!$A$285:$AT$285,,MAX(IF('Back data'!$A$285:$AT$285&lt;&gt;"",COLUMN('Back data'!$A$285:$AT$285)))-G$6)/G22</f>
        <v>0.88806758183738121</v>
      </c>
      <c r="H23" s="12">
        <f t="array" ref="H23">INDEX('Back data'!$A$285:$AT$285,,MAX(IF('Back data'!$A$285:$AT$285&lt;&gt;"",COLUMN('Back data'!$A$285:$AT$285)))-H$6)/H22</f>
        <v>0.82589437819420786</v>
      </c>
      <c r="I23" s="12">
        <f t="array" ref="I23">INDEX('Back data'!$A$285:$AT$285,,MAX(IF('Back data'!$A$285:$AT$285&lt;&gt;"",COLUMN('Back data'!$A$285:$AT$285)))-I$6)/I22</f>
        <v>0.81786506176750084</v>
      </c>
      <c r="J23" s="12">
        <f t="array" ref="J23">INDEX('Back data'!$A$285:$AT$285,,MAX(IF('Back data'!$A$285:$AT$285&lt;&gt;"",COLUMN('Back data'!$A$285:$AT$285)))-J$6)/J22</f>
        <v>0.81070026178010468</v>
      </c>
      <c r="K23" s="12">
        <f t="array" ref="K23">INDEX('Back data'!$A$285:$AT$285,,MAX(IF('Back data'!$A$285:$AT$285&lt;&gt;"",COLUMN('Back data'!$A$285:$AT$285)))-K$6)/K22</f>
        <v>0.81049422336328625</v>
      </c>
      <c r="L23" s="12">
        <f t="array" ref="L23">INDEX('Back data'!$A$285:$AT$285,,MAX(IF('Back data'!$A$285:$AT$285&lt;&gt;"",COLUMN('Back data'!$A$285:$AT$285)))-L$6)/L22</f>
        <v>0.80436081242532864</v>
      </c>
      <c r="M23" s="12">
        <f t="array" ref="M23">INDEX('Back data'!$A$285:$AT$285,,MAX(IF('Back data'!$A$285:$AT$285&lt;&gt;"",COLUMN('Back data'!$A$285:$AT$285)))-M$6)/M22</f>
        <v>0.79818768238365845</v>
      </c>
      <c r="N23" s="12">
        <f t="array" ref="N23">INDEX('Back data'!$A$285:$AT$285,,MAX(IF('Back data'!$A$285:$AT$285&lt;&gt;"",COLUMN('Back data'!$A$285:$AT$285)))-N$6)/N22</f>
        <v>0.78802339901477836</v>
      </c>
      <c r="O23" s="12">
        <f t="array" ref="O23">INDEX('Back data'!$A$285:$AT$285,,MAX(IF('Back data'!$A$285:$AT$285&lt;&gt;"",COLUMN('Back data'!$A$285:$AT$285)))-O$6)/O22</f>
        <v>0.8715970961887477</v>
      </c>
      <c r="P23" s="12">
        <f t="array" ref="P23">INDEX('Back data'!$A$285:$AT$285,,MAX(IF('Back data'!$A$285:$AT$285&lt;&gt;"",COLUMN('Back data'!$A$285:$AT$285)))-P$6)/P22</f>
        <v>0.80427446569178851</v>
      </c>
    </row>
    <row r="24" spans="1:16" x14ac:dyDescent="0.25">
      <c r="A24" s="27" t="s">
        <v>50</v>
      </c>
      <c r="B24" s="31" t="s">
        <v>24</v>
      </c>
      <c r="C24" s="11" t="s">
        <v>37</v>
      </c>
      <c r="D24" s="12">
        <f t="array" ref="D24">+INDEX('Back data'!$A$286:$AT$286,,MAX(IF('Back data'!$A$286:$AT$286&lt;&gt;"",COLUMN('Back data'!$A$286:$AT$286)))-D$6)/D22</f>
        <v>0.25972558514931393</v>
      </c>
      <c r="E24" s="12">
        <f t="array" ref="E24">+INDEX('Back data'!$A$286:$AT$286,,MAX(IF('Back data'!$A$286:$AT$286&lt;&gt;"",COLUMN('Back data'!$A$286:$AT$286)))-E$6)/E22</f>
        <v>0.21038759689922482</v>
      </c>
      <c r="F24" s="12">
        <f t="array" ref="F24">+INDEX('Back data'!$A$286:$AT$286,,MAX(IF('Back data'!$A$286:$AT$286&lt;&gt;"",COLUMN('Back data'!$A$286:$AT$286)))-F$6)/F22</f>
        <v>0.16641999671106725</v>
      </c>
      <c r="G24" s="12">
        <f t="array" ref="G24">+INDEX('Back data'!$A$286:$AT$286,,MAX(IF('Back data'!$A$286:$AT$286&lt;&gt;"",COLUMN('Back data'!$A$286:$AT$286)))-G$6)/G22</f>
        <v>0.1119324181626188</v>
      </c>
      <c r="H24" s="12">
        <f t="array" ref="H24">+INDEX('Back data'!$A$286:$AT$286,,MAX(IF('Back data'!$A$286:$AT$286&lt;&gt;"",COLUMN('Back data'!$A$286:$AT$286)))-H$6)/H22</f>
        <v>0.1741056218057922</v>
      </c>
      <c r="I24" s="12">
        <f t="array" ref="I24">+INDEX('Back data'!$A$286:$AT$286,,MAX(IF('Back data'!$A$286:$AT$286&lt;&gt;"",COLUMN('Back data'!$A$286:$AT$286)))-I$6)/I22</f>
        <v>0.18213493823249921</v>
      </c>
      <c r="J24" s="12">
        <f t="array" ref="J24">+INDEX('Back data'!$A$286:$AT$286,,MAX(IF('Back data'!$A$286:$AT$286&lt;&gt;"",COLUMN('Back data'!$A$286:$AT$286)))-J$6)/J22</f>
        <v>0.18929973821989529</v>
      </c>
      <c r="K24" s="12">
        <f t="array" ref="K24">+INDEX('Back data'!$A$286:$AT$286,,MAX(IF('Back data'!$A$286:$AT$286&lt;&gt;"",COLUMN('Back data'!$A$286:$AT$286)))-K$6)/K22</f>
        <v>0.18950577663671375</v>
      </c>
      <c r="L24" s="12">
        <f t="array" ref="L24">+INDEX('Back data'!$A$286:$AT$286,,MAX(IF('Back data'!$A$286:$AT$286&lt;&gt;"",COLUMN('Back data'!$A$286:$AT$286)))-L$6)/L22</f>
        <v>0.19563918757467147</v>
      </c>
      <c r="M24" s="12">
        <f t="array" ref="M24">+INDEX('Back data'!$A$286:$AT$286,,MAX(IF('Back data'!$A$286:$AT$286&lt;&gt;"",COLUMN('Back data'!$A$286:$AT$286)))-M$6)/M22</f>
        <v>0.20181231761634158</v>
      </c>
      <c r="N24" s="12">
        <f t="array" ref="N24">+INDEX('Back data'!$A$286:$AT$286,,MAX(IF('Back data'!$A$286:$AT$286&lt;&gt;"",COLUMN('Back data'!$A$286:$AT$286)))-N$6)/N22</f>
        <v>0.2119766009852217</v>
      </c>
      <c r="O24" s="12">
        <f t="array" ref="O24">+INDEX('Back data'!$A$286:$AT$286,,MAX(IF('Back data'!$A$286:$AT$286&lt;&gt;"",COLUMN('Back data'!$A$286:$AT$286)))-O$6)/O22</f>
        <v>0.12840290381125227</v>
      </c>
      <c r="P24" s="12">
        <f t="array" ref="P24">+INDEX('Back data'!$A$286:$AT$286,,MAX(IF('Back data'!$A$286:$AT$286&lt;&gt;"",COLUMN('Back data'!$A$286:$AT$286)))-P$6)/P22</f>
        <v>0.19572553430821149</v>
      </c>
    </row>
    <row r="27" spans="1:16" x14ac:dyDescent="0.25">
      <c r="C27" s="9" t="s">
        <v>35</v>
      </c>
      <c r="D27" s="10">
        <f t="array" ref="D27">INDEX('Back data'!$A$291:$AT$291,,MAX(IF('Back data'!$A$291:$AT$291&lt;&gt;"",COLUMN('Back data'!$A$291:$AT$291)))-D$6)+INDEX('Back data'!$A$292:$AT$292,,MAX(IF('Back data'!$A$292:$AT$292&lt;&gt;"",COLUMN('Back data'!$A$292:$AT$292)))-D$6)</f>
        <v>63.28</v>
      </c>
      <c r="E27" s="10">
        <f t="array" ref="E27">INDEX('Back data'!$A$291:$AT$291,,MAX(IF('Back data'!$A$291:$AT$291&lt;&gt;"",COLUMN('Back data'!$A$291:$AT$291)))-E$6)+INDEX('Back data'!$A$292:$AT$292,,MAX(IF('Back data'!$A$292:$AT$292&lt;&gt;"",COLUMN('Back data'!$A$292:$AT$292)))-E$6)</f>
        <v>63.900000000000006</v>
      </c>
      <c r="F27" s="10">
        <f t="array" ref="F27">INDEX('Back data'!$A$291:$AT$291,,MAX(IF('Back data'!$A$291:$AT$291&lt;&gt;"",COLUMN('Back data'!$A$291:$AT$291)))-F$6)+INDEX('Back data'!$A$292:$AT$292,,MAX(IF('Back data'!$A$292:$AT$292&lt;&gt;"",COLUMN('Back data'!$A$292:$AT$292)))-F$6)</f>
        <v>63.24</v>
      </c>
      <c r="G27" s="10">
        <f t="array" ref="G27">INDEX('Back data'!$A$291:$AT$291,,MAX(IF('Back data'!$A$291:$AT$291&lt;&gt;"",COLUMN('Back data'!$A$291:$AT$291)))-G$6)+INDEX('Back data'!$A$292:$AT$292,,MAX(IF('Back data'!$A$292:$AT$292&lt;&gt;"",COLUMN('Back data'!$A$292:$AT$292)))-G$6)</f>
        <v>60.37</v>
      </c>
      <c r="H27" s="10">
        <f t="array" ref="H27">INDEX('Back data'!$A$291:$AT$291,,MAX(IF('Back data'!$A$291:$AT$291&lt;&gt;"",COLUMN('Back data'!$A$291:$AT$291)))-H$6)+INDEX('Back data'!$A$292:$AT$292,,MAX(IF('Back data'!$A$292:$AT$292&lt;&gt;"",COLUMN('Back data'!$A$292:$AT$292)))-H$6)</f>
        <v>66.099999999999994</v>
      </c>
      <c r="I27" s="10">
        <f t="array" ref="I27">INDEX('Back data'!$A$291:$AT$291,,MAX(IF('Back data'!$A$291:$AT$291&lt;&gt;"",COLUMN('Back data'!$A$291:$AT$291)))-I$6)+INDEX('Back data'!$A$292:$AT$292,,MAX(IF('Back data'!$A$292:$AT$292&lt;&gt;"",COLUMN('Back data'!$A$292:$AT$292)))-I$6)</f>
        <v>64.430000000000007</v>
      </c>
      <c r="J27" s="10">
        <f t="array" ref="J27">INDEX('Back data'!$A$291:$AT$291,,MAX(IF('Back data'!$A$291:$AT$291&lt;&gt;"",COLUMN('Back data'!$A$291:$AT$291)))-J$6)+INDEX('Back data'!$A$292:$AT$292,,MAX(IF('Back data'!$A$292:$AT$292&lt;&gt;"",COLUMN('Back data'!$A$292:$AT$292)))-J$6)</f>
        <v>67.17</v>
      </c>
      <c r="K27" s="10">
        <f t="array" ref="K27">INDEX('Back data'!$A$291:$AT$291,,MAX(IF('Back data'!$A$291:$AT$291&lt;&gt;"",COLUMN('Back data'!$A$291:$AT$291)))-K$6)+INDEX('Back data'!$A$292:$AT$292,,MAX(IF('Back data'!$A$292:$AT$292&lt;&gt;"",COLUMN('Back data'!$A$292:$AT$292)))-K$6)</f>
        <v>68.28</v>
      </c>
      <c r="L27" s="10">
        <f t="array" ref="L27">INDEX('Back data'!$A$291:$AT$291,,MAX(IF('Back data'!$A$291:$AT$291&lt;&gt;"",COLUMN('Back data'!$A$291:$AT$291)))-L$6)+INDEX('Back data'!$A$292:$AT$292,,MAX(IF('Back data'!$A$292:$AT$292&lt;&gt;"",COLUMN('Back data'!$A$292:$AT$292)))-L$6)</f>
        <v>67.81</v>
      </c>
      <c r="M27" s="10">
        <f t="array" ref="M27">INDEX('Back data'!$A$291:$AT$291,,MAX(IF('Back data'!$A$291:$AT$291&lt;&gt;"",COLUMN('Back data'!$A$291:$AT$291)))-M$6)+INDEX('Back data'!$A$292:$AT$292,,MAX(IF('Back data'!$A$292:$AT$292&lt;&gt;"",COLUMN('Back data'!$A$292:$AT$292)))-M$6)</f>
        <v>66.11</v>
      </c>
      <c r="N27" s="10">
        <f t="array" ref="N27">INDEX('Back data'!$A$291:$AT$291,,MAX(IF('Back data'!$A$291:$AT$291&lt;&gt;"",COLUMN('Back data'!$A$291:$AT$291)))-N$6)+INDEX('Back data'!$A$292:$AT$292,,MAX(IF('Back data'!$A$292:$AT$292&lt;&gt;"",COLUMN('Back data'!$A$292:$AT$292)))-N$6)</f>
        <v>66.39</v>
      </c>
      <c r="O27" s="10">
        <f t="array" ref="O27">INDEX('Back data'!$A$291:$AT$291,,MAX(IF('Back data'!$A$291:$AT$291&lt;&gt;"",COLUMN('Back data'!$A$291:$AT$291)))-O$6)+INDEX('Back data'!$A$292:$AT$292,,MAX(IF('Back data'!$A$292:$AT$292&lt;&gt;"",COLUMN('Back data'!$A$292:$AT$292)))-O$6)</f>
        <v>64.929999999999993</v>
      </c>
      <c r="P27" s="10">
        <f t="array" ref="P27">INDEX('Back data'!$A$291:$AT$291,,MAX(IF('Back data'!$A$291:$AT$291&lt;&gt;"",COLUMN('Back data'!$A$291:$AT$291)))-P$6)+INDEX('Back data'!$A$292:$AT$292,,MAX(IF('Back data'!$A$292:$AT$292&lt;&gt;"",COLUMN('Back data'!$A$292:$AT$292)))-P$6)</f>
        <v>66.17</v>
      </c>
    </row>
    <row r="28" spans="1:16" x14ac:dyDescent="0.25">
      <c r="A28" s="27" t="s">
        <v>50</v>
      </c>
      <c r="B28" s="31" t="s">
        <v>29</v>
      </c>
      <c r="C28" s="11" t="s">
        <v>36</v>
      </c>
      <c r="D28" s="12">
        <f t="array" ref="D28">INDEX('Back data'!$A$291:$AT$291,,MAX(IF('Back data'!$A$291:$AT$291&lt;&gt;"",COLUMN('Back data'!$A$291:$AT$291)))-D$6)/D27</f>
        <v>0.91182048040455121</v>
      </c>
      <c r="E28" s="12">
        <f t="array" ref="E28">INDEX('Back data'!$A$291:$AT$291,,MAX(IF('Back data'!$A$291:$AT$291&lt;&gt;"",COLUMN('Back data'!$A$291:$AT$291)))-E$6)/E27</f>
        <v>0.89405320813771516</v>
      </c>
      <c r="F28" s="12">
        <f t="array" ref="F28">INDEX('Back data'!$A$291:$AT$291,,MAX(IF('Back data'!$A$291:$AT$291&lt;&gt;"",COLUMN('Back data'!$A$291:$AT$291)))-F$6)/F27</f>
        <v>0.9400695762175838</v>
      </c>
      <c r="G28" s="12">
        <f t="array" ref="G28">INDEX('Back data'!$A$291:$AT$291,,MAX(IF('Back data'!$A$291:$AT$291&lt;&gt;"",COLUMN('Back data'!$A$291:$AT$291)))-G$6)/G27</f>
        <v>0.95726354149411963</v>
      </c>
      <c r="H28" s="12">
        <f t="array" ref="H28">INDEX('Back data'!$A$291:$AT$291,,MAX(IF('Back data'!$A$291:$AT$291&lt;&gt;"",COLUMN('Back data'!$A$291:$AT$291)))-H$6)/H27</f>
        <v>0.92844175491679282</v>
      </c>
      <c r="I28" s="12">
        <f t="array" ref="I28">INDEX('Back data'!$A$291:$AT$291,,MAX(IF('Back data'!$A$291:$AT$291&lt;&gt;"",COLUMN('Back data'!$A$291:$AT$291)))-I$6)/I27</f>
        <v>0.9273630296445754</v>
      </c>
      <c r="J28" s="12">
        <f t="array" ref="J28">INDEX('Back data'!$A$291:$AT$291,,MAX(IF('Back data'!$A$291:$AT$291&lt;&gt;"",COLUMN('Back data'!$A$291:$AT$291)))-J$6)/J27</f>
        <v>0.92987941045109423</v>
      </c>
      <c r="K28" s="12">
        <f t="array" ref="K28">INDEX('Back data'!$A$291:$AT$291,,MAX(IF('Back data'!$A$291:$AT$291&lt;&gt;"",COLUMN('Back data'!$A$291:$AT$291)))-K$6)/K27</f>
        <v>0.91432337434094901</v>
      </c>
      <c r="L28" s="12">
        <f t="array" ref="L28">INDEX('Back data'!$A$291:$AT$291,,MAX(IF('Back data'!$A$291:$AT$291&lt;&gt;"",COLUMN('Back data'!$A$291:$AT$291)))-L$6)/L27</f>
        <v>0.92331514525881131</v>
      </c>
      <c r="M28" s="12">
        <f t="array" ref="M28">INDEX('Back data'!$A$291:$AT$291,,MAX(IF('Back data'!$A$291:$AT$291&lt;&gt;"",COLUMN('Back data'!$A$291:$AT$291)))-M$6)/M27</f>
        <v>0.91771290273786121</v>
      </c>
      <c r="N28" s="12">
        <f t="array" ref="N28">INDEX('Back data'!$A$291:$AT$291,,MAX(IF('Back data'!$A$291:$AT$291&lt;&gt;"",COLUMN('Back data'!$A$291:$AT$291)))-N$6)/N27</f>
        <v>0.92303057689411061</v>
      </c>
      <c r="O28" s="12">
        <f t="array" ref="O28">INDEX('Back data'!$A$291:$AT$291,,MAX(IF('Back data'!$A$291:$AT$291&lt;&gt;"",COLUMN('Back data'!$A$291:$AT$291)))-O$6)/O27</f>
        <v>0.93192669028184205</v>
      </c>
      <c r="P28" s="12">
        <f t="array" ref="P28">INDEX('Back data'!$A$291:$AT$291,,MAX(IF('Back data'!$A$291:$AT$291&lt;&gt;"",COLUMN('Back data'!$A$291:$AT$291)))-P$6)/P27</f>
        <v>0.93803838597551759</v>
      </c>
    </row>
    <row r="29" spans="1:16" x14ac:dyDescent="0.25">
      <c r="A29" s="27" t="s">
        <v>50</v>
      </c>
      <c r="B29" s="31" t="s">
        <v>29</v>
      </c>
      <c r="C29" s="11" t="s">
        <v>37</v>
      </c>
      <c r="D29" s="12">
        <f t="array" ref="D29">+INDEX('Back data'!$A$292:$AT$292,,MAX(IF('Back data'!$A$292:$AT$292&lt;&gt;"",COLUMN('Back data'!$A$292:$AT$292)))-D$6)/D27</f>
        <v>8.8179519595448799E-2</v>
      </c>
      <c r="E29" s="12">
        <f t="array" ref="E29">+INDEX('Back data'!$A$292:$AT$292,,MAX(IF('Back data'!$A$292:$AT$292&lt;&gt;"",COLUMN('Back data'!$A$292:$AT$292)))-E$6)/E27</f>
        <v>0.1059467918622848</v>
      </c>
      <c r="F29" s="12">
        <f t="array" ref="F29">+INDEX('Back data'!$A$292:$AT$292,,MAX(IF('Back data'!$A$292:$AT$292&lt;&gt;"",COLUMN('Back data'!$A$292:$AT$292)))-F$6)/F27</f>
        <v>5.9930423782416191E-2</v>
      </c>
      <c r="G29" s="12">
        <f t="array" ref="G29">+INDEX('Back data'!$A$292:$AT$292,,MAX(IF('Back data'!$A$292:$AT$292&lt;&gt;"",COLUMN('Back data'!$A$292:$AT$292)))-G$6)/G27</f>
        <v>4.2736458505880405E-2</v>
      </c>
      <c r="H29" s="12">
        <f t="array" ref="H29">+INDEX('Back data'!$A$292:$AT$292,,MAX(IF('Back data'!$A$292:$AT$292&lt;&gt;"",COLUMN('Back data'!$A$292:$AT$292)))-H$6)/H27</f>
        <v>7.1558245083207281E-2</v>
      </c>
      <c r="I29" s="12">
        <f t="array" ref="I29">+INDEX('Back data'!$A$292:$AT$292,,MAX(IF('Back data'!$A$292:$AT$292&lt;&gt;"",COLUMN('Back data'!$A$292:$AT$292)))-I$6)/I27</f>
        <v>7.2636970355424477E-2</v>
      </c>
      <c r="J29" s="12">
        <f t="array" ref="J29">+INDEX('Back data'!$A$292:$AT$292,,MAX(IF('Back data'!$A$292:$AT$292&lt;&gt;"",COLUMN('Back data'!$A$292:$AT$292)))-J$6)/J27</f>
        <v>7.0120589548905765E-2</v>
      </c>
      <c r="K29" s="12">
        <f t="array" ref="K29">+INDEX('Back data'!$A$292:$AT$292,,MAX(IF('Back data'!$A$292:$AT$292&lt;&gt;"",COLUMN('Back data'!$A$292:$AT$292)))-K$6)/K27</f>
        <v>8.5676625659050959E-2</v>
      </c>
      <c r="L29" s="12">
        <f t="array" ref="L29">+INDEX('Back data'!$A$292:$AT$292,,MAX(IF('Back data'!$A$292:$AT$292&lt;&gt;"",COLUMN('Back data'!$A$292:$AT$292)))-L$6)/L27</f>
        <v>7.6684854741188621E-2</v>
      </c>
      <c r="M29" s="12">
        <f t="array" ref="M29">+INDEX('Back data'!$A$292:$AT$292,,MAX(IF('Back data'!$A$292:$AT$292&lt;&gt;"",COLUMN('Back data'!$A$292:$AT$292)))-M$6)/M27</f>
        <v>8.228709726213887E-2</v>
      </c>
      <c r="N29" s="12">
        <f t="array" ref="N29">+INDEX('Back data'!$A$292:$AT$292,,MAX(IF('Back data'!$A$292:$AT$292&lt;&gt;"",COLUMN('Back data'!$A$292:$AT$292)))-N$6)/N27</f>
        <v>7.6969423105889445E-2</v>
      </c>
      <c r="O29" s="12">
        <f t="array" ref="O29">+INDEX('Back data'!$A$292:$AT$292,,MAX(IF('Back data'!$A$292:$AT$292&lt;&gt;"",COLUMN('Back data'!$A$292:$AT$292)))-O$6)/O27</f>
        <v>6.8073309718158018E-2</v>
      </c>
      <c r="P29" s="12">
        <f t="array" ref="P29">+INDEX('Back data'!$A$292:$AT$292,,MAX(IF('Back data'!$A$292:$AT$292&lt;&gt;"",COLUMN('Back data'!$A$292:$AT$292)))-P$6)/P27</f>
        <v>6.1961614024482387E-2</v>
      </c>
    </row>
    <row r="32" spans="1:16" x14ac:dyDescent="0.25">
      <c r="C32" s="9" t="s">
        <v>35</v>
      </c>
      <c r="D32" s="10">
        <f t="array" ref="D32">INDEX('Back data'!$A$297:$AT$297,,MAX(IF('Back data'!$A$297:$AT$297&lt;&gt;"",COLUMN('Back data'!$A$297:$AT$297)))-D$6)+INDEX('Back data'!$A$298:$AT$298,,MAX(IF('Back data'!$A$298:$AT$298&lt;&gt;"",COLUMN('Back data'!$A$298:$AT$298)))-D$6)</f>
        <v>65.77</v>
      </c>
      <c r="E32" s="10">
        <f t="array" ref="E32">INDEX('Back data'!$A$297:$AT$297,,MAX(IF('Back data'!$A$297:$AT$297&lt;&gt;"",COLUMN('Back data'!$A$297:$AT$297)))-E$6)+INDEX('Back data'!$A$298:$AT$298,,MAX(IF('Back data'!$A$298:$AT$298&lt;&gt;"",COLUMN('Back data'!$A$298:$AT$298)))-E$6)</f>
        <v>65.56</v>
      </c>
      <c r="F32" s="10">
        <f t="array" ref="F32">INDEX('Back data'!$A$297:$AT$297,,MAX(IF('Back data'!$A$297:$AT$297&lt;&gt;"",COLUMN('Back data'!$A$297:$AT$297)))-F$6)+INDEX('Back data'!$A$298:$AT$298,,MAX(IF('Back data'!$A$298:$AT$298&lt;&gt;"",COLUMN('Back data'!$A$298:$AT$298)))-F$6)</f>
        <v>66.400000000000006</v>
      </c>
      <c r="G32" s="10">
        <f t="array" ref="G32">INDEX('Back data'!$A$297:$AT$297,,MAX(IF('Back data'!$A$297:$AT$297&lt;&gt;"",COLUMN('Back data'!$A$297:$AT$297)))-G$6)+INDEX('Back data'!$A$298:$AT$298,,MAX(IF('Back data'!$A$298:$AT$298&lt;&gt;"",COLUMN('Back data'!$A$298:$AT$298)))-G$6)</f>
        <v>62.690000000000005</v>
      </c>
      <c r="H32" s="10">
        <f t="array" ref="H32">INDEX('Back data'!$A$297:$AT$297,,MAX(IF('Back data'!$A$297:$AT$297&lt;&gt;"",COLUMN('Back data'!$A$297:$AT$297)))-H$6)+INDEX('Back data'!$A$298:$AT$298,,MAX(IF('Back data'!$A$298:$AT$298&lt;&gt;"",COLUMN('Back data'!$A$298:$AT$298)))-H$6)</f>
        <v>63.879999999999995</v>
      </c>
      <c r="I32" s="10">
        <f t="array" ref="I32">INDEX('Back data'!$A$297:$AT$297,,MAX(IF('Back data'!$A$297:$AT$297&lt;&gt;"",COLUMN('Back data'!$A$297:$AT$297)))-I$6)+INDEX('Back data'!$A$298:$AT$298,,MAX(IF('Back data'!$A$298:$AT$298&lt;&gt;"",COLUMN('Back data'!$A$298:$AT$298)))-I$6)</f>
        <v>68.5</v>
      </c>
      <c r="J32" s="10">
        <f t="array" ref="J32">INDEX('Back data'!$A$297:$AT$297,,MAX(IF('Back data'!$A$297:$AT$297&lt;&gt;"",COLUMN('Back data'!$A$297:$AT$297)))-J$6)+INDEX('Back data'!$A$298:$AT$298,,MAX(IF('Back data'!$A$298:$AT$298&lt;&gt;"",COLUMN('Back data'!$A$298:$AT$298)))-J$6)</f>
        <v>69.59</v>
      </c>
      <c r="K32" s="10">
        <f t="array" ref="K32">INDEX('Back data'!$A$297:$AT$297,,MAX(IF('Back data'!$A$297:$AT$297&lt;&gt;"",COLUMN('Back data'!$A$297:$AT$297)))-K$6)+INDEX('Back data'!$A$298:$AT$298,,MAX(IF('Back data'!$A$298:$AT$298&lt;&gt;"",COLUMN('Back data'!$A$298:$AT$298)))-K$6)</f>
        <v>66.03</v>
      </c>
      <c r="L32" s="10">
        <f t="array" ref="L32">INDEX('Back data'!$A$297:$AT$297,,MAX(IF('Back data'!$A$297:$AT$297&lt;&gt;"",COLUMN('Back data'!$A$297:$AT$297)))-L$6)+INDEX('Back data'!$A$298:$AT$298,,MAX(IF('Back data'!$A$298:$AT$298&lt;&gt;"",COLUMN('Back data'!$A$298:$AT$298)))-L$6)</f>
        <v>70.849999999999994</v>
      </c>
      <c r="M32" s="10">
        <f t="array" ref="M32">INDEX('Back data'!$A$297:$AT$297,,MAX(IF('Back data'!$A$297:$AT$297&lt;&gt;"",COLUMN('Back data'!$A$297:$AT$297)))-M$6)+INDEX('Back data'!$A$298:$AT$298,,MAX(IF('Back data'!$A$298:$AT$298&lt;&gt;"",COLUMN('Back data'!$A$298:$AT$298)))-M$6)</f>
        <v>66.489999999999995</v>
      </c>
      <c r="N32" s="10">
        <f t="array" ref="N32">INDEX('Back data'!$A$297:$AT$297,,MAX(IF('Back data'!$A$297:$AT$297&lt;&gt;"",COLUMN('Back data'!$A$297:$AT$297)))-N$6)+INDEX('Back data'!$A$298:$AT$298,,MAX(IF('Back data'!$A$298:$AT$298&lt;&gt;"",COLUMN('Back data'!$A$298:$AT$298)))-N$6)</f>
        <v>65.28</v>
      </c>
      <c r="O32" s="10">
        <f t="array" ref="O32">INDEX('Back data'!$A$297:$AT$297,,MAX(IF('Back data'!$A$297:$AT$297&lt;&gt;"",COLUMN('Back data'!$A$297:$AT$297)))-O$6)+INDEX('Back data'!$A$298:$AT$298,,MAX(IF('Back data'!$A$298:$AT$298&lt;&gt;"",COLUMN('Back data'!$A$298:$AT$298)))-O$6)</f>
        <v>66.31</v>
      </c>
      <c r="P32" s="10">
        <f t="array" ref="P32">INDEX('Back data'!$A$297:$AT$297,,MAX(IF('Back data'!$A$297:$AT$297&lt;&gt;"",COLUMN('Back data'!$A$297:$AT$297)))-P$6)+INDEX('Back data'!$A$298:$AT$298,,MAX(IF('Back data'!$A$298:$AT$298&lt;&gt;"",COLUMN('Back data'!$A$298:$AT$298)))-P$6)</f>
        <v>65.259999999999991</v>
      </c>
    </row>
    <row r="33" spans="1:16" x14ac:dyDescent="0.25">
      <c r="A33" s="27" t="s">
        <v>50</v>
      </c>
      <c r="B33" s="31" t="s">
        <v>34</v>
      </c>
      <c r="C33" s="11" t="s">
        <v>36</v>
      </c>
      <c r="D33" s="12">
        <f t="array" ref="D33">INDEX('Back data'!$A$297:$AT$297,,MAX(IF('Back data'!$A$297:$AT$297&lt;&gt;"",COLUMN('Back data'!$A$297:$AT$297)))-D$6)/D32</f>
        <v>0.9005625665196898</v>
      </c>
      <c r="E33" s="12">
        <f t="array" ref="E33">INDEX('Back data'!$A$297:$AT$297,,MAX(IF('Back data'!$A$297:$AT$297&lt;&gt;"",COLUMN('Back data'!$A$297:$AT$297)))-E$6)/E32</f>
        <v>0.88087248322147649</v>
      </c>
      <c r="F33" s="12">
        <f t="array" ref="F33">INDEX('Back data'!$A$297:$AT$297,,MAX(IF('Back data'!$A$297:$AT$297&lt;&gt;"",COLUMN('Back data'!$A$297:$AT$297)))-F$6)/F32</f>
        <v>0.91611445783132517</v>
      </c>
      <c r="G33" s="12">
        <f t="array" ref="G33">INDEX('Back data'!$A$297:$AT$297,,MAX(IF('Back data'!$A$297:$AT$297&lt;&gt;"",COLUMN('Back data'!$A$297:$AT$297)))-G$6)/G32</f>
        <v>0.95405965863774123</v>
      </c>
      <c r="H33" s="12">
        <f t="array" ref="H33">INDEX('Back data'!$A$297:$AT$297,,MAX(IF('Back data'!$A$297:$AT$297&lt;&gt;"",COLUMN('Back data'!$A$297:$AT$297)))-H$6)/H32</f>
        <v>0.92924232936756423</v>
      </c>
      <c r="I33" s="12">
        <f t="array" ref="I33">INDEX('Back data'!$A$297:$AT$297,,MAX(IF('Back data'!$A$297:$AT$297&lt;&gt;"",COLUMN('Back data'!$A$297:$AT$297)))-I$6)/I32</f>
        <v>0.95299270072992703</v>
      </c>
      <c r="J33" s="12">
        <f t="array" ref="J33">INDEX('Back data'!$A$297:$AT$297,,MAX(IF('Back data'!$A$297:$AT$297&lt;&gt;"",COLUMN('Back data'!$A$297:$AT$297)))-J$6)/J32</f>
        <v>0.92858169277195002</v>
      </c>
      <c r="K33" s="12">
        <f t="array" ref="K33">INDEX('Back data'!$A$297:$AT$297,,MAX(IF('Back data'!$A$297:$AT$297&lt;&gt;"",COLUMN('Back data'!$A$297:$AT$297)))-K$6)/K32</f>
        <v>0.89080720884446463</v>
      </c>
      <c r="L33" s="12">
        <f t="array" ref="L33">INDEX('Back data'!$A$297:$AT$297,,MAX(IF('Back data'!$A$297:$AT$297&lt;&gt;"",COLUMN('Back data'!$A$297:$AT$297)))-L$6)/L32</f>
        <v>0.89865913902611161</v>
      </c>
      <c r="M33" s="12">
        <f t="array" ref="M33">INDEX('Back data'!$A$297:$AT$297,,MAX(IF('Back data'!$A$297:$AT$297&lt;&gt;"",COLUMN('Back data'!$A$297:$AT$297)))-M$6)/M32</f>
        <v>0.91337043164385623</v>
      </c>
      <c r="N33" s="12">
        <f t="array" ref="N33">INDEX('Back data'!$A$297:$AT$297,,MAX(IF('Back data'!$A$297:$AT$297&lt;&gt;"",COLUMN('Back data'!$A$297:$AT$297)))-N$6)/N32</f>
        <v>0.92110906862745101</v>
      </c>
      <c r="O33" s="12">
        <f t="array" ref="O33">INDEX('Back data'!$A$297:$AT$297,,MAX(IF('Back data'!$A$297:$AT$297&lt;&gt;"",COLUMN('Back data'!$A$297:$AT$297)))-O$6)/O32</f>
        <v>0.93243854622228917</v>
      </c>
      <c r="P33" s="12">
        <f t="array" ref="P33">INDEX('Back data'!$A$297:$AT$297,,MAX(IF('Back data'!$A$297:$AT$297&lt;&gt;"",COLUMN('Back data'!$A$297:$AT$297)))-P$6)/P32</f>
        <v>0.91418939626110951</v>
      </c>
    </row>
    <row r="34" spans="1:16" x14ac:dyDescent="0.25">
      <c r="A34" s="27" t="s">
        <v>50</v>
      </c>
      <c r="B34" s="31" t="s">
        <v>34</v>
      </c>
      <c r="C34" s="11" t="s">
        <v>37</v>
      </c>
      <c r="D34" s="12">
        <f t="array" ref="D34">+INDEX('Back data'!$A$298:$AT$298,,MAX(IF('Back data'!$A$298:$AT$298&lt;&gt;"",COLUMN('Back data'!$A$298:$AT$298)))-D$6)/D32</f>
        <v>9.9437433480310172E-2</v>
      </c>
      <c r="E34" s="12">
        <f t="array" ref="E34">+INDEX('Back data'!$A$298:$AT$298,,MAX(IF('Back data'!$A$298:$AT$298&lt;&gt;"",COLUMN('Back data'!$A$298:$AT$298)))-E$6)/E32</f>
        <v>0.11912751677852348</v>
      </c>
      <c r="F34" s="12">
        <f t="array" ref="F34">+INDEX('Back data'!$A$298:$AT$298,,MAX(IF('Back data'!$A$298:$AT$298&lt;&gt;"",COLUMN('Back data'!$A$298:$AT$298)))-F$6)/F32</f>
        <v>8.3885542168674693E-2</v>
      </c>
      <c r="G34" s="12">
        <f t="array" ref="G34">+INDEX('Back data'!$A$298:$AT$298,,MAX(IF('Back data'!$A$298:$AT$298&lt;&gt;"",COLUMN('Back data'!$A$298:$AT$298)))-G$6)/G32</f>
        <v>4.5940341362258726E-2</v>
      </c>
      <c r="H34" s="12">
        <f t="array" ref="H34">+INDEX('Back data'!$A$298:$AT$298,,MAX(IF('Back data'!$A$298:$AT$298&lt;&gt;"",COLUMN('Back data'!$A$298:$AT$298)))-H$6)/H32</f>
        <v>7.0757670632435821E-2</v>
      </c>
      <c r="I34" s="12">
        <f t="array" ref="I34">+INDEX('Back data'!$A$298:$AT$298,,MAX(IF('Back data'!$A$298:$AT$298&lt;&gt;"",COLUMN('Back data'!$A$298:$AT$298)))-I$6)/I32</f>
        <v>4.7007299270072994E-2</v>
      </c>
      <c r="J34" s="12">
        <f t="array" ref="J34">+INDEX('Back data'!$A$298:$AT$298,,MAX(IF('Back data'!$A$298:$AT$298&lt;&gt;"",COLUMN('Back data'!$A$298:$AT$298)))-J$6)/J32</f>
        <v>7.1418307228049996E-2</v>
      </c>
      <c r="K34" s="12">
        <f t="array" ref="K34">+INDEX('Back data'!$A$298:$AT$298,,MAX(IF('Back data'!$A$298:$AT$298&lt;&gt;"",COLUMN('Back data'!$A$298:$AT$298)))-K$6)/K32</f>
        <v>0.10919279115553536</v>
      </c>
      <c r="L34" s="12">
        <f t="array" ref="L34">+INDEX('Back data'!$A$298:$AT$298,,MAX(IF('Back data'!$A$298:$AT$298&lt;&gt;"",COLUMN('Back data'!$A$298:$AT$298)))-L$6)/L32</f>
        <v>0.1013408609738885</v>
      </c>
      <c r="M34" s="12">
        <f t="array" ref="M34">+INDEX('Back data'!$A$298:$AT$298,,MAX(IF('Back data'!$A$298:$AT$298&lt;&gt;"",COLUMN('Back data'!$A$298:$AT$298)))-M$6)/M32</f>
        <v>8.6629568356143785E-2</v>
      </c>
      <c r="N34" s="12">
        <f t="array" ref="N34">+INDEX('Back data'!$A$298:$AT$298,,MAX(IF('Back data'!$A$298:$AT$298&lt;&gt;"",COLUMN('Back data'!$A$298:$AT$298)))-N$6)/N32</f>
        <v>7.8890931372549017E-2</v>
      </c>
      <c r="O34" s="12">
        <f t="array" ref="O34">+INDEX('Back data'!$A$298:$AT$298,,MAX(IF('Back data'!$A$298:$AT$298&lt;&gt;"",COLUMN('Back data'!$A$298:$AT$298)))-O$6)/O32</f>
        <v>6.756145377771075E-2</v>
      </c>
      <c r="P34" s="12">
        <f t="array" ref="P34">+INDEX('Back data'!$A$298:$AT$298,,MAX(IF('Back data'!$A$298:$AT$298&lt;&gt;"",COLUMN('Back data'!$A$298:$AT$298)))-P$6)/P32</f>
        <v>8.5810603738890601E-2</v>
      </c>
    </row>
    <row r="40" spans="1:16" x14ac:dyDescent="0.25">
      <c r="A40" s="7"/>
      <c r="B40" s="8"/>
      <c r="C40" s="9" t="s">
        <v>35</v>
      </c>
      <c r="D40" s="10">
        <f t="array" ref="D40">INDEX('Back data'!$A$94:$AT$94,,MAX(IF('Back data'!$A$94:$AT$94&lt;&gt;"",COLUMN('Back data'!$A$94:$AT$94)))-D$6)+INDEX('Back data'!$A$95:$AT$95,,MAX(IF('Back data'!$A$95:$AT$95&lt;&gt;"",COLUMN('Back data'!$A$95:$AT$95)))-D$6)</f>
        <v>61.33</v>
      </c>
      <c r="E40" s="10">
        <f t="array" ref="E40">INDEX('Back data'!$A$94:$AT$94,,MAX(IF('Back data'!$A$94:$AT$94&lt;&gt;"",COLUMN('Back data'!$A$94:$AT$94)))-E$6)+INDEX('Back data'!$A$95:$AT$95,,MAX(IF('Back data'!$A$95:$AT$95&lt;&gt;"",COLUMN('Back data'!$A$95:$AT$95)))-E$6)</f>
        <v>62.49</v>
      </c>
      <c r="F40" s="10">
        <f t="array" ref="F40">INDEX('Back data'!$A$94:$AT$94,,MAX(IF('Back data'!$A$94:$AT$94&lt;&gt;"",COLUMN('Back data'!$A$94:$AT$94)))-F$6)+INDEX('Back data'!$A$95:$AT$95,,MAX(IF('Back data'!$A$95:$AT$95&lt;&gt;"",COLUMN('Back data'!$A$95:$AT$95)))-F$6)</f>
        <v>61.51</v>
      </c>
      <c r="G40" s="10">
        <f t="array" ref="G40">INDEX('Back data'!$A$94:$AT$94,,MAX(IF('Back data'!$A$94:$AT$94&lt;&gt;"",COLUMN('Back data'!$A$94:$AT$94)))-G$6)+INDEX('Back data'!$A$95:$AT$95,,MAX(IF('Back data'!$A$95:$AT$95&lt;&gt;"",COLUMN('Back data'!$A$95:$AT$95)))-G$6)</f>
        <v>57.56</v>
      </c>
      <c r="H40" s="10">
        <f t="array" ref="H40">INDEX('Back data'!$A$94:$AT$94,,MAX(IF('Back data'!$A$94:$AT$94&lt;&gt;"",COLUMN('Back data'!$A$94:$AT$94)))-H$6)+INDEX('Back data'!$A$95:$AT$95,,MAX(IF('Back data'!$A$95:$AT$95&lt;&gt;"",COLUMN('Back data'!$A$95:$AT$95)))-H$6)</f>
        <v>63.120000000000005</v>
      </c>
      <c r="I40" s="10">
        <f t="array" ref="I40">INDEX('Back data'!$A$94:$AT$94,,MAX(IF('Back data'!$A$94:$AT$94&lt;&gt;"",COLUMN('Back data'!$A$94:$AT$94)))-I$6)+INDEX('Back data'!$A$95:$AT$95,,MAX(IF('Back data'!$A$95:$AT$95&lt;&gt;"",COLUMN('Back data'!$A$95:$AT$95)))-I$6)</f>
        <v>60.78</v>
      </c>
      <c r="J40" s="10">
        <f t="array" ref="J40">INDEX('Back data'!$A$94:$AT$94,,MAX(IF('Back data'!$A$94:$AT$94&lt;&gt;"",COLUMN('Back data'!$A$94:$AT$94)))-J$6)+INDEX('Back data'!$A$95:$AT$95,,MAX(IF('Back data'!$A$95:$AT$95&lt;&gt;"",COLUMN('Back data'!$A$95:$AT$95)))-J$6)</f>
        <v>64</v>
      </c>
      <c r="K40" s="10">
        <f t="array" ref="K40">INDEX('Back data'!$A$94:$AT$94,,MAX(IF('Back data'!$A$94:$AT$94&lt;&gt;"",COLUMN('Back data'!$A$94:$AT$94)))-K$6)+INDEX('Back data'!$A$95:$AT$95,,MAX(IF('Back data'!$A$95:$AT$95&lt;&gt;"",COLUMN('Back data'!$A$95:$AT$95)))-K$6)</f>
        <v>64.11</v>
      </c>
      <c r="L40" s="10">
        <f t="array" ref="L40">INDEX('Back data'!$A$94:$AT$94,,MAX(IF('Back data'!$A$94:$AT$94&lt;&gt;"",COLUMN('Back data'!$A$94:$AT$94)))-L$6)+INDEX('Back data'!$A$95:$AT$95,,MAX(IF('Back data'!$A$95:$AT$95&lt;&gt;"",COLUMN('Back data'!$A$95:$AT$95)))-L$6)</f>
        <v>65.849999999999994</v>
      </c>
      <c r="M40" s="10">
        <f t="array" ref="M40">INDEX('Back data'!$A$94:$AT$94,,MAX(IF('Back data'!$A$94:$AT$94&lt;&gt;"",COLUMN('Back data'!$A$94:$AT$94)))-M$6)+INDEX('Back data'!$A$95:$AT$95,,MAX(IF('Back data'!$A$95:$AT$95&lt;&gt;"",COLUMN('Back data'!$A$95:$AT$95)))-M$6)</f>
        <v>63.71</v>
      </c>
      <c r="N40" s="10">
        <f t="array" ref="N40">INDEX('Back data'!$A$94:$AT$94,,MAX(IF('Back data'!$A$94:$AT$94&lt;&gt;"",COLUMN('Back data'!$A$94:$AT$94)))-N$6)+INDEX('Back data'!$A$95:$AT$95,,MAX(IF('Back data'!$A$95:$AT$95&lt;&gt;"",COLUMN('Back data'!$A$95:$AT$95)))-N$6)</f>
        <v>65.459999999999994</v>
      </c>
      <c r="O40" s="10">
        <f t="array" ref="O40">INDEX('Back data'!$A$94:$AT$94,,MAX(IF('Back data'!$A$94:$AT$94&lt;&gt;"",COLUMN('Back data'!$A$94:$AT$94)))-O$6)+INDEX('Back data'!$A$95:$AT$95,,MAX(IF('Back data'!$A$95:$AT$95&lt;&gt;"",COLUMN('Back data'!$A$95:$AT$95)))-O$6)</f>
        <v>65.45</v>
      </c>
      <c r="P40" s="10">
        <f t="array" ref="P40">INDEX('Back data'!$A$94:$AT$94,,MAX(IF('Back data'!$A$94:$AT$94&lt;&gt;"",COLUMN('Back data'!$A$94:$AT$94)))-P$6)+INDEX('Back data'!$A$95:$AT$95,,MAX(IF('Back data'!$A$95:$AT$95&lt;&gt;"",COLUMN('Back data'!$A$95:$AT$95)))-P$6)</f>
        <v>64.240000000000009</v>
      </c>
    </row>
    <row r="41" spans="1:16" x14ac:dyDescent="0.25">
      <c r="A41" s="39" t="s">
        <v>51</v>
      </c>
      <c r="B41" s="29" t="s">
        <v>52</v>
      </c>
      <c r="C41" s="11" t="s">
        <v>36</v>
      </c>
      <c r="D41" s="12">
        <f t="array" ref="D41">INDEX('Back data'!$A$94:$AT$94,,MAX(IF('Back data'!$A$94:$AT$94&lt;&gt;"",COLUMN('Back data'!$A$94:$AT$94)))-D$6)/D40</f>
        <v>0.79602152290885375</v>
      </c>
      <c r="E41" s="12">
        <f t="array" ref="E41">INDEX('Back data'!$A$94:$AT$94,,MAX(IF('Back data'!$A$94:$AT$94&lt;&gt;"",COLUMN('Back data'!$A$94:$AT$94)))-E$6)/E40</f>
        <v>0.80108817410785726</v>
      </c>
      <c r="F41" s="12">
        <f t="array" ref="F41">INDEX('Back data'!$A$94:$AT$94,,MAX(IF('Back data'!$A$94:$AT$94&lt;&gt;"",COLUMN('Back data'!$A$94:$AT$94)))-F$6)/F40</f>
        <v>0.86701349374085512</v>
      </c>
      <c r="G41" s="12">
        <f t="array" ref="G41">INDEX('Back data'!$A$94:$AT$94,,MAX(IF('Back data'!$A$94:$AT$94&lt;&gt;"",COLUMN('Back data'!$A$94:$AT$94)))-G$6)/G40</f>
        <v>0.88672689367616397</v>
      </c>
      <c r="H41" s="12">
        <f t="array" ref="H41">INDEX('Back data'!$A$94:$AT$94,,MAX(IF('Back data'!$A$94:$AT$94&lt;&gt;"",COLUMN('Back data'!$A$94:$AT$94)))-H$6)/H40</f>
        <v>0.85266159695817489</v>
      </c>
      <c r="I41" s="12">
        <f t="array" ref="I41">INDEX('Back data'!$A$94:$AT$94,,MAX(IF('Back data'!$A$94:$AT$94&lt;&gt;"",COLUMN('Back data'!$A$94:$AT$94)))-I$6)/I40</f>
        <v>0.83596577821651863</v>
      </c>
      <c r="J41" s="12">
        <f t="array" ref="J41">INDEX('Back data'!$A$94:$AT$94,,MAX(IF('Back data'!$A$94:$AT$94&lt;&gt;"",COLUMN('Back data'!$A$94:$AT$94)))-J$6)/J40</f>
        <v>0.8565625</v>
      </c>
      <c r="K41" s="12">
        <f t="array" ref="K41">INDEX('Back data'!$A$94:$AT$94,,MAX(IF('Back data'!$A$94:$AT$94&lt;&gt;"",COLUMN('Back data'!$A$94:$AT$94)))-K$6)/K40</f>
        <v>0.82623615660583372</v>
      </c>
      <c r="L41" s="12">
        <f t="array" ref="L41">INDEX('Back data'!$A$94:$AT$94,,MAX(IF('Back data'!$A$94:$AT$94&lt;&gt;"",COLUMN('Back data'!$A$94:$AT$94)))-L$6)/L40</f>
        <v>0.81260440394836753</v>
      </c>
      <c r="M41" s="12">
        <f t="array" ref="M41">INDEX('Back data'!$A$94:$AT$94,,MAX(IF('Back data'!$A$94:$AT$94&lt;&gt;"",COLUMN('Back data'!$A$94:$AT$94)))-M$6)/M40</f>
        <v>0.82122115837388165</v>
      </c>
      <c r="N41" s="12">
        <f t="array" ref="N41">INDEX('Back data'!$A$94:$AT$94,,MAX(IF('Back data'!$A$94:$AT$94&lt;&gt;"",COLUMN('Back data'!$A$94:$AT$94)))-N$6)/N40</f>
        <v>0.78521234341582646</v>
      </c>
      <c r="O41" s="12">
        <f t="array" ref="O41">INDEX('Back data'!$A$94:$AT$94,,MAX(IF('Back data'!$A$94:$AT$94&lt;&gt;"",COLUMN('Back data'!$A$94:$AT$94)))-O$6)/O40</f>
        <v>0.82826585179526357</v>
      </c>
      <c r="P41" s="12">
        <f t="array" ref="P41">INDEX('Back data'!$A$94:$AT$94,,MAX(IF('Back data'!$A$94:$AT$94&lt;&gt;"",COLUMN('Back data'!$A$94:$AT$94)))-P$6)/P40</f>
        <v>0.83717310087173091</v>
      </c>
    </row>
    <row r="42" spans="1:16" x14ac:dyDescent="0.25">
      <c r="A42" s="39" t="s">
        <v>51</v>
      </c>
      <c r="B42" s="29" t="s">
        <v>53</v>
      </c>
      <c r="C42" s="11" t="s">
        <v>37</v>
      </c>
      <c r="D42" s="12">
        <f t="array" ref="D42">INDEX('Back data'!$A$95:$AT$95,,MAX(IF('Back data'!$A$95:$AT$95&lt;&gt;"",COLUMN('Back data'!$A$95:$AT$95)))-D$6)/D40</f>
        <v>0.20397847709114625</v>
      </c>
      <c r="E42" s="12">
        <f t="array" ref="E42">INDEX('Back data'!$A$95:$AT$95,,MAX(IF('Back data'!$A$95:$AT$95&lt;&gt;"",COLUMN('Back data'!$A$95:$AT$95)))-E$6)/E40</f>
        <v>0.19891182589214274</v>
      </c>
      <c r="F42" s="12">
        <f t="array" ref="F42">INDEX('Back data'!$A$95:$AT$95,,MAX(IF('Back data'!$A$95:$AT$95&lt;&gt;"",COLUMN('Back data'!$A$95:$AT$95)))-F$6)/F40</f>
        <v>0.13298650625914485</v>
      </c>
      <c r="G42" s="12">
        <f t="array" ref="G42">INDEX('Back data'!$A$95:$AT$95,,MAX(IF('Back data'!$A$95:$AT$95&lt;&gt;"",COLUMN('Back data'!$A$95:$AT$95)))-G$6)/G40</f>
        <v>0.11327310632383598</v>
      </c>
      <c r="H42" s="12">
        <f t="array" ref="H42">INDEX('Back data'!$A$95:$AT$95,,MAX(IF('Back data'!$A$95:$AT$95&lt;&gt;"",COLUMN('Back data'!$A$95:$AT$95)))-H$6)/H40</f>
        <v>0.14733840304182511</v>
      </c>
      <c r="I42" s="12">
        <f t="array" ref="I42">INDEX('Back data'!$A$95:$AT$95,,MAX(IF('Back data'!$A$95:$AT$95&lt;&gt;"",COLUMN('Back data'!$A$95:$AT$95)))-I$6)/I40</f>
        <v>0.16403422178348143</v>
      </c>
      <c r="J42" s="12">
        <f t="array" ref="J42">INDEX('Back data'!$A$95:$AT$95,,MAX(IF('Back data'!$A$95:$AT$95&lt;&gt;"",COLUMN('Back data'!$A$95:$AT$95)))-J$6)/J40</f>
        <v>0.1434375</v>
      </c>
      <c r="K42" s="12">
        <f t="array" ref="K42">INDEX('Back data'!$A$95:$AT$95,,MAX(IF('Back data'!$A$95:$AT$95&lt;&gt;"",COLUMN('Back data'!$A$95:$AT$95)))-K$6)/K40</f>
        <v>0.17376384339416628</v>
      </c>
      <c r="L42" s="12">
        <f t="array" ref="L42">INDEX('Back data'!$A$95:$AT$95,,MAX(IF('Back data'!$A$95:$AT$95&lt;&gt;"",COLUMN('Back data'!$A$95:$AT$95)))-L$6)/L40</f>
        <v>0.1873955960516325</v>
      </c>
      <c r="M42" s="12">
        <f t="array" ref="M42">INDEX('Back data'!$A$95:$AT$95,,MAX(IF('Back data'!$A$95:$AT$95&lt;&gt;"",COLUMN('Back data'!$A$95:$AT$95)))-M$6)/M40</f>
        <v>0.17877884162611835</v>
      </c>
      <c r="N42" s="12">
        <f t="array" ref="N42">INDEX('Back data'!$A$95:$AT$95,,MAX(IF('Back data'!$A$95:$AT$95&lt;&gt;"",COLUMN('Back data'!$A$95:$AT$95)))-N$6)/N40</f>
        <v>0.21478765658417356</v>
      </c>
      <c r="O42" s="12">
        <f t="array" ref="O42">INDEX('Back data'!$A$95:$AT$95,,MAX(IF('Back data'!$A$95:$AT$95&lt;&gt;"",COLUMN('Back data'!$A$95:$AT$95)))-O$6)/O40</f>
        <v>0.17173414820473643</v>
      </c>
      <c r="P42" s="12">
        <f t="array" ref="P42">INDEX('Back data'!$A$95:$AT$95,,MAX(IF('Back data'!$A$95:$AT$95&lt;&gt;"",COLUMN('Back data'!$A$95:$AT$95)))-P$6)/P40</f>
        <v>0.16282689912826898</v>
      </c>
    </row>
    <row r="43" spans="1:16" x14ac:dyDescent="0.25">
      <c r="B43" s="30"/>
    </row>
    <row r="44" spans="1:16" x14ac:dyDescent="0.25">
      <c r="B44" s="30"/>
    </row>
    <row r="45" spans="1:16" x14ac:dyDescent="0.25">
      <c r="B45" s="30"/>
      <c r="C45" s="9" t="s">
        <v>35</v>
      </c>
      <c r="D45" s="10">
        <f t="array" ref="D45">INDEX('Back data'!$A$100:$AT$100,,MAX(IF('Back data'!$A$100:$AT$100&lt;&gt;"",COLUMN('Back data'!$A$100:$AT$100)))-D$6)+INDEX('Back data'!$A$101:$AT$101,,MAX(IF('Back data'!$A$101:$AT$101&lt;&gt;"",COLUMN('Back data'!$A$101:$AT$101)))-D$6)</f>
        <v>60</v>
      </c>
      <c r="E45" s="10">
        <f t="array" ref="E45">INDEX('Back data'!$A$100:$AT$100,,MAX(IF('Back data'!$A$100:$AT$100&lt;&gt;"",COLUMN('Back data'!$A$100:$AT$100)))-E$6)+INDEX('Back data'!$A$101:$AT$101,,MAX(IF('Back data'!$A$101:$AT$101&lt;&gt;"",COLUMN('Back data'!$A$101:$AT$101)))-E$6)</f>
        <v>61.99</v>
      </c>
      <c r="F45" s="10">
        <f t="array" ref="F45">INDEX('Back data'!$A$100:$AT$100,,MAX(IF('Back data'!$A$100:$AT$100&lt;&gt;"",COLUMN('Back data'!$A$100:$AT$100)))-F$6)+INDEX('Back data'!$A$101:$AT$101,,MAX(IF('Back data'!$A$101:$AT$101&lt;&gt;"",COLUMN('Back data'!$A$101:$AT$101)))-F$6)</f>
        <v>63.709999999999994</v>
      </c>
      <c r="G45" s="10">
        <f t="array" ref="G45">INDEX('Back data'!$A$100:$AT$100,,MAX(IF('Back data'!$A$100:$AT$100&lt;&gt;"",COLUMN('Back data'!$A$100:$AT$100)))-G$6)+INDEX('Back data'!$A$101:$AT$101,,MAX(IF('Back data'!$A$101:$AT$101&lt;&gt;"",COLUMN('Back data'!$A$101:$AT$101)))-G$6)</f>
        <v>58.510000000000005</v>
      </c>
      <c r="H45" s="10">
        <f t="array" ref="H45">INDEX('Back data'!$A$100:$AT$100,,MAX(IF('Back data'!$A$100:$AT$100&lt;&gt;"",COLUMN('Back data'!$A$100:$AT$100)))-H$6)+INDEX('Back data'!$A$101:$AT$101,,MAX(IF('Back data'!$A$101:$AT$101&lt;&gt;"",COLUMN('Back data'!$A$101:$AT$101)))-H$6)</f>
        <v>63.91</v>
      </c>
      <c r="I45" s="10">
        <f t="array" ref="I45">INDEX('Back data'!$A$100:$AT$100,,MAX(IF('Back data'!$A$100:$AT$100&lt;&gt;"",COLUMN('Back data'!$A$100:$AT$100)))-I$6)+INDEX('Back data'!$A$101:$AT$101,,MAX(IF('Back data'!$A$101:$AT$101&lt;&gt;"",COLUMN('Back data'!$A$101:$AT$101)))-I$6)</f>
        <v>59.98</v>
      </c>
      <c r="J45" s="10">
        <f t="array" ref="J45">INDEX('Back data'!$A$100:$AT$100,,MAX(IF('Back data'!$A$100:$AT$100&lt;&gt;"",COLUMN('Back data'!$A$100:$AT$100)))-J$6)+INDEX('Back data'!$A$101:$AT$101,,MAX(IF('Back data'!$A$101:$AT$101&lt;&gt;"",COLUMN('Back data'!$A$101:$AT$101)))-J$6)</f>
        <v>67.75</v>
      </c>
      <c r="K45" s="10">
        <f t="array" ref="K45">INDEX('Back data'!$A$100:$AT$100,,MAX(IF('Back data'!$A$100:$AT$100&lt;&gt;"",COLUMN('Back data'!$A$100:$AT$100)))-K$6)+INDEX('Back data'!$A$101:$AT$101,,MAX(IF('Back data'!$A$101:$AT$101&lt;&gt;"",COLUMN('Back data'!$A$101:$AT$101)))-K$6)</f>
        <v>64.33</v>
      </c>
      <c r="L45" s="10">
        <f t="array" ref="L45">INDEX('Back data'!$A$100:$AT$100,,MAX(IF('Back data'!$A$100:$AT$100&lt;&gt;"",COLUMN('Back data'!$A$100:$AT$100)))-L$6)+INDEX('Back data'!$A$101:$AT$101,,MAX(IF('Back data'!$A$101:$AT$101&lt;&gt;"",COLUMN('Back data'!$A$101:$AT$101)))-L$6)</f>
        <v>66.55</v>
      </c>
      <c r="M45" s="10">
        <f t="array" ref="M45">INDEX('Back data'!$A$100:$AT$100,,MAX(IF('Back data'!$A$100:$AT$100&lt;&gt;"",COLUMN('Back data'!$A$100:$AT$100)))-M$6)+INDEX('Back data'!$A$101:$AT$101,,MAX(IF('Back data'!$A$101:$AT$101&lt;&gt;"",COLUMN('Back data'!$A$101:$AT$101)))-M$6)</f>
        <v>64.47</v>
      </c>
      <c r="N45" s="10">
        <f t="array" ref="N45">INDEX('Back data'!$A$100:$AT$100,,MAX(IF('Back data'!$A$100:$AT$100&lt;&gt;"",COLUMN('Back data'!$A$100:$AT$100)))-N$6)+INDEX('Back data'!$A$101:$AT$101,,MAX(IF('Back data'!$A$101:$AT$101&lt;&gt;"",COLUMN('Back data'!$A$101:$AT$101)))-N$6)</f>
        <v>69.12</v>
      </c>
      <c r="O45" s="10">
        <f t="array" ref="O45">INDEX('Back data'!$A$100:$AT$100,,MAX(IF('Back data'!$A$100:$AT$100&lt;&gt;"",COLUMN('Back data'!$A$100:$AT$100)))-O$6)+INDEX('Back data'!$A$101:$AT$101,,MAX(IF('Back data'!$A$101:$AT$101&lt;&gt;"",COLUMN('Back data'!$A$101:$AT$101)))-O$6)</f>
        <v>68.25</v>
      </c>
      <c r="P45" s="10">
        <f t="array" ref="P45">INDEX('Back data'!$A$100:$AT$100,,MAX(IF('Back data'!$A$100:$AT$100&lt;&gt;"",COLUMN('Back data'!$A$100:$AT$100)))-P$6)+INDEX('Back data'!$A$101:$AT$101,,MAX(IF('Back data'!$A$101:$AT$101&lt;&gt;"",COLUMN('Back data'!$A$101:$AT$101)))-P$6)</f>
        <v>65.12</v>
      </c>
    </row>
    <row r="46" spans="1:16" x14ac:dyDescent="0.25">
      <c r="A46" s="39" t="s">
        <v>51</v>
      </c>
      <c r="B46" s="31" t="s">
        <v>38</v>
      </c>
      <c r="C46" s="11" t="s">
        <v>36</v>
      </c>
      <c r="D46" s="12">
        <f t="array" ref="D46">INDEX('Back data'!$A$100:$AT$100,,MAX(IF('Back data'!$A$100:$AT$100&lt;&gt;"",COLUMN('Back data'!$A$100:$AT$100)))-D$6)/D45</f>
        <v>0.64666666666666661</v>
      </c>
      <c r="E46" s="12">
        <f t="array" ref="E46">INDEX('Back data'!$A$100:$AT$100,,MAX(IF('Back data'!$A$100:$AT$100&lt;&gt;"",COLUMN('Back data'!$A$100:$AT$100)))-E$6)/E45</f>
        <v>0.58122277786739796</v>
      </c>
      <c r="F46" s="12">
        <f t="array" ref="F46">INDEX('Back data'!$A$100:$AT$100,,MAX(IF('Back data'!$A$100:$AT$100&lt;&gt;"",COLUMN('Back data'!$A$100:$AT$100)))-F$6)/F45</f>
        <v>0.71260398681525672</v>
      </c>
      <c r="G46" s="12">
        <f t="array" ref="G46">INDEX('Back data'!$A$100:$AT$100,,MAX(IF('Back data'!$A$100:$AT$100&lt;&gt;"",COLUMN('Back data'!$A$100:$AT$100)))-G$6)/G45</f>
        <v>0.71936421124594085</v>
      </c>
      <c r="H46" s="12">
        <f t="array" ref="H46">INDEX('Back data'!$A$100:$AT$100,,MAX(IF('Back data'!$A$100:$AT$100&lt;&gt;"",COLUMN('Back data'!$A$100:$AT$100)))-H$6)/H45</f>
        <v>0.67923642622437796</v>
      </c>
      <c r="I46" s="12">
        <f t="array" ref="I46">INDEX('Back data'!$A$100:$AT$100,,MAX(IF('Back data'!$A$100:$AT$100&lt;&gt;"",COLUMN('Back data'!$A$100:$AT$100)))-I$6)/I45</f>
        <v>0.67072357452484155</v>
      </c>
      <c r="J46" s="12">
        <f t="array" ref="J46">INDEX('Back data'!$A$100:$AT$100,,MAX(IF('Back data'!$A$100:$AT$100&lt;&gt;"",COLUMN('Back data'!$A$100:$AT$100)))-J$6)/J45</f>
        <v>0.69003690036900367</v>
      </c>
      <c r="K46" s="12">
        <f t="array" ref="K46">INDEX('Back data'!$A$100:$AT$100,,MAX(IF('Back data'!$A$100:$AT$100&lt;&gt;"",COLUMN('Back data'!$A$100:$AT$100)))-K$6)/K45</f>
        <v>0.66702937976060928</v>
      </c>
      <c r="L46" s="12">
        <f t="array" ref="L46">INDEX('Back data'!$A$100:$AT$100,,MAX(IF('Back data'!$A$100:$AT$100&lt;&gt;"",COLUMN('Back data'!$A$100:$AT$100)))-L$6)/L45</f>
        <v>0.61968444778362142</v>
      </c>
      <c r="M46" s="12">
        <f t="array" ref="M46">INDEX('Back data'!$A$100:$AT$100,,MAX(IF('Back data'!$A$100:$AT$100&lt;&gt;"",COLUMN('Back data'!$A$100:$AT$100)))-M$6)/M45</f>
        <v>0.66604622304948036</v>
      </c>
      <c r="N46" s="12">
        <f t="array" ref="N46">INDEX('Back data'!$A$100:$AT$100,,MAX(IF('Back data'!$A$100:$AT$100&lt;&gt;"",COLUMN('Back data'!$A$100:$AT$100)))-N$6)/N45</f>
        <v>0.57913773148148151</v>
      </c>
      <c r="O46" s="12">
        <f t="array" ref="O46">INDEX('Back data'!$A$100:$AT$100,,MAX(IF('Back data'!$A$100:$AT$100&lt;&gt;"",COLUMN('Back data'!$A$100:$AT$100)))-O$6)/O45</f>
        <v>0.64336996336996333</v>
      </c>
      <c r="P46" s="12">
        <f t="array" ref="P46">INDEX('Back data'!$A$100:$AT$100,,MAX(IF('Back data'!$A$100:$AT$100&lt;&gt;"",COLUMN('Back data'!$A$100:$AT$100)))-P$6)/P45</f>
        <v>0.66538697788697776</v>
      </c>
    </row>
    <row r="47" spans="1:16" x14ac:dyDescent="0.25">
      <c r="A47" s="39" t="s">
        <v>51</v>
      </c>
      <c r="B47" s="31" t="s">
        <v>38</v>
      </c>
      <c r="C47" s="11" t="s">
        <v>37</v>
      </c>
      <c r="D47" s="12">
        <f t="array" ref="D47">INDEX('Back data'!$A$101:$AT$101,,MAX(IF('Back data'!$A$101:$AT$101&lt;&gt;"",COLUMN('Back data'!$A$101:$AT$101)))-D$6)/D45</f>
        <v>0.35333333333333333</v>
      </c>
      <c r="E47" s="12">
        <f t="array" ref="E47">INDEX('Back data'!$A$101:$AT$101,,MAX(IF('Back data'!$A$101:$AT$101&lt;&gt;"",COLUMN('Back data'!$A$101:$AT$101)))-E$6)/E45</f>
        <v>0.41877722213260204</v>
      </c>
      <c r="F47" s="12">
        <f t="array" ref="F47">INDEX('Back data'!$A$101:$AT$101,,MAX(IF('Back data'!$A$101:$AT$101&lt;&gt;"",COLUMN('Back data'!$A$101:$AT$101)))-F$6)/F45</f>
        <v>0.28739601318474339</v>
      </c>
      <c r="G47" s="12">
        <f t="array" ref="G47">INDEX('Back data'!$A$101:$AT$101,,MAX(IF('Back data'!$A$101:$AT$101&lt;&gt;"",COLUMN('Back data'!$A$101:$AT$101)))-G$6)/G45</f>
        <v>0.28063578875405915</v>
      </c>
      <c r="H47" s="12">
        <f t="array" ref="H47">INDEX('Back data'!$A$101:$AT$101,,MAX(IF('Back data'!$A$101:$AT$101&lt;&gt;"",COLUMN('Back data'!$A$101:$AT$101)))-H$6)/H45</f>
        <v>0.32076357377562198</v>
      </c>
      <c r="I47" s="12">
        <f t="array" ref="I47">INDEX('Back data'!$A$101:$AT$101,,MAX(IF('Back data'!$A$101:$AT$101&lt;&gt;"",COLUMN('Back data'!$A$101:$AT$101)))-I$6)/I45</f>
        <v>0.3292764254751584</v>
      </c>
      <c r="J47" s="12">
        <f t="array" ref="J47">INDEX('Back data'!$A$101:$AT$101,,MAX(IF('Back data'!$A$101:$AT$101&lt;&gt;"",COLUMN('Back data'!$A$101:$AT$101)))-J$6)/J45</f>
        <v>0.30996309963099633</v>
      </c>
      <c r="K47" s="12">
        <f t="array" ref="K47">INDEX('Back data'!$A$101:$AT$101,,MAX(IF('Back data'!$A$101:$AT$101&lt;&gt;"",COLUMN('Back data'!$A$101:$AT$101)))-K$6)/K45</f>
        <v>0.33297062023939067</v>
      </c>
      <c r="L47" s="12">
        <f t="array" ref="L47">INDEX('Back data'!$A$101:$AT$101,,MAX(IF('Back data'!$A$101:$AT$101&lt;&gt;"",COLUMN('Back data'!$A$101:$AT$101)))-L$6)/L45</f>
        <v>0.38031555221637864</v>
      </c>
      <c r="M47" s="12">
        <f t="array" ref="M47">INDEX('Back data'!$A$101:$AT$101,,MAX(IF('Back data'!$A$101:$AT$101&lt;&gt;"",COLUMN('Back data'!$A$101:$AT$101)))-M$6)/M45</f>
        <v>0.33395377695051964</v>
      </c>
      <c r="N47" s="12">
        <f t="array" ref="N47">INDEX('Back data'!$A$101:$AT$101,,MAX(IF('Back data'!$A$101:$AT$101&lt;&gt;"",COLUMN('Back data'!$A$101:$AT$101)))-N$6)/N45</f>
        <v>0.42086226851851849</v>
      </c>
      <c r="O47" s="12">
        <f t="array" ref="O47">INDEX('Back data'!$A$101:$AT$101,,MAX(IF('Back data'!$A$101:$AT$101&lt;&gt;"",COLUMN('Back data'!$A$101:$AT$101)))-O$6)/O45</f>
        <v>0.35663003663003662</v>
      </c>
      <c r="P47" s="12">
        <f t="array" ref="P47">INDEX('Back data'!$A$101:$AT$101,,MAX(IF('Back data'!$A$101:$AT$101&lt;&gt;"",COLUMN('Back data'!$A$101:$AT$101)))-P$6)/P45</f>
        <v>0.33461302211302207</v>
      </c>
    </row>
    <row r="49" spans="1:16" x14ac:dyDescent="0.25">
      <c r="C49" s="13"/>
      <c r="D49" s="13"/>
    </row>
    <row r="50" spans="1:16" x14ac:dyDescent="0.25">
      <c r="C50" s="9" t="s">
        <v>35</v>
      </c>
      <c r="D50" s="10">
        <f t="array" ref="D50">INDEX('Back data'!$A$106:$AT$106,,MAX(IF('Back data'!$A$106:$AT$106&lt;&gt;"",COLUMN('Back data'!$A$106:$AT$106)))-D$6)+INDEX('Back data'!$A$107:$AT$107,,MAX(IF('Back data'!$A$107:$AT$107&lt;&gt;"",COLUMN('Back data'!$A$107:$AT$107)))-D$6)</f>
        <v>61.739999999999995</v>
      </c>
      <c r="E50" s="10">
        <f t="array" ref="E50">INDEX('Back data'!$A$106:$AT$106,,MAX(IF('Back data'!$A$106:$AT$106&lt;&gt;"",COLUMN('Back data'!$A$106:$AT$106)))-E$6)+INDEX('Back data'!$A$107:$AT$107,,MAX(IF('Back data'!$A$107:$AT$107&lt;&gt;"",COLUMN('Back data'!$A$107:$AT$107)))-E$6)</f>
        <v>58.99</v>
      </c>
      <c r="F50" s="10">
        <f t="array" ref="F50">INDEX('Back data'!$A$106:$AT$106,,MAX(IF('Back data'!$A$106:$AT$106&lt;&gt;"",COLUMN('Back data'!$A$106:$AT$106)))-F$6)+INDEX('Back data'!$A$107:$AT$107,,MAX(IF('Back data'!$A$107:$AT$107&lt;&gt;"",COLUMN('Back data'!$A$107:$AT$107)))-F$6)</f>
        <v>61.449999999999996</v>
      </c>
      <c r="G50" s="10">
        <f t="array" ref="G50">INDEX('Back data'!$A$106:$AT$106,,MAX(IF('Back data'!$A$106:$AT$106&lt;&gt;"",COLUMN('Back data'!$A$106:$AT$106)))-G$6)+INDEX('Back data'!$A$107:$AT$107,,MAX(IF('Back data'!$A$107:$AT$107&lt;&gt;"",COLUMN('Back data'!$A$107:$AT$107)))-G$6)</f>
        <v>56.93</v>
      </c>
      <c r="H50" s="10">
        <f t="array" ref="H50">INDEX('Back data'!$A$106:$AT$106,,MAX(IF('Back data'!$A$106:$AT$106&lt;&gt;"",COLUMN('Back data'!$A$106:$AT$106)))-H$6)+INDEX('Back data'!$A$107:$AT$107,,MAX(IF('Back data'!$A$107:$AT$107&lt;&gt;"",COLUMN('Back data'!$A$107:$AT$107)))-H$6)</f>
        <v>63.15</v>
      </c>
      <c r="I50" s="10">
        <f t="array" ref="I50">INDEX('Back data'!$A$106:$AT$106,,MAX(IF('Back data'!$A$106:$AT$106&lt;&gt;"",COLUMN('Back data'!$A$106:$AT$106)))-I$6)+INDEX('Back data'!$A$107:$AT$107,,MAX(IF('Back data'!$A$107:$AT$107&lt;&gt;"",COLUMN('Back data'!$A$107:$AT$107)))-I$6)</f>
        <v>60.88</v>
      </c>
      <c r="J50" s="10">
        <f t="array" ref="J50">INDEX('Back data'!$A$106:$AT$106,,MAX(IF('Back data'!$A$106:$AT$106&lt;&gt;"",COLUMN('Back data'!$A$106:$AT$106)))-J$6)+INDEX('Back data'!$A$107:$AT$107,,MAX(IF('Back data'!$A$107:$AT$107&lt;&gt;"",COLUMN('Back data'!$A$107:$AT$107)))-J$6)</f>
        <v>64.039999999999992</v>
      </c>
      <c r="K50" s="10">
        <f t="array" ref="K50">INDEX('Back data'!$A$106:$AT$106,,MAX(IF('Back data'!$A$106:$AT$106&lt;&gt;"",COLUMN('Back data'!$A$106:$AT$106)))-K$6)+INDEX('Back data'!$A$107:$AT$107,,MAX(IF('Back data'!$A$107:$AT$107&lt;&gt;"",COLUMN('Back data'!$A$107:$AT$107)))-K$6)</f>
        <v>63.29</v>
      </c>
      <c r="L50" s="10">
        <f t="array" ref="L50">INDEX('Back data'!$A$106:$AT$106,,MAX(IF('Back data'!$A$106:$AT$106&lt;&gt;"",COLUMN('Back data'!$A$106:$AT$106)))-L$6)+INDEX('Back data'!$A$107:$AT$107,,MAX(IF('Back data'!$A$107:$AT$107&lt;&gt;"",COLUMN('Back data'!$A$107:$AT$107)))-L$6)</f>
        <v>65.36</v>
      </c>
      <c r="M50" s="10">
        <f t="array" ref="M50">INDEX('Back data'!$A$106:$AT$106,,MAX(IF('Back data'!$A$106:$AT$106&lt;&gt;"",COLUMN('Back data'!$A$106:$AT$106)))-M$6)+INDEX('Back data'!$A$107:$AT$107,,MAX(IF('Back data'!$A$107:$AT$107&lt;&gt;"",COLUMN('Back data'!$A$107:$AT$107)))-M$6)</f>
        <v>63.400000000000006</v>
      </c>
      <c r="N50" s="10">
        <f t="array" ref="N50">INDEX('Back data'!$A$106:$AT$106,,MAX(IF('Back data'!$A$106:$AT$106&lt;&gt;"",COLUMN('Back data'!$A$106:$AT$106)))-N$6)+INDEX('Back data'!$A$107:$AT$107,,MAX(IF('Back data'!$A$107:$AT$107&lt;&gt;"",COLUMN('Back data'!$A$107:$AT$107)))-N$6)</f>
        <v>64.31</v>
      </c>
      <c r="O50" s="10">
        <f t="array" ref="O50">INDEX('Back data'!$A$106:$AT$106,,MAX(IF('Back data'!$A$106:$AT$106&lt;&gt;"",COLUMN('Back data'!$A$106:$AT$106)))-O$6)+INDEX('Back data'!$A$107:$AT$107,,MAX(IF('Back data'!$A$107:$AT$107&lt;&gt;"",COLUMN('Back data'!$A$107:$AT$107)))-O$6)</f>
        <v>63.82</v>
      </c>
      <c r="P50" s="10">
        <f t="array" ref="P50">INDEX('Back data'!$A$106:$AT$106,,MAX(IF('Back data'!$A$106:$AT$106&lt;&gt;"",COLUMN('Back data'!$A$106:$AT$106)))-P$6)+INDEX('Back data'!$A$107:$AT$107,,MAX(IF('Back data'!$A$107:$AT$107&lt;&gt;"",COLUMN('Back data'!$A$107:$AT$107)))-P$6)</f>
        <v>63.36</v>
      </c>
    </row>
    <row r="51" spans="1:16" x14ac:dyDescent="0.25">
      <c r="A51" s="39" t="s">
        <v>51</v>
      </c>
      <c r="B51" s="31" t="s">
        <v>39</v>
      </c>
      <c r="C51" s="11" t="s">
        <v>36</v>
      </c>
      <c r="D51" s="12">
        <f t="array" ref="D51">INDEX('Back data'!$A$106:$AT$106,,MAX(IF('Back data'!$A$106:$AT$106&lt;&gt;"",COLUMN('Back data'!$A$106:$AT$106)))-D$6)/D50</f>
        <v>0.95869776482021385</v>
      </c>
      <c r="E51" s="12">
        <f t="array" ref="E51">INDEX('Back data'!$A$106:$AT$106,,MAX(IF('Back data'!$A$106:$AT$106&lt;&gt;"",COLUMN('Back data'!$A$106:$AT$106)))-E$6)/E50</f>
        <v>0.96982539413459912</v>
      </c>
      <c r="F51" s="12">
        <f t="array" ref="F51">INDEX('Back data'!$A$106:$AT$106,,MAX(IF('Back data'!$A$106:$AT$106&lt;&gt;"",COLUMN('Back data'!$A$106:$AT$106)))-F$6)/F50</f>
        <v>0.97591537835638731</v>
      </c>
      <c r="G51" s="12">
        <f t="array" ref="G51">INDEX('Back data'!$A$106:$AT$106,,MAX(IF('Back data'!$A$106:$AT$106&lt;&gt;"",COLUMN('Back data'!$A$106:$AT$106)))-G$6)/G50</f>
        <v>0.99525733356753898</v>
      </c>
      <c r="H51" s="12">
        <f t="array" ref="H51">INDEX('Back data'!$A$106:$AT$106,,MAX(IF('Back data'!$A$106:$AT$106&lt;&gt;"",COLUMN('Back data'!$A$106:$AT$106)))-H$6)/H50</f>
        <v>0.98147268408551069</v>
      </c>
      <c r="I51" s="12">
        <f t="array" ref="I51">INDEX('Back data'!$A$106:$AT$106,,MAX(IF('Back data'!$A$106:$AT$106&lt;&gt;"",COLUMN('Back data'!$A$106:$AT$106)))-I$6)/I50</f>
        <v>0.97667542706964516</v>
      </c>
      <c r="J51" s="12">
        <f t="array" ref="J51">INDEX('Back data'!$A$106:$AT$106,,MAX(IF('Back data'!$A$106:$AT$106&lt;&gt;"",COLUMN('Back data'!$A$106:$AT$106)))-J$6)/J50</f>
        <v>0.99016239850093701</v>
      </c>
      <c r="K51" s="12">
        <f t="array" ref="K51">INDEX('Back data'!$A$106:$AT$106,,MAX(IF('Back data'!$A$106:$AT$106&lt;&gt;"",COLUMN('Back data'!$A$106:$AT$106)))-K$6)/K50</f>
        <v>0.97503555063991154</v>
      </c>
      <c r="L51" s="12">
        <f t="array" ref="L51">INDEX('Back data'!$A$106:$AT$106,,MAX(IF('Back data'!$A$106:$AT$106&lt;&gt;"",COLUMN('Back data'!$A$106:$AT$106)))-L$6)/L50</f>
        <v>0.96083231334149322</v>
      </c>
      <c r="M51" s="12">
        <f t="array" ref="M51">INDEX('Back data'!$A$106:$AT$106,,MAX(IF('Back data'!$A$106:$AT$106&lt;&gt;"",COLUMN('Back data'!$A$106:$AT$106)))-M$6)/M50</f>
        <v>0.97097791798107247</v>
      </c>
      <c r="N51" s="12">
        <f t="array" ref="N51">INDEX('Back data'!$A$106:$AT$106,,MAX(IF('Back data'!$A$106:$AT$106&lt;&gt;"",COLUMN('Back data'!$A$106:$AT$106)))-N$6)/N50</f>
        <v>0.92784947908567872</v>
      </c>
      <c r="O51" s="12">
        <f t="array" ref="O51">INDEX('Back data'!$A$106:$AT$106,,MAX(IF('Back data'!$A$106:$AT$106&lt;&gt;"",COLUMN('Back data'!$A$106:$AT$106)))-O$6)/O50</f>
        <v>0.94030084612973985</v>
      </c>
      <c r="P51" s="12">
        <f t="array" ref="P51">INDEX('Back data'!$A$106:$AT$106,,MAX(IF('Back data'!$A$106:$AT$106&lt;&gt;"",COLUMN('Back data'!$A$106:$AT$106)))-P$6)/P50</f>
        <v>0.96369949494949503</v>
      </c>
    </row>
    <row r="52" spans="1:16" x14ac:dyDescent="0.25">
      <c r="A52" s="39" t="s">
        <v>51</v>
      </c>
      <c r="B52" s="31" t="s">
        <v>39</v>
      </c>
      <c r="C52" s="32" t="s">
        <v>37</v>
      </c>
      <c r="D52" s="33">
        <f t="array" ref="D52">INDEX('Back data'!$A$107:$AT$107,,MAX(IF('Back data'!$A$107:$AT$107&lt;&gt;"",COLUMN('Back data'!$A$107:$AT$107)))-D$6)/D50</f>
        <v>4.1302235179786199E-2</v>
      </c>
      <c r="E52" s="33">
        <f t="array" ref="E52">INDEX('Back data'!$A$107:$AT$107,,MAX(IF('Back data'!$A$107:$AT$107&lt;&gt;"",COLUMN('Back data'!$A$107:$AT$107)))-E$6)/E50</f>
        <v>3.0174605865400914E-2</v>
      </c>
      <c r="F52" s="33">
        <f t="array" ref="F52">INDEX('Back data'!$A$107:$AT$107,,MAX(IF('Back data'!$A$107:$AT$107&lt;&gt;"",COLUMN('Back data'!$A$107:$AT$107)))-F$6)/F50</f>
        <v>2.4084621643612695E-2</v>
      </c>
      <c r="G52" s="33">
        <f t="array" ref="G52">INDEX('Back data'!$A$107:$AT$107,,MAX(IF('Back data'!$A$107:$AT$107&lt;&gt;"",COLUMN('Back data'!$A$107:$AT$107)))-G$6)/G50</f>
        <v>4.7426664324609173E-3</v>
      </c>
      <c r="H52" s="33">
        <f t="array" ref="H52">INDEX('Back data'!$A$107:$AT$107,,MAX(IF('Back data'!$A$107:$AT$107&lt;&gt;"",COLUMN('Back data'!$A$107:$AT$107)))-H$6)/H50</f>
        <v>1.852731591448931E-2</v>
      </c>
      <c r="I52" s="33">
        <f t="array" ref="I52">INDEX('Back data'!$A$107:$AT$107,,MAX(IF('Back data'!$A$107:$AT$107&lt;&gt;"",COLUMN('Back data'!$A$107:$AT$107)))-I$6)/I50</f>
        <v>2.3324572930354795E-2</v>
      </c>
      <c r="J52" s="33">
        <f t="array" ref="J52">INDEX('Back data'!$A$107:$AT$107,,MAX(IF('Back data'!$A$107:$AT$107&lt;&gt;"",COLUMN('Back data'!$A$107:$AT$107)))-J$6)/J50</f>
        <v>9.8376014990630874E-3</v>
      </c>
      <c r="K52" s="33">
        <f t="array" ref="K52">INDEX('Back data'!$A$107:$AT$107,,MAX(IF('Back data'!$A$107:$AT$107&lt;&gt;"",COLUMN('Back data'!$A$107:$AT$107)))-K$6)/K50</f>
        <v>2.4964449360088483E-2</v>
      </c>
      <c r="L52" s="33">
        <f t="array" ref="L52">INDEX('Back data'!$A$107:$AT$107,,MAX(IF('Back data'!$A$107:$AT$107&lt;&gt;"",COLUMN('Back data'!$A$107:$AT$107)))-L$6)/L50</f>
        <v>3.9167686658506735E-2</v>
      </c>
      <c r="M52" s="33">
        <f t="array" ref="M52">INDEX('Back data'!$A$107:$AT$107,,MAX(IF('Back data'!$A$107:$AT$107&lt;&gt;"",COLUMN('Back data'!$A$107:$AT$107)))-M$6)/M50</f>
        <v>2.9022082018927444E-2</v>
      </c>
      <c r="N52" s="33">
        <f t="array" ref="N52">INDEX('Back data'!$A$107:$AT$107,,MAX(IF('Back data'!$A$107:$AT$107&lt;&gt;"",COLUMN('Back data'!$A$107:$AT$107)))-N$6)/N50</f>
        <v>7.2150520914321253E-2</v>
      </c>
      <c r="O52" s="33">
        <f t="array" ref="O52">INDEX('Back data'!$A$107:$AT$107,,MAX(IF('Back data'!$A$107:$AT$107&lt;&gt;"",COLUMN('Back data'!$A$107:$AT$107)))-O$6)/O50</f>
        <v>5.9699153870260105E-2</v>
      </c>
      <c r="P52" s="33">
        <f t="array" ref="P52">INDEX('Back data'!$A$107:$AT$107,,MAX(IF('Back data'!$A$107:$AT$107&lt;&gt;"",COLUMN('Back data'!$A$107:$AT$107)))-P$6)/P50</f>
        <v>3.6300505050505048E-2</v>
      </c>
    </row>
    <row r="53" spans="1:16" s="38" customFormat="1" x14ac:dyDescent="0.25">
      <c r="A53" s="34"/>
      <c r="B53" s="35"/>
      <c r="C53" s="36"/>
      <c r="D53" s="37"/>
      <c r="E53" s="37"/>
      <c r="F53" s="37"/>
      <c r="G53" s="37"/>
      <c r="H53" s="37"/>
      <c r="I53" s="37"/>
      <c r="J53" s="37"/>
      <c r="K53" s="37"/>
      <c r="L53" s="37"/>
      <c r="M53" s="37"/>
      <c r="N53" s="37"/>
      <c r="O53" s="37"/>
      <c r="P53" s="37"/>
    </row>
    <row r="54" spans="1:16" s="38" customFormat="1" x14ac:dyDescent="0.25">
      <c r="A54" s="34"/>
      <c r="B54" s="35"/>
      <c r="C54" s="36"/>
      <c r="D54" s="37"/>
      <c r="E54" s="37"/>
      <c r="F54" s="37"/>
      <c r="G54" s="37"/>
      <c r="H54" s="37"/>
      <c r="I54" s="37"/>
      <c r="J54" s="37"/>
      <c r="K54" s="37"/>
      <c r="L54" s="37"/>
      <c r="M54" s="37"/>
      <c r="N54" s="37"/>
      <c r="O54" s="37"/>
      <c r="P54" s="37"/>
    </row>
    <row r="55" spans="1:16" x14ac:dyDescent="0.25">
      <c r="C55" s="9" t="s">
        <v>35</v>
      </c>
      <c r="D55" s="10">
        <f t="array" ref="D55">INDEX('Back data'!$A$308:$AT$308,,MAX(IF('Back data'!$A$308:$AT$308&lt;&gt;"",COLUMN('Back data'!$A$308:$AT$308)))-D$6)+INDEX('Back data'!$A$309:$AT$309,,MAX(IF('Back data'!$A$309:$AT$309&lt;&gt;"",COLUMN('Back data'!$A$309:$AT$309)))-D$6)</f>
        <v>60.099999999999994</v>
      </c>
      <c r="E55" s="10">
        <f t="array" ref="E55">INDEX('Back data'!$A$308:$AT$308,,MAX(IF('Back data'!$A$308:$AT$308&lt;&gt;"",COLUMN('Back data'!$A$308:$AT$308)))-E$6)+INDEX('Back data'!$A$309:$AT$309,,MAX(IF('Back data'!$A$309:$AT$309&lt;&gt;"",COLUMN('Back data'!$A$309:$AT$309)))-E$6)</f>
        <v>59.89</v>
      </c>
      <c r="F55" s="10">
        <f t="array" ref="F55">INDEX('Back data'!$A$308:$AT$308,,MAX(IF('Back data'!$A$308:$AT$308&lt;&gt;"",COLUMN('Back data'!$A$308:$AT$308)))-F$6)+INDEX('Back data'!$A$309:$AT$309,,MAX(IF('Back data'!$A$309:$AT$309&lt;&gt;"",COLUMN('Back data'!$A$309:$AT$309)))-F$6)</f>
        <v>55.96</v>
      </c>
      <c r="G55" s="10">
        <f t="array" ref="G55">INDEX('Back data'!$A$308:$AT$308,,MAX(IF('Back data'!$A$308:$AT$308&lt;&gt;"",COLUMN('Back data'!$A$308:$AT$308)))-G$6)+INDEX('Back data'!$A$309:$AT$309,,MAX(IF('Back data'!$A$309:$AT$309&lt;&gt;"",COLUMN('Back data'!$A$309:$AT$309)))-G$6)</f>
        <v>53.120000000000005</v>
      </c>
      <c r="H55" s="10">
        <f t="array" ref="H55">INDEX('Back data'!$A$308:$AT$308,,MAX(IF('Back data'!$A$308:$AT$308&lt;&gt;"",COLUMN('Back data'!$A$308:$AT$308)))-H$6)+INDEX('Back data'!$A$309:$AT$309,,MAX(IF('Back data'!$A$309:$AT$309&lt;&gt;"",COLUMN('Back data'!$A$309:$AT$309)))-H$6)</f>
        <v>58.959999999999994</v>
      </c>
      <c r="I55" s="10">
        <f t="array" ref="I55">INDEX('Back data'!$A$308:$AT$308,,MAX(IF('Back data'!$A$308:$AT$308&lt;&gt;"",COLUMN('Back data'!$A$308:$AT$308)))-I$6)+INDEX('Back data'!$A$309:$AT$309,,MAX(IF('Back data'!$A$309:$AT$309&lt;&gt;"",COLUMN('Back data'!$A$309:$AT$309)))-I$6)</f>
        <v>59.78</v>
      </c>
      <c r="J55" s="10">
        <f t="array" ref="J55">INDEX('Back data'!$A$308:$AT$308,,MAX(IF('Back data'!$A$308:$AT$308&lt;&gt;"",COLUMN('Back data'!$A$308:$AT$308)))-J$6)+INDEX('Back data'!$A$309:$AT$309,,MAX(IF('Back data'!$A$309:$AT$309&lt;&gt;"",COLUMN('Back data'!$A$309:$AT$309)))-J$6)</f>
        <v>57.19</v>
      </c>
      <c r="K55" s="10">
        <f t="array" ref="K55">INDEX('Back data'!$A$308:$AT$308,,MAX(IF('Back data'!$A$308:$AT$308&lt;&gt;"",COLUMN('Back data'!$A$308:$AT$308)))-K$6)+INDEX('Back data'!$A$309:$AT$309,,MAX(IF('Back data'!$A$309:$AT$309&lt;&gt;"",COLUMN('Back data'!$A$309:$AT$309)))-K$6)</f>
        <v>55.44</v>
      </c>
      <c r="L55" s="10">
        <f t="array" ref="L55">INDEX('Back data'!$A$308:$AT$308,,MAX(IF('Back data'!$A$308:$AT$308&lt;&gt;"",COLUMN('Back data'!$A$308:$AT$308)))-L$6)+INDEX('Back data'!$A$309:$AT$309,,MAX(IF('Back data'!$A$309:$AT$309&lt;&gt;"",COLUMN('Back data'!$A$309:$AT$309)))-L$6)</f>
        <v>62.099999999999994</v>
      </c>
      <c r="M55" s="10">
        <f t="array" ref="M55">INDEX('Back data'!$A$308:$AT$308,,MAX(IF('Back data'!$A$308:$AT$308&lt;&gt;"",COLUMN('Back data'!$A$308:$AT$308)))-M$6)+INDEX('Back data'!$A$309:$AT$309,,MAX(IF('Back data'!$A$309:$AT$309&lt;&gt;"",COLUMN('Back data'!$A$309:$AT$309)))-M$6)</f>
        <v>61.510000000000005</v>
      </c>
      <c r="N55" s="10">
        <f t="array" ref="N55">INDEX('Back data'!$A$308:$AT$308,,MAX(IF('Back data'!$A$308:$AT$308&lt;&gt;"",COLUMN('Back data'!$A$308:$AT$308)))-N$6)+INDEX('Back data'!$A$309:$AT$309,,MAX(IF('Back data'!$A$309:$AT$309&lt;&gt;"",COLUMN('Back data'!$A$309:$AT$309)))-N$6)</f>
        <v>65.39</v>
      </c>
      <c r="O55" s="10">
        <f t="array" ref="O55">INDEX('Back data'!$A$308:$AT$308,,MAX(IF('Back data'!$A$308:$AT$308&lt;&gt;"",COLUMN('Back data'!$A$308:$AT$308)))-O$6)+INDEX('Back data'!$A$309:$AT$309,,MAX(IF('Back data'!$A$309:$AT$309&lt;&gt;"",COLUMN('Back data'!$A$309:$AT$309)))-O$6)</f>
        <v>67.22</v>
      </c>
      <c r="P55" s="10">
        <f t="array" ref="P55">INDEX('Back data'!$A$308:$AT$308,,MAX(IF('Back data'!$A$308:$AT$308&lt;&gt;"",COLUMN('Back data'!$A$308:$AT$308)))-P$6)+INDEX('Back data'!$A$309:$AT$309,,MAX(IF('Back data'!$A$309:$AT$309&lt;&gt;"",COLUMN('Back data'!$A$309:$AT$309)))-P$6)</f>
        <v>59.89</v>
      </c>
    </row>
    <row r="56" spans="1:16" x14ac:dyDescent="0.25">
      <c r="A56" s="39" t="s">
        <v>51</v>
      </c>
      <c r="B56" s="31" t="s">
        <v>24</v>
      </c>
      <c r="C56" s="11" t="s">
        <v>36</v>
      </c>
      <c r="D56" s="12">
        <f t="array" ref="D56">INDEX('Back data'!$A$308:$AT$308,,MAX(IF('Back data'!$A$308:$AT$308&lt;&gt;"",COLUMN('Back data'!$A$308:$AT$308)))-D$6)/D55</f>
        <v>0.61414309484193008</v>
      </c>
      <c r="E56" s="12">
        <f t="array" ref="E56">INDEX('Back data'!$A$308:$AT$308,,MAX(IF('Back data'!$A$308:$AT$308&lt;&gt;"",COLUMN('Back data'!$A$308:$AT$308)))-E$6)/E55</f>
        <v>0.69494072466188006</v>
      </c>
      <c r="F56" s="12">
        <f t="array" ref="F56">INDEX('Back data'!$A$308:$AT$308,,MAX(IF('Back data'!$A$308:$AT$308&lt;&gt;"",COLUMN('Back data'!$A$308:$AT$308)))-F$6)/F55</f>
        <v>0.69228020014295932</v>
      </c>
      <c r="G56" s="12">
        <f t="array" ref="G56">INDEX('Back data'!$A$308:$AT$308,,MAX(IF('Back data'!$A$308:$AT$308&lt;&gt;"",COLUMN('Back data'!$A$308:$AT$308)))-G$6)/G55</f>
        <v>0.77767319277108427</v>
      </c>
      <c r="H56" s="12">
        <f t="array" ref="H56">INDEX('Back data'!$A$308:$AT$308,,MAX(IF('Back data'!$A$308:$AT$308&lt;&gt;"",COLUMN('Back data'!$A$308:$AT$308)))-H$6)/H55</f>
        <v>0.74287652645861602</v>
      </c>
      <c r="I56" s="12">
        <f t="array" ref="I56">INDEX('Back data'!$A$308:$AT$308,,MAX(IF('Back data'!$A$308:$AT$308&lt;&gt;"",COLUMN('Back data'!$A$308:$AT$308)))-I$6)/I55</f>
        <v>0.66025426564068246</v>
      </c>
      <c r="J56" s="12">
        <f t="array" ref="J56">INDEX('Back data'!$A$308:$AT$308,,MAX(IF('Back data'!$A$308:$AT$308&lt;&gt;"",COLUMN('Back data'!$A$308:$AT$308)))-J$6)/J55</f>
        <v>0.69837384158069593</v>
      </c>
      <c r="K56" s="12">
        <f t="array" ref="K56">INDEX('Back data'!$A$308:$AT$308,,MAX(IF('Back data'!$A$308:$AT$308&lt;&gt;"",COLUMN('Back data'!$A$308:$AT$308)))-K$6)/K55</f>
        <v>0.72204184704184704</v>
      </c>
      <c r="L56" s="12">
        <f t="array" ref="L56">INDEX('Back data'!$A$308:$AT$308,,MAX(IF('Back data'!$A$308:$AT$308&lt;&gt;"",COLUMN('Back data'!$A$308:$AT$308)))-L$6)/L55</f>
        <v>0.66328502415458934</v>
      </c>
      <c r="M56" s="12">
        <f t="array" ref="M56">INDEX('Back data'!$A$308:$AT$308,,MAX(IF('Back data'!$A$308:$AT$308&lt;&gt;"",COLUMN('Back data'!$A$308:$AT$308)))-M$6)/M55</f>
        <v>0.69257031377011868</v>
      </c>
      <c r="N56" s="12">
        <f t="array" ref="N56">INDEX('Back data'!$A$308:$AT$308,,MAX(IF('Back data'!$A$308:$AT$308&lt;&gt;"",COLUMN('Back data'!$A$308:$AT$308)))-N$6)/N55</f>
        <v>0.62517204465514609</v>
      </c>
      <c r="O56" s="12">
        <f t="array" ref="O56">INDEX('Back data'!$A$308:$AT$308,,MAX(IF('Back data'!$A$308:$AT$308&lt;&gt;"",COLUMN('Back data'!$A$308:$AT$308)))-O$6)/O55</f>
        <v>0.75542993156798577</v>
      </c>
      <c r="P56" s="12">
        <f t="array" ref="P56">INDEX('Back data'!$A$308:$AT$308,,MAX(IF('Back data'!$A$308:$AT$308&lt;&gt;"",COLUMN('Back data'!$A$308:$AT$308)))-P$6)/P55</f>
        <v>0.70145266321589572</v>
      </c>
    </row>
    <row r="57" spans="1:16" x14ac:dyDescent="0.25">
      <c r="A57" s="39" t="s">
        <v>51</v>
      </c>
      <c r="B57" s="31" t="s">
        <v>24</v>
      </c>
      <c r="C57" s="11" t="s">
        <v>37</v>
      </c>
      <c r="D57" s="12">
        <f t="array" ref="D57">+INDEX('Back data'!$A$309:$AT$309,,MAX(IF('Back data'!$A$309:$AT$309&lt;&gt;"",COLUMN('Back data'!$A$309:$AT$309)))-D$6)/D55</f>
        <v>0.38585690515806992</v>
      </c>
      <c r="E57" s="12">
        <f t="array" ref="E57">+INDEX('Back data'!$A$309:$AT$309,,MAX(IF('Back data'!$A$309:$AT$309&lt;&gt;"",COLUMN('Back data'!$A$309:$AT$309)))-E$6)/E55</f>
        <v>0.30505927533811988</v>
      </c>
      <c r="F57" s="12">
        <f t="array" ref="F57">+INDEX('Back data'!$A$309:$AT$309,,MAX(IF('Back data'!$A$309:$AT$309&lt;&gt;"",COLUMN('Back data'!$A$309:$AT$309)))-F$6)/F55</f>
        <v>0.30771979985704073</v>
      </c>
      <c r="G57" s="12">
        <f t="array" ref="G57">+INDEX('Back data'!$A$309:$AT$309,,MAX(IF('Back data'!$A$309:$AT$309&lt;&gt;"",COLUMN('Back data'!$A$309:$AT$309)))-G$6)/G55</f>
        <v>0.22232680722891565</v>
      </c>
      <c r="H57" s="12">
        <f t="array" ref="H57">+INDEX('Back data'!$A$309:$AT$309,,MAX(IF('Back data'!$A$309:$AT$309&lt;&gt;"",COLUMN('Back data'!$A$309:$AT$309)))-H$6)/H55</f>
        <v>0.25712347354138404</v>
      </c>
      <c r="I57" s="12">
        <f t="array" ref="I57">+INDEX('Back data'!$A$309:$AT$309,,MAX(IF('Back data'!$A$309:$AT$309&lt;&gt;"",COLUMN('Back data'!$A$309:$AT$309)))-I$6)/I55</f>
        <v>0.33974573435931749</v>
      </c>
      <c r="J57" s="12">
        <f t="array" ref="J57">+INDEX('Back data'!$A$309:$AT$309,,MAX(IF('Back data'!$A$309:$AT$309&lt;&gt;"",COLUMN('Back data'!$A$309:$AT$309)))-J$6)/J55</f>
        <v>0.30162615841930407</v>
      </c>
      <c r="K57" s="12">
        <f t="array" ref="K57">+INDEX('Back data'!$A$309:$AT$309,,MAX(IF('Back data'!$A$309:$AT$309&lt;&gt;"",COLUMN('Back data'!$A$309:$AT$309)))-K$6)/K55</f>
        <v>0.27795815295815296</v>
      </c>
      <c r="L57" s="12">
        <f t="array" ref="L57">+INDEX('Back data'!$A$309:$AT$309,,MAX(IF('Back data'!$A$309:$AT$309&lt;&gt;"",COLUMN('Back data'!$A$309:$AT$309)))-L$6)/L55</f>
        <v>0.33671497584541066</v>
      </c>
      <c r="M57" s="12">
        <f t="array" ref="M57">+INDEX('Back data'!$A$309:$AT$309,,MAX(IF('Back data'!$A$309:$AT$309&lt;&gt;"",COLUMN('Back data'!$A$309:$AT$309)))-M$6)/M55</f>
        <v>0.30742968622988132</v>
      </c>
      <c r="N57" s="12">
        <f t="array" ref="N57">+INDEX('Back data'!$A$309:$AT$309,,MAX(IF('Back data'!$A$309:$AT$309&lt;&gt;"",COLUMN('Back data'!$A$309:$AT$309)))-N$6)/N55</f>
        <v>0.37482795534485397</v>
      </c>
      <c r="O57" s="12">
        <f t="array" ref="O57">+INDEX('Back data'!$A$309:$AT$309,,MAX(IF('Back data'!$A$309:$AT$309&lt;&gt;"",COLUMN('Back data'!$A$309:$AT$309)))-O$6)/O55</f>
        <v>0.24457006843201431</v>
      </c>
      <c r="P57" s="12">
        <f t="array" ref="P57">+INDEX('Back data'!$A$309:$AT$309,,MAX(IF('Back data'!$A$309:$AT$309&lt;&gt;"",COLUMN('Back data'!$A$309:$AT$309)))-P$6)/P55</f>
        <v>0.29854733678410417</v>
      </c>
    </row>
    <row r="60" spans="1:16" x14ac:dyDescent="0.25">
      <c r="C60" s="9" t="s">
        <v>35</v>
      </c>
      <c r="D60" s="10">
        <f t="array" ref="D60">INDEX('Back data'!$A$314:$AT$314,,MAX(IF('Back data'!$A$314:$AT$314&lt;&gt;"",COLUMN('Back data'!$A$314:$AT$314)))-D$6)+INDEX('Back data'!$A$315:$AT$315,,MAX(IF('Back data'!$A$315:$AT$315&lt;&gt;"",COLUMN('Back data'!$A$315:$AT$315)))-D$6)</f>
        <v>62.33</v>
      </c>
      <c r="E60" s="10">
        <f t="array" ref="E60">INDEX('Back data'!$A$314:$AT$314,,MAX(IF('Back data'!$A$314:$AT$314&lt;&gt;"",COLUMN('Back data'!$A$314:$AT$314)))-E$6)+INDEX('Back data'!$A$315:$AT$315,,MAX(IF('Back data'!$A$315:$AT$315&lt;&gt;"",COLUMN('Back data'!$A$315:$AT$315)))-E$6)</f>
        <v>63.379999999999995</v>
      </c>
      <c r="F60" s="10">
        <f t="array" ref="F60">INDEX('Back data'!$A$314:$AT$314,,MAX(IF('Back data'!$A$314:$AT$314&lt;&gt;"",COLUMN('Back data'!$A$314:$AT$314)))-F$6)+INDEX('Back data'!$A$315:$AT$315,,MAX(IF('Back data'!$A$315:$AT$315&lt;&gt;"",COLUMN('Back data'!$A$315:$AT$315)))-F$6)</f>
        <v>61.82</v>
      </c>
      <c r="G60" s="10">
        <f t="array" ref="G60">INDEX('Back data'!$A$314:$AT$314,,MAX(IF('Back data'!$A$314:$AT$314&lt;&gt;"",COLUMN('Back data'!$A$314:$AT$314)))-G$6)+INDEX('Back data'!$A$315:$AT$315,,MAX(IF('Back data'!$A$315:$AT$315&lt;&gt;"",COLUMN('Back data'!$A$315:$AT$315)))-G$6)</f>
        <v>57.77</v>
      </c>
      <c r="H60" s="10">
        <f t="array" ref="H60">INDEX('Back data'!$A$314:$AT$314,,MAX(IF('Back data'!$A$314:$AT$314&lt;&gt;"",COLUMN('Back data'!$A$314:$AT$314)))-H$6)+INDEX('Back data'!$A$315:$AT$315,,MAX(IF('Back data'!$A$315:$AT$315&lt;&gt;"",COLUMN('Back data'!$A$315:$AT$315)))-H$6)</f>
        <v>64.069999999999993</v>
      </c>
      <c r="I60" s="10">
        <f t="array" ref="I60">INDEX('Back data'!$A$314:$AT$314,,MAX(IF('Back data'!$A$314:$AT$314&lt;&gt;"",COLUMN('Back data'!$A$314:$AT$314)))-I$6)+INDEX('Back data'!$A$315:$AT$315,,MAX(IF('Back data'!$A$315:$AT$315&lt;&gt;"",COLUMN('Back data'!$A$315:$AT$315)))-I$6)</f>
        <v>61.4</v>
      </c>
      <c r="J60" s="10">
        <f t="array" ref="J60">INDEX('Back data'!$A$314:$AT$314,,MAX(IF('Back data'!$A$314:$AT$314&lt;&gt;"",COLUMN('Back data'!$A$314:$AT$314)))-J$6)+INDEX('Back data'!$A$315:$AT$315,,MAX(IF('Back data'!$A$315:$AT$315&lt;&gt;"",COLUMN('Back data'!$A$315:$AT$315)))-J$6)</f>
        <v>65.97</v>
      </c>
      <c r="K60" s="10">
        <f t="array" ref="K60">INDEX('Back data'!$A$314:$AT$314,,MAX(IF('Back data'!$A$314:$AT$314&lt;&gt;"",COLUMN('Back data'!$A$314:$AT$314)))-K$6)+INDEX('Back data'!$A$315:$AT$315,,MAX(IF('Back data'!$A$315:$AT$315&lt;&gt;"",COLUMN('Back data'!$A$315:$AT$315)))-K$6)</f>
        <v>67.31</v>
      </c>
      <c r="L60" s="10">
        <f t="array" ref="L60">INDEX('Back data'!$A$314:$AT$314,,MAX(IF('Back data'!$A$314:$AT$314&lt;&gt;"",COLUMN('Back data'!$A$314:$AT$314)))-L$6)+INDEX('Back data'!$A$315:$AT$315,,MAX(IF('Back data'!$A$315:$AT$315&lt;&gt;"",COLUMN('Back data'!$A$315:$AT$315)))-L$6)</f>
        <v>66.710000000000008</v>
      </c>
      <c r="M60" s="10">
        <f t="array" ref="M60">INDEX('Back data'!$A$314:$AT$314,,MAX(IF('Back data'!$A$314:$AT$314&lt;&gt;"",COLUMN('Back data'!$A$314:$AT$314)))-M$6)+INDEX('Back data'!$A$315:$AT$315,,MAX(IF('Back data'!$A$315:$AT$315&lt;&gt;"",COLUMN('Back data'!$A$315:$AT$315)))-M$6)</f>
        <v>64.69</v>
      </c>
      <c r="N60" s="10">
        <f t="array" ref="N60">INDEX('Back data'!$A$314:$AT$314,,MAX(IF('Back data'!$A$314:$AT$314&lt;&gt;"",COLUMN('Back data'!$A$314:$AT$314)))-N$6)+INDEX('Back data'!$A$315:$AT$315,,MAX(IF('Back data'!$A$315:$AT$315&lt;&gt;"",COLUMN('Back data'!$A$315:$AT$315)))-N$6)</f>
        <v>65.72</v>
      </c>
      <c r="O60" s="10">
        <f t="array" ref="O60">INDEX('Back data'!$A$314:$AT$314,,MAX(IF('Back data'!$A$314:$AT$314&lt;&gt;"",COLUMN('Back data'!$A$314:$AT$314)))-O$6)+INDEX('Back data'!$A$315:$AT$315,,MAX(IF('Back data'!$A$315:$AT$315&lt;&gt;"",COLUMN('Back data'!$A$315:$AT$315)))-O$6)</f>
        <v>64.33</v>
      </c>
      <c r="P60" s="10">
        <f t="array" ref="P60">INDEX('Back data'!$A$314:$AT$314,,MAX(IF('Back data'!$A$314:$AT$314&lt;&gt;"",COLUMN('Back data'!$A$314:$AT$314)))-P$6)+INDEX('Back data'!$A$315:$AT$315,,MAX(IF('Back data'!$A$315:$AT$315&lt;&gt;"",COLUMN('Back data'!$A$315:$AT$315)))-P$6)</f>
        <v>67.19</v>
      </c>
    </row>
    <row r="61" spans="1:16" x14ac:dyDescent="0.25">
      <c r="A61" s="39" t="s">
        <v>51</v>
      </c>
      <c r="B61" s="31" t="s">
        <v>29</v>
      </c>
      <c r="C61" s="11" t="s">
        <v>36</v>
      </c>
      <c r="D61" s="12">
        <f t="array" ref="D61">INDEX('Back data'!$A$314:$AT$314,,MAX(IF('Back data'!$A$314:$AT$314&lt;&gt;"",COLUMN('Back data'!$A$314:$AT$314)))-D$6)/D60</f>
        <v>0.90068987646398202</v>
      </c>
      <c r="E61" s="12">
        <f t="array" ref="E61">INDEX('Back data'!$A$314:$AT$314,,MAX(IF('Back data'!$A$314:$AT$314&lt;&gt;"",COLUMN('Back data'!$A$314:$AT$314)))-E$6)/E60</f>
        <v>0.82912590722625434</v>
      </c>
      <c r="F61" s="12">
        <f t="array" ref="F61">INDEX('Back data'!$A$314:$AT$314,,MAX(IF('Back data'!$A$314:$AT$314&lt;&gt;"",COLUMN('Back data'!$A$314:$AT$314)))-F$6)/F60</f>
        <v>0.91637010676156583</v>
      </c>
      <c r="G61" s="12">
        <f t="array" ref="G61">INDEX('Back data'!$A$314:$AT$314,,MAX(IF('Back data'!$A$314:$AT$314&lt;&gt;"",COLUMN('Back data'!$A$314:$AT$314)))-G$6)/G60</f>
        <v>0.90617967803358146</v>
      </c>
      <c r="H61" s="12">
        <f t="array" ref="H61">INDEX('Back data'!$A$314:$AT$314,,MAX(IF('Back data'!$A$314:$AT$314&lt;&gt;"",COLUMN('Back data'!$A$314:$AT$314)))-H$6)/H60</f>
        <v>0.89090057749336671</v>
      </c>
      <c r="I61" s="12">
        <f t="array" ref="I61">INDEX('Back data'!$A$314:$AT$314,,MAX(IF('Back data'!$A$314:$AT$314&lt;&gt;"",COLUMN('Back data'!$A$314:$AT$314)))-I$6)/I60</f>
        <v>0.9004885993485342</v>
      </c>
      <c r="J61" s="12">
        <f t="array" ref="J61">INDEX('Back data'!$A$314:$AT$314,,MAX(IF('Back data'!$A$314:$AT$314&lt;&gt;"",COLUMN('Back data'!$A$314:$AT$314)))-J$6)/J60</f>
        <v>0.90829164771866</v>
      </c>
      <c r="K61" s="12">
        <f t="array" ref="K61">INDEX('Back data'!$A$314:$AT$314,,MAX(IF('Back data'!$A$314:$AT$314&lt;&gt;"",COLUMN('Back data'!$A$314:$AT$314)))-K$6)/K60</f>
        <v>0.88070123310057935</v>
      </c>
      <c r="L61" s="12">
        <f t="array" ref="L61">INDEX('Back data'!$A$314:$AT$314,,MAX(IF('Back data'!$A$314:$AT$314&lt;&gt;"",COLUMN('Back data'!$A$314:$AT$314)))-L$6)/L60</f>
        <v>0.88757307749962511</v>
      </c>
      <c r="M61" s="12">
        <f t="array" ref="M61">INDEX('Back data'!$A$314:$AT$314,,MAX(IF('Back data'!$A$314:$AT$314&lt;&gt;"",COLUMN('Back data'!$A$314:$AT$314)))-M$6)/M60</f>
        <v>0.87138661307775545</v>
      </c>
      <c r="N61" s="12">
        <f t="array" ref="N61">INDEX('Back data'!$A$314:$AT$314,,MAX(IF('Back data'!$A$314:$AT$314&lt;&gt;"",COLUMN('Back data'!$A$314:$AT$314)))-N$6)/N60</f>
        <v>0.85240413877054177</v>
      </c>
      <c r="O61" s="12">
        <f t="array" ref="O61">INDEX('Back data'!$A$314:$AT$314,,MAX(IF('Back data'!$A$314:$AT$314&lt;&gt;"",COLUMN('Back data'!$A$314:$AT$314)))-O$6)/O60</f>
        <v>0.86475983211565377</v>
      </c>
      <c r="P61" s="12">
        <f t="array" ref="P61">INDEX('Back data'!$A$314:$AT$314,,MAX(IF('Back data'!$A$314:$AT$314&lt;&gt;"",COLUMN('Back data'!$A$314:$AT$314)))-P$6)/P60</f>
        <v>0.91248697722875438</v>
      </c>
    </row>
    <row r="62" spans="1:16" x14ac:dyDescent="0.25">
      <c r="A62" s="39" t="s">
        <v>51</v>
      </c>
      <c r="B62" s="31" t="s">
        <v>29</v>
      </c>
      <c r="C62" s="11" t="s">
        <v>37</v>
      </c>
      <c r="D62" s="12">
        <f t="array" ref="D62">INDEX('Back data'!$A$315:$AT$315,,MAX(IF('Back data'!$A$315:$AT$315&lt;&gt;"",COLUMN('Back data'!$A$315:$AT$315)))-D$6)/D60</f>
        <v>9.931012353601798E-2</v>
      </c>
      <c r="E62" s="12">
        <f t="array" ref="E62">INDEX('Back data'!$A$315:$AT$315,,MAX(IF('Back data'!$A$315:$AT$315&lt;&gt;"",COLUMN('Back data'!$A$315:$AT$315)))-E$6)/E60</f>
        <v>0.17087409277374568</v>
      </c>
      <c r="F62" s="12">
        <f t="array" ref="F62">INDEX('Back data'!$A$315:$AT$315,,MAX(IF('Back data'!$A$315:$AT$315&lt;&gt;"",COLUMN('Back data'!$A$315:$AT$315)))-F$6)/F60</f>
        <v>8.3629893238434158E-2</v>
      </c>
      <c r="G62" s="12">
        <f t="array" ref="G62">INDEX('Back data'!$A$315:$AT$315,,MAX(IF('Back data'!$A$315:$AT$315&lt;&gt;"",COLUMN('Back data'!$A$315:$AT$315)))-G$6)/G60</f>
        <v>9.3820321966418554E-2</v>
      </c>
      <c r="H62" s="12">
        <f t="array" ref="H62">INDEX('Back data'!$A$315:$AT$315,,MAX(IF('Back data'!$A$315:$AT$315&lt;&gt;"",COLUMN('Back data'!$A$315:$AT$315)))-H$6)/H60</f>
        <v>0.10909942250663339</v>
      </c>
      <c r="I62" s="12">
        <f t="array" ref="I62">INDEX('Back data'!$A$315:$AT$315,,MAX(IF('Back data'!$A$315:$AT$315&lt;&gt;"",COLUMN('Back data'!$A$315:$AT$315)))-I$6)/I60</f>
        <v>9.9511400651465812E-2</v>
      </c>
      <c r="J62" s="12">
        <f t="array" ref="J62">INDEX('Back data'!$A$315:$AT$315,,MAX(IF('Back data'!$A$315:$AT$315&lt;&gt;"",COLUMN('Back data'!$A$315:$AT$315)))-J$6)/J60</f>
        <v>9.170835228134E-2</v>
      </c>
      <c r="K62" s="12">
        <f t="array" ref="K62">INDEX('Back data'!$A$315:$AT$315,,MAX(IF('Back data'!$A$315:$AT$315&lt;&gt;"",COLUMN('Back data'!$A$315:$AT$315)))-K$6)/K60</f>
        <v>0.11929876689942058</v>
      </c>
      <c r="L62" s="12">
        <f t="array" ref="L62">INDEX('Back data'!$A$315:$AT$315,,MAX(IF('Back data'!$A$315:$AT$315&lt;&gt;"",COLUMN('Back data'!$A$315:$AT$315)))-L$6)/L60</f>
        <v>0.11242692250037474</v>
      </c>
      <c r="M62" s="12">
        <f t="array" ref="M62">INDEX('Back data'!$A$315:$AT$315,,MAX(IF('Back data'!$A$315:$AT$315&lt;&gt;"",COLUMN('Back data'!$A$315:$AT$315)))-M$6)/M60</f>
        <v>0.12861338692224455</v>
      </c>
      <c r="N62" s="12">
        <f t="array" ref="N62">INDEX('Back data'!$A$315:$AT$315,,MAX(IF('Back data'!$A$315:$AT$315&lt;&gt;"",COLUMN('Back data'!$A$315:$AT$315)))-N$6)/N60</f>
        <v>0.14759586122945831</v>
      </c>
      <c r="O62" s="12">
        <f t="array" ref="O62">INDEX('Back data'!$A$315:$AT$315,,MAX(IF('Back data'!$A$315:$AT$315&lt;&gt;"",COLUMN('Back data'!$A$315:$AT$315)))-O$6)/O60</f>
        <v>0.13524016788434634</v>
      </c>
      <c r="P62" s="12">
        <f t="array" ref="P62">INDEX('Back data'!$A$315:$AT$315,,MAX(IF('Back data'!$A$315:$AT$315&lt;&gt;"",COLUMN('Back data'!$A$315:$AT$315)))-P$6)/P60</f>
        <v>8.7513022771245716E-2</v>
      </c>
    </row>
    <row r="65" spans="1:16" x14ac:dyDescent="0.25">
      <c r="C65" s="9" t="s">
        <v>35</v>
      </c>
      <c r="D65" s="10">
        <f t="array" ref="D65">INDEX('Back data'!$A$320:$AT$320,,MAX(IF('Back data'!$A$320:$AT$320&lt;&gt;"",COLUMN('Back data'!$A$320:$AT$320)))-D$6)+INDEX('Back data'!$A$321:$AT$321,,MAX(IF('Back data'!$A$321:$AT$321&lt;&gt;"",COLUMN('Back data'!$A$321:$AT$321)))-D$6)</f>
        <v>59.78</v>
      </c>
      <c r="E65" s="10">
        <f t="array" ref="E65">INDEX('Back data'!$A$320:$AT$320,,MAX(IF('Back data'!$A$320:$AT$320&lt;&gt;"",COLUMN('Back data'!$A$320:$AT$320)))-E$6)+INDEX('Back data'!$A$321:$AT$321,,MAX(IF('Back data'!$A$321:$AT$321&lt;&gt;"",COLUMN('Back data'!$A$321:$AT$321)))-E$6)</f>
        <v>64.75</v>
      </c>
      <c r="F65" s="10">
        <f t="array" ref="F65">INDEX('Back data'!$A$320:$AT$320,,MAX(IF('Back data'!$A$320:$AT$320&lt;&gt;"",COLUMN('Back data'!$A$320:$AT$320)))-F$6)+INDEX('Back data'!$A$321:$AT$321,,MAX(IF('Back data'!$A$321:$AT$321&lt;&gt;"",COLUMN('Back data'!$A$321:$AT$321)))-F$6)</f>
        <v>72.400000000000006</v>
      </c>
      <c r="G65" s="10">
        <f t="array" ref="G65">INDEX('Back data'!$A$320:$AT$320,,MAX(IF('Back data'!$A$320:$AT$320&lt;&gt;"",COLUMN('Back data'!$A$320:$AT$320)))-G$6)+INDEX('Back data'!$A$321:$AT$321,,MAX(IF('Back data'!$A$321:$AT$321&lt;&gt;"",COLUMN('Back data'!$A$321:$AT$321)))-G$6)</f>
        <v>64.930000000000007</v>
      </c>
      <c r="H65" s="10">
        <f t="array" ref="H65">INDEX('Back data'!$A$320:$AT$320,,MAX(IF('Back data'!$A$320:$AT$320&lt;&gt;"",COLUMN('Back data'!$A$320:$AT$320)))-H$6)+INDEX('Back data'!$A$321:$AT$321,,MAX(IF('Back data'!$A$321:$AT$321&lt;&gt;"",COLUMN('Back data'!$A$321:$AT$321)))-H$6)</f>
        <v>66.22999999999999</v>
      </c>
      <c r="I65" s="10">
        <f t="array" ref="I65">INDEX('Back data'!$A$320:$AT$320,,MAX(IF('Back data'!$A$320:$AT$320&lt;&gt;"",COLUMN('Back data'!$A$320:$AT$320)))-I$6)+INDEX('Back data'!$A$321:$AT$321,,MAX(IF('Back data'!$A$321:$AT$321&lt;&gt;"",COLUMN('Back data'!$A$321:$AT$321)))-I$6)</f>
        <v>59.84</v>
      </c>
      <c r="J65" s="10">
        <f t="array" ref="J65">INDEX('Back data'!$A$320:$AT$320,,MAX(IF('Back data'!$A$320:$AT$320&lt;&gt;"",COLUMN('Back data'!$A$320:$AT$320)))-J$6)+INDEX('Back data'!$A$321:$AT$321,,MAX(IF('Back data'!$A$321:$AT$321&lt;&gt;"",COLUMN('Back data'!$A$321:$AT$321)))-J$6)</f>
        <v>68.45</v>
      </c>
      <c r="K65" s="10">
        <f t="array" ref="K65">INDEX('Back data'!$A$320:$AT$320,,MAX(IF('Back data'!$A$320:$AT$320&lt;&gt;"",COLUMN('Back data'!$A$320:$AT$320)))-K$6)+INDEX('Back data'!$A$321:$AT$321,,MAX(IF('Back data'!$A$321:$AT$321&lt;&gt;"",COLUMN('Back data'!$A$321:$AT$321)))-K$6)</f>
        <v>67.31</v>
      </c>
      <c r="L65" s="10">
        <f t="array" ref="L65">INDEX('Back data'!$A$320:$AT$320,,MAX(IF('Back data'!$A$320:$AT$320&lt;&gt;"",COLUMN('Back data'!$A$320:$AT$320)))-L$6)+INDEX('Back data'!$A$321:$AT$321,,MAX(IF('Back data'!$A$321:$AT$321&lt;&gt;"",COLUMN('Back data'!$A$321:$AT$321)))-L$6)</f>
        <v>69.960000000000008</v>
      </c>
      <c r="M65" s="10">
        <f t="array" ref="M65">INDEX('Back data'!$A$320:$AT$320,,MAX(IF('Back data'!$A$320:$AT$320&lt;&gt;"",COLUMN('Back data'!$A$320:$AT$320)))-M$6)+INDEX('Back data'!$A$321:$AT$321,,MAX(IF('Back data'!$A$321:$AT$321&lt;&gt;"",COLUMN('Back data'!$A$321:$AT$321)))-M$6)</f>
        <v>64.289999999999992</v>
      </c>
      <c r="N65" s="10">
        <f t="array" ref="N65">INDEX('Back data'!$A$320:$AT$320,,MAX(IF('Back data'!$A$320:$AT$320&lt;&gt;"",COLUMN('Back data'!$A$320:$AT$320)))-N$6)+INDEX('Back data'!$A$321:$AT$321,,MAX(IF('Back data'!$A$321:$AT$321&lt;&gt;"",COLUMN('Back data'!$A$321:$AT$321)))-N$6)</f>
        <v>64.45</v>
      </c>
      <c r="O65" s="10">
        <f t="array" ref="O65">INDEX('Back data'!$A$320:$AT$320,,MAX(IF('Back data'!$A$320:$AT$320&lt;&gt;"",COLUMN('Back data'!$A$320:$AT$320)))-O$6)+INDEX('Back data'!$A$321:$AT$321,,MAX(IF('Back data'!$A$321:$AT$321&lt;&gt;"",COLUMN('Back data'!$A$321:$AT$321)))-O$6)</f>
        <v>66.67</v>
      </c>
      <c r="P65" s="10">
        <f t="array" ref="P65">INDEX('Back data'!$A$320:$AT$320,,MAX(IF('Back data'!$A$320:$AT$320&lt;&gt;"",COLUMN('Back data'!$A$320:$AT$320)))-P$6)+INDEX('Back data'!$A$321:$AT$321,,MAX(IF('Back data'!$A$321:$AT$321&lt;&gt;"",COLUMN('Back data'!$A$321:$AT$321)))-P$6)</f>
        <v>61.42</v>
      </c>
    </row>
    <row r="66" spans="1:16" x14ac:dyDescent="0.25">
      <c r="A66" s="39" t="s">
        <v>51</v>
      </c>
      <c r="B66" s="31" t="s">
        <v>34</v>
      </c>
      <c r="C66" s="11" t="s">
        <v>36</v>
      </c>
      <c r="D66" s="12">
        <f t="array" ref="D66">INDEX('Back data'!$A$320:$AT$320,,MAX(IF('Back data'!$A$320:$AT$320&lt;&gt;"",COLUMN('Back data'!$A$320:$AT$320)))-D$6)/D65</f>
        <v>0.7900635664101705</v>
      </c>
      <c r="E66" s="12">
        <f t="array" ref="E66">INDEX('Back data'!$A$320:$AT$320,,MAX(IF('Back data'!$A$320:$AT$320&lt;&gt;"",COLUMN('Back data'!$A$320:$AT$320)))-E$6)/E65</f>
        <v>0.92324324324324325</v>
      </c>
      <c r="F66" s="12">
        <f t="array" ref="F66">INDEX('Back data'!$A$320:$AT$320,,MAX(IF('Back data'!$A$320:$AT$320&lt;&gt;"",COLUMN('Back data'!$A$320:$AT$320)))-F$6)/F65</f>
        <v>0.93342541436464077</v>
      </c>
      <c r="G66" s="12">
        <f t="array" ref="G66">INDEX('Back data'!$A$320:$AT$320,,MAX(IF('Back data'!$A$320:$AT$320&lt;&gt;"",COLUMN('Back data'!$A$320:$AT$320)))-G$6)/G65</f>
        <v>0.96534729708917288</v>
      </c>
      <c r="H66" s="12">
        <f t="array" ref="H66">INDEX('Back data'!$A$320:$AT$320,,MAX(IF('Back data'!$A$320:$AT$320&lt;&gt;"",COLUMN('Back data'!$A$320:$AT$320)))-H$6)/H65</f>
        <v>0.85595651517439242</v>
      </c>
      <c r="I66" s="12">
        <f t="array" ref="I66">INDEX('Back data'!$A$320:$AT$320,,MAX(IF('Back data'!$A$320:$AT$320&lt;&gt;"",COLUMN('Back data'!$A$320:$AT$320)))-I$6)/I65</f>
        <v>0.91711229946524064</v>
      </c>
      <c r="J66" s="12">
        <f t="array" ref="J66">INDEX('Back data'!$A$320:$AT$320,,MAX(IF('Back data'!$A$320:$AT$320&lt;&gt;"",COLUMN('Back data'!$A$320:$AT$320)))-J$6)/J65</f>
        <v>0.89189189189189177</v>
      </c>
      <c r="K66" s="12">
        <f t="array" ref="K66">INDEX('Back data'!$A$320:$AT$320,,MAX(IF('Back data'!$A$320:$AT$320&lt;&gt;"",COLUMN('Back data'!$A$320:$AT$320)))-K$6)/K65</f>
        <v>0.74357450601693653</v>
      </c>
      <c r="L66" s="12">
        <f t="array" ref="L66">INDEX('Back data'!$A$320:$AT$320,,MAX(IF('Back data'!$A$320:$AT$320&lt;&gt;"",COLUMN('Back data'!$A$320:$AT$320)))-L$6)/L65</f>
        <v>0.78959405374499703</v>
      </c>
      <c r="M66" s="12">
        <f t="array" ref="M66">INDEX('Back data'!$A$320:$AT$320,,MAX(IF('Back data'!$A$320:$AT$320&lt;&gt;"",COLUMN('Back data'!$A$320:$AT$320)))-M$6)/M65</f>
        <v>0.86731995644734805</v>
      </c>
      <c r="N66" s="12">
        <f t="array" ref="N66">INDEX('Back data'!$A$320:$AT$320,,MAX(IF('Back data'!$A$320:$AT$320&lt;&gt;"",COLUMN('Back data'!$A$320:$AT$320)))-N$6)/N65</f>
        <v>0.9169899146625291</v>
      </c>
      <c r="O66" s="12">
        <f t="array" ref="O66">INDEX('Back data'!$A$320:$AT$320,,MAX(IF('Back data'!$A$320:$AT$320&lt;&gt;"",COLUMN('Back data'!$A$320:$AT$320)))-O$6)/O65</f>
        <v>0.815359232038398</v>
      </c>
      <c r="P66" s="12">
        <f t="array" ref="P66">INDEX('Back data'!$A$320:$AT$320,,MAX(IF('Back data'!$A$320:$AT$320&lt;&gt;"",COLUMN('Back data'!$A$320:$AT$320)))-P$6)/P65</f>
        <v>0.7753174861608596</v>
      </c>
    </row>
    <row r="67" spans="1:16" x14ac:dyDescent="0.25">
      <c r="A67" s="39" t="s">
        <v>51</v>
      </c>
      <c r="B67" s="31" t="s">
        <v>34</v>
      </c>
      <c r="C67" s="11" t="s">
        <v>37</v>
      </c>
      <c r="D67" s="12">
        <f t="array" ref="D67">+INDEX('Back data'!$A$321:$AT$321,,MAX(IF('Back data'!$A$321:$AT$321&lt;&gt;"",COLUMN('Back data'!$A$321:$AT$321)))-D$6)/D65</f>
        <v>0.20993643358982939</v>
      </c>
      <c r="E67" s="12">
        <f t="array" ref="E67">+INDEX('Back data'!$A$321:$AT$321,,MAX(IF('Back data'!$A$321:$AT$321&lt;&gt;"",COLUMN('Back data'!$A$321:$AT$321)))-E$6)/E65</f>
        <v>7.675675675675675E-2</v>
      </c>
      <c r="F67" s="12">
        <f t="array" ref="F67">+INDEX('Back data'!$A$321:$AT$321,,MAX(IF('Back data'!$A$321:$AT$321&lt;&gt;"",COLUMN('Back data'!$A$321:$AT$321)))-F$6)/F65</f>
        <v>6.6574585635359118E-2</v>
      </c>
      <c r="G67" s="12">
        <f t="array" ref="G67">+INDEX('Back data'!$A$321:$AT$321,,MAX(IF('Back data'!$A$321:$AT$321&lt;&gt;"",COLUMN('Back data'!$A$321:$AT$321)))-G$6)/G65</f>
        <v>3.4652702910827039E-2</v>
      </c>
      <c r="H67" s="12">
        <f t="array" ref="H67">+INDEX('Back data'!$A$321:$AT$321,,MAX(IF('Back data'!$A$321:$AT$321&lt;&gt;"",COLUMN('Back data'!$A$321:$AT$321)))-H$6)/H65</f>
        <v>0.14404348482560775</v>
      </c>
      <c r="I67" s="12">
        <f t="array" ref="I67">+INDEX('Back data'!$A$321:$AT$321,,MAX(IF('Back data'!$A$321:$AT$321&lt;&gt;"",COLUMN('Back data'!$A$321:$AT$321)))-I$6)/I65</f>
        <v>8.2887700534759357E-2</v>
      </c>
      <c r="J67" s="12">
        <f t="array" ref="J67">+INDEX('Back data'!$A$321:$AT$321,,MAX(IF('Back data'!$A$321:$AT$321&lt;&gt;"",COLUMN('Back data'!$A$321:$AT$321)))-J$6)/J65</f>
        <v>0.10810810810810811</v>
      </c>
      <c r="K67" s="12">
        <f t="array" ref="K67">+INDEX('Back data'!$A$321:$AT$321,,MAX(IF('Back data'!$A$321:$AT$321&lt;&gt;"",COLUMN('Back data'!$A$321:$AT$321)))-K$6)/K65</f>
        <v>0.25642549398306347</v>
      </c>
      <c r="L67" s="12">
        <f t="array" ref="L67">+INDEX('Back data'!$A$321:$AT$321,,MAX(IF('Back data'!$A$321:$AT$321&lt;&gt;"",COLUMN('Back data'!$A$321:$AT$321)))-L$6)/L65</f>
        <v>0.21040594625500283</v>
      </c>
      <c r="M67" s="12">
        <f t="array" ref="M67">+INDEX('Back data'!$A$321:$AT$321,,MAX(IF('Back data'!$A$321:$AT$321&lt;&gt;"",COLUMN('Back data'!$A$321:$AT$321)))-M$6)/M65</f>
        <v>0.13268004355265206</v>
      </c>
      <c r="N67" s="12">
        <f t="array" ref="N67">+INDEX('Back data'!$A$321:$AT$321,,MAX(IF('Back data'!$A$321:$AT$321&lt;&gt;"",COLUMN('Back data'!$A$321:$AT$321)))-N$6)/N65</f>
        <v>8.3010085337470896E-2</v>
      </c>
      <c r="O67" s="12">
        <f t="array" ref="O67">+INDEX('Back data'!$A$321:$AT$321,,MAX(IF('Back data'!$A$321:$AT$321&lt;&gt;"",COLUMN('Back data'!$A$321:$AT$321)))-O$6)/O65</f>
        <v>0.18464076796160192</v>
      </c>
      <c r="P67" s="12">
        <f t="array" ref="P67">+INDEX('Back data'!$A$321:$AT$321,,MAX(IF('Back data'!$A$321:$AT$321&lt;&gt;"",COLUMN('Back data'!$A$321:$AT$321)))-P$6)/P65</f>
        <v>0.22468251383914034</v>
      </c>
    </row>
    <row r="68" spans="1:16" s="38" customFormat="1" x14ac:dyDescent="0.25">
      <c r="A68" s="34"/>
      <c r="B68" s="35"/>
      <c r="C68" s="36"/>
      <c r="D68" s="37"/>
      <c r="E68" s="37"/>
      <c r="F68" s="37"/>
      <c r="G68" s="37"/>
      <c r="H68" s="37"/>
      <c r="I68" s="37"/>
      <c r="J68" s="37"/>
      <c r="K68" s="37"/>
      <c r="L68" s="37"/>
      <c r="M68" s="37"/>
      <c r="N68" s="37"/>
      <c r="O68" s="37"/>
      <c r="P68" s="37"/>
    </row>
    <row r="69" spans="1:16" s="38" customFormat="1" x14ac:dyDescent="0.25">
      <c r="A69" s="34"/>
      <c r="B69" s="35"/>
      <c r="C69" s="36"/>
      <c r="D69" s="37"/>
      <c r="E69" s="37"/>
      <c r="F69" s="37"/>
      <c r="G69" s="37"/>
      <c r="H69" s="37"/>
      <c r="I69" s="37"/>
      <c r="J69" s="37"/>
      <c r="K69" s="37"/>
      <c r="L69" s="37"/>
      <c r="M69" s="37"/>
      <c r="N69" s="37"/>
      <c r="O69" s="37"/>
      <c r="P69" s="37"/>
    </row>
    <row r="70" spans="1:16" s="38" customFormat="1" x14ac:dyDescent="0.25">
      <c r="A70" s="34"/>
      <c r="B70" s="35"/>
      <c r="C70" s="36"/>
      <c r="D70" s="37"/>
      <c r="E70" s="37"/>
      <c r="F70" s="37"/>
      <c r="G70" s="37"/>
      <c r="H70" s="37"/>
      <c r="I70" s="37"/>
      <c r="J70" s="37"/>
      <c r="K70" s="37"/>
      <c r="L70" s="37"/>
      <c r="M70" s="37"/>
      <c r="N70" s="37"/>
      <c r="O70" s="37"/>
      <c r="P70" s="37"/>
    </row>
    <row r="71" spans="1:16" s="38" customFormat="1" x14ac:dyDescent="0.25">
      <c r="A71" s="34"/>
      <c r="B71" s="35"/>
      <c r="C71" s="36"/>
      <c r="D71" s="37"/>
      <c r="E71" s="37"/>
      <c r="F71" s="37"/>
      <c r="G71" s="37"/>
      <c r="H71" s="37"/>
      <c r="I71" s="37"/>
      <c r="J71" s="37"/>
      <c r="K71" s="37"/>
      <c r="L71" s="37"/>
      <c r="M71" s="37"/>
      <c r="N71" s="37"/>
      <c r="O71" s="37"/>
      <c r="P71" s="37"/>
    </row>
    <row r="72" spans="1:16" s="38" customFormat="1" x14ac:dyDescent="0.25">
      <c r="A72" s="34"/>
      <c r="B72" s="35"/>
      <c r="C72" s="36"/>
      <c r="D72" s="37"/>
      <c r="E72" s="37"/>
      <c r="F72" s="37"/>
      <c r="G72" s="37"/>
      <c r="H72" s="37"/>
      <c r="I72" s="37"/>
      <c r="J72" s="37"/>
      <c r="K72" s="37"/>
      <c r="L72" s="37"/>
      <c r="M72" s="37"/>
      <c r="N72" s="37"/>
      <c r="O72" s="37"/>
      <c r="P72" s="37"/>
    </row>
    <row r="73" spans="1:16" x14ac:dyDescent="0.25">
      <c r="A73" s="7"/>
      <c r="B73" s="8"/>
      <c r="C73" s="9" t="s">
        <v>35</v>
      </c>
      <c r="D73" s="10">
        <f t="array" ref="D73">INDEX('Back data'!$A$181:$AT$181,,MAX(IF('Back data'!$A$181:$AT$181&lt;&gt;"",COLUMN('Back data'!$A$181:$AT$181)))-D$6)+INDEX('Back data'!$A$182:$AT$182,,MAX(IF('Back data'!$A$182:$AT$182&lt;&gt;"",COLUMN('Back data'!$A$182:$AT$182)))-D$6)</f>
        <v>65.64</v>
      </c>
      <c r="E73" s="10">
        <f t="array" ref="E73">INDEX('Back data'!$A$181:$AT$181,,MAX(IF('Back data'!$A$181:$AT$181&lt;&gt;"",COLUMN('Back data'!$A$181:$AT$181)))-E$6)+INDEX('Back data'!$A$182:$AT$182,,MAX(IF('Back data'!$A$182:$AT$182&lt;&gt;"",COLUMN('Back data'!$A$182:$AT$182)))-E$6)</f>
        <v>66.95</v>
      </c>
      <c r="F73" s="10">
        <f t="array" ref="F73">INDEX('Back data'!$A$181:$AT$181,,MAX(IF('Back data'!$A$181:$AT$181&lt;&gt;"",COLUMN('Back data'!$A$181:$AT$181)))-F$6)+INDEX('Back data'!$A$182:$AT$182,,MAX(IF('Back data'!$A$182:$AT$182&lt;&gt;"",COLUMN('Back data'!$A$182:$AT$182)))-F$6)</f>
        <v>64.33</v>
      </c>
      <c r="G73" s="10">
        <f t="array" ref="G73">INDEX('Back data'!$A$181:$AT$181,,MAX(IF('Back data'!$A$181:$AT$181&lt;&gt;"",COLUMN('Back data'!$A$181:$AT$181)))-G$6)+INDEX('Back data'!$A$182:$AT$182,,MAX(IF('Back data'!$A$182:$AT$182&lt;&gt;"",COLUMN('Back data'!$A$182:$AT$182)))-G$6)</f>
        <v>63.129999999999995</v>
      </c>
      <c r="H73" s="10">
        <f t="array" ref="H73">INDEX('Back data'!$A$181:$AT$181,,MAX(IF('Back data'!$A$181:$AT$181&lt;&gt;"",COLUMN('Back data'!$A$181:$AT$181)))-H$6)+INDEX('Back data'!$A$182:$AT$182,,MAX(IF('Back data'!$A$182:$AT$182&lt;&gt;"",COLUMN('Back data'!$A$182:$AT$182)))-H$6)</f>
        <v>66.539999999999992</v>
      </c>
      <c r="I73" s="10">
        <f t="array" ref="I73">INDEX('Back data'!$A$181:$AT$181,,MAX(IF('Back data'!$A$181:$AT$181&lt;&gt;"",COLUMN('Back data'!$A$181:$AT$181)))-I$6)+INDEX('Back data'!$A$182:$AT$182,,MAX(IF('Back data'!$A$182:$AT$182&lt;&gt;"",COLUMN('Back data'!$A$182:$AT$182)))-I$6)</f>
        <v>69.28</v>
      </c>
      <c r="J73" s="10">
        <f t="array" ref="J73">INDEX('Back data'!$A$181:$AT$181,,MAX(IF('Back data'!$A$181:$AT$181&lt;&gt;"",COLUMN('Back data'!$A$181:$AT$181)))-J$6)+INDEX('Back data'!$A$182:$AT$182,,MAX(IF('Back data'!$A$182:$AT$182&lt;&gt;"",COLUMN('Back data'!$A$182:$AT$182)))-J$6)</f>
        <v>67.95</v>
      </c>
      <c r="K73" s="10">
        <f t="array" ref="K73">INDEX('Back data'!$A$181:$AT$181,,MAX(IF('Back data'!$A$181:$AT$181&lt;&gt;"",COLUMN('Back data'!$A$181:$AT$181)))-K$6)+INDEX('Back data'!$A$182:$AT$182,,MAX(IF('Back data'!$A$182:$AT$182&lt;&gt;"",COLUMN('Back data'!$A$182:$AT$182)))-K$6)</f>
        <v>68.650000000000006</v>
      </c>
      <c r="L73" s="10">
        <f t="array" ref="L73">INDEX('Back data'!$A$181:$AT$181,,MAX(IF('Back data'!$A$181:$AT$181&lt;&gt;"",COLUMN('Back data'!$A$181:$AT$181)))-L$6)+INDEX('Back data'!$A$182:$AT$182,,MAX(IF('Back data'!$A$182:$AT$182&lt;&gt;"",COLUMN('Back data'!$A$182:$AT$182)))-L$6)</f>
        <v>69.53</v>
      </c>
      <c r="M73" s="10">
        <f t="array" ref="M73">INDEX('Back data'!$A$181:$AT$181,,MAX(IF('Back data'!$A$181:$AT$181&lt;&gt;"",COLUMN('Back data'!$A$181:$AT$181)))-M$6)+INDEX('Back data'!$A$182:$AT$182,,MAX(IF('Back data'!$A$182:$AT$182&lt;&gt;"",COLUMN('Back data'!$A$182:$AT$182)))-M$6)</f>
        <v>68.37</v>
      </c>
      <c r="N73" s="10">
        <f t="array" ref="N73">INDEX('Back data'!$A$181:$AT$181,,MAX(IF('Back data'!$A$181:$AT$181&lt;&gt;"",COLUMN('Back data'!$A$181:$AT$181)))-N$6)+INDEX('Back data'!$A$182:$AT$182,,MAX(IF('Back data'!$A$182:$AT$182&lt;&gt;"",COLUMN('Back data'!$A$182:$AT$182)))-N$6)</f>
        <v>67.240000000000009</v>
      </c>
      <c r="O73" s="10">
        <f t="array" ref="O73">INDEX('Back data'!$A$181:$AT$181,,MAX(IF('Back data'!$A$181:$AT$181&lt;&gt;"",COLUMN('Back data'!$A$181:$AT$181)))-O$6)+INDEX('Back data'!$A$182:$AT$182,,MAX(IF('Back data'!$A$182:$AT$182&lt;&gt;"",COLUMN('Back data'!$A$182:$AT$182)))-O$6)</f>
        <v>67.039999999999992</v>
      </c>
      <c r="P73" s="10">
        <f t="array" ref="P73">INDEX('Back data'!$A$181:$AT$181,,MAX(IF('Back data'!$A$181:$AT$181&lt;&gt;"",COLUMN('Back data'!$A$181:$AT$181)))-P$6)+INDEX('Back data'!$A$182:$AT$182,,MAX(IF('Back data'!$A$182:$AT$182&lt;&gt;"",COLUMN('Back data'!$A$182:$AT$182)))-P$6)</f>
        <v>67</v>
      </c>
    </row>
    <row r="74" spans="1:16" x14ac:dyDescent="0.25">
      <c r="A74" s="41" t="s">
        <v>54</v>
      </c>
      <c r="B74" s="42" t="s">
        <v>52</v>
      </c>
      <c r="C74" s="11" t="s">
        <v>36</v>
      </c>
      <c r="D74" s="12">
        <f t="array" ref="D74">INDEX('Back data'!$A$181:$AT$181,,MAX(IF('Back data'!$A$181:$AT$181&lt;&gt;"",COLUMN('Back data'!$A$181:$AT$181)))-D$6)/D73</f>
        <v>0.84034125533211446</v>
      </c>
      <c r="E74" s="12">
        <f t="array" ref="E74">INDEX('Back data'!$A$181:$AT$181,,MAX(IF('Back data'!$A$181:$AT$181&lt;&gt;"",COLUMN('Back data'!$A$181:$AT$181)))-E$6)/E73</f>
        <v>0.82359970126960413</v>
      </c>
      <c r="F74" s="12">
        <f t="array" ref="F74">INDEX('Back data'!$A$181:$AT$181,,MAX(IF('Back data'!$A$181:$AT$181&lt;&gt;"",COLUMN('Back data'!$A$181:$AT$181)))-F$6)/F73</f>
        <v>0.8935177988496813</v>
      </c>
      <c r="G74" s="12">
        <f t="array" ref="G74">INDEX('Back data'!$A$181:$AT$181,,MAX(IF('Back data'!$A$181:$AT$181&lt;&gt;"",COLUMN('Back data'!$A$181:$AT$181)))-G$6)/G73</f>
        <v>0.93521305243149067</v>
      </c>
      <c r="H74" s="12">
        <f t="array" ref="H74">INDEX('Back data'!$A$181:$AT$181,,MAX(IF('Back data'!$A$181:$AT$181&lt;&gt;"",COLUMN('Back data'!$A$181:$AT$181)))-H$6)/H73</f>
        <v>0.90126239855725887</v>
      </c>
      <c r="I74" s="12">
        <f t="array" ref="I74">INDEX('Back data'!$A$181:$AT$181,,MAX(IF('Back data'!$A$181:$AT$181&lt;&gt;"",COLUMN('Back data'!$A$181:$AT$181)))-I$6)/I73</f>
        <v>0.89376443418013862</v>
      </c>
      <c r="J74" s="12">
        <f t="array" ref="J74">INDEX('Back data'!$A$181:$AT$181,,MAX(IF('Back data'!$A$181:$AT$181&lt;&gt;"",COLUMN('Back data'!$A$181:$AT$181)))-J$6)/J73</f>
        <v>0.8937454010301692</v>
      </c>
      <c r="K74" s="12">
        <f t="array" ref="K74">INDEX('Back data'!$A$181:$AT$181,,MAX(IF('Back data'!$A$181:$AT$181&lt;&gt;"",COLUMN('Back data'!$A$181:$AT$181)))-K$6)/K73</f>
        <v>0.87691187181354691</v>
      </c>
      <c r="L74" s="12">
        <f t="array" ref="L74">INDEX('Back data'!$A$181:$AT$181,,MAX(IF('Back data'!$A$181:$AT$181&lt;&gt;"",COLUMN('Back data'!$A$181:$AT$181)))-L$6)/L73</f>
        <v>0.89141377822522649</v>
      </c>
      <c r="M74" s="12">
        <f t="array" ref="M74">INDEX('Back data'!$A$181:$AT$181,,MAX(IF('Back data'!$A$181:$AT$181&lt;&gt;"",COLUMN('Back data'!$A$181:$AT$181)))-M$6)/M73</f>
        <v>0.86938715811028222</v>
      </c>
      <c r="N74" s="12">
        <f t="array" ref="N74">INDEX('Back data'!$A$181:$AT$181,,MAX(IF('Back data'!$A$181:$AT$181&lt;&gt;"",COLUMN('Back data'!$A$181:$AT$181)))-N$6)/N73</f>
        <v>0.89425936942296247</v>
      </c>
      <c r="O74" s="12">
        <f t="array" ref="O74">INDEX('Back data'!$A$181:$AT$181,,MAX(IF('Back data'!$A$181:$AT$181&lt;&gt;"",COLUMN('Back data'!$A$181:$AT$181)))-O$6)/O73</f>
        <v>0.9286992840095466</v>
      </c>
      <c r="P74" s="12">
        <f t="array" ref="P74">INDEX('Back data'!$A$181:$AT$181,,MAX(IF('Back data'!$A$181:$AT$181&lt;&gt;"",COLUMN('Back data'!$A$181:$AT$181)))-P$6)/P73</f>
        <v>0.88776119402985065</v>
      </c>
    </row>
    <row r="75" spans="1:16" x14ac:dyDescent="0.25">
      <c r="A75" s="41" t="s">
        <v>54</v>
      </c>
      <c r="B75" s="42" t="s">
        <v>53</v>
      </c>
      <c r="C75" s="11" t="s">
        <v>37</v>
      </c>
      <c r="D75" s="12">
        <f t="array" ref="D75">INDEX('Back data'!$A$182:$AT$182,,MAX(IF('Back data'!$A$182:$AT$182&lt;&gt;"",COLUMN('Back data'!$A$182:$AT$182)))-D$6)/D73</f>
        <v>0.15965874466788543</v>
      </c>
      <c r="E75" s="12">
        <f t="array" ref="E75">INDEX('Back data'!$A$182:$AT$182,,MAX(IF('Back data'!$A$182:$AT$182&lt;&gt;"",COLUMN('Back data'!$A$182:$AT$182)))-E$6)/E73</f>
        <v>0.17640029873039581</v>
      </c>
      <c r="F75" s="12">
        <f t="array" ref="F75">INDEX('Back data'!$A$182:$AT$182,,MAX(IF('Back data'!$A$182:$AT$182&lt;&gt;"",COLUMN('Back data'!$A$182:$AT$182)))-F$6)/F73</f>
        <v>0.10648220115031867</v>
      </c>
      <c r="G75" s="12">
        <f t="array" ref="G75">INDEX('Back data'!$A$182:$AT$182,,MAX(IF('Back data'!$A$182:$AT$182&lt;&gt;"",COLUMN('Back data'!$A$182:$AT$182)))-G$6)/G73</f>
        <v>6.4786947568509431E-2</v>
      </c>
      <c r="H75" s="12">
        <f t="array" ref="H75">INDEX('Back data'!$A$182:$AT$182,,MAX(IF('Back data'!$A$182:$AT$182&lt;&gt;"",COLUMN('Back data'!$A$182:$AT$182)))-H$6)/H73</f>
        <v>9.8737601442741227E-2</v>
      </c>
      <c r="I75" s="12">
        <f t="array" ref="I75">INDEX('Back data'!$A$182:$AT$182,,MAX(IF('Back data'!$A$182:$AT$182&lt;&gt;"",COLUMN('Back data'!$A$182:$AT$182)))-I$6)/I73</f>
        <v>0.10623556581986143</v>
      </c>
      <c r="J75" s="12">
        <f t="array" ref="J75">INDEX('Back data'!$A$182:$AT$182,,MAX(IF('Back data'!$A$182:$AT$182&lt;&gt;"",COLUMN('Back data'!$A$182:$AT$182)))-J$6)/J73</f>
        <v>0.10625459896983075</v>
      </c>
      <c r="K75" s="12">
        <f t="array" ref="K75">INDEX('Back data'!$A$182:$AT$182,,MAX(IF('Back data'!$A$182:$AT$182&lt;&gt;"",COLUMN('Back data'!$A$182:$AT$182)))-K$6)/K73</f>
        <v>0.123088128186453</v>
      </c>
      <c r="L75" s="12">
        <f t="array" ref="L75">INDEX('Back data'!$A$182:$AT$182,,MAX(IF('Back data'!$A$182:$AT$182&lt;&gt;"",COLUMN('Back data'!$A$182:$AT$182)))-L$6)/L73</f>
        <v>0.10858622177477348</v>
      </c>
      <c r="M75" s="12">
        <f t="array" ref="M75">INDEX('Back data'!$A$182:$AT$182,,MAX(IF('Back data'!$A$182:$AT$182&lt;&gt;"",COLUMN('Back data'!$A$182:$AT$182)))-M$6)/M73</f>
        <v>0.1306128418897177</v>
      </c>
      <c r="N75" s="12">
        <f t="array" ref="N75">INDEX('Back data'!$A$182:$AT$182,,MAX(IF('Back data'!$A$182:$AT$182&lt;&gt;"",COLUMN('Back data'!$A$182:$AT$182)))-N$6)/N73</f>
        <v>0.10574063057703746</v>
      </c>
      <c r="O75" s="12">
        <f t="array" ref="O75">INDEX('Back data'!$A$182:$AT$182,,MAX(IF('Back data'!$A$182:$AT$182&lt;&gt;"",COLUMN('Back data'!$A$182:$AT$182)))-O$6)/O73</f>
        <v>7.130071599045347E-2</v>
      </c>
      <c r="P75" s="12">
        <f t="array" ref="P75">INDEX('Back data'!$A$182:$AT$182,,MAX(IF('Back data'!$A$182:$AT$182&lt;&gt;"",COLUMN('Back data'!$A$182:$AT$182)))-P$6)/P73</f>
        <v>0.11223880597014925</v>
      </c>
    </row>
    <row r="76" spans="1:16" x14ac:dyDescent="0.25">
      <c r="B76" s="30"/>
    </row>
    <row r="77" spans="1:16" x14ac:dyDescent="0.25">
      <c r="B77" s="30"/>
    </row>
    <row r="78" spans="1:16" x14ac:dyDescent="0.25">
      <c r="B78" s="30"/>
      <c r="C78" s="9" t="s">
        <v>35</v>
      </c>
      <c r="D78" s="10">
        <f t="array" ref="D78">INDEX('Back data'!$A$187:$AT$187,,MAX(IF('Back data'!$A$187:$AT$187&lt;&gt;"",COLUMN('Back data'!$A$187:$AT$187)))-D$6)+INDEX('Back data'!$A$188:$AT$188,,MAX(IF('Back data'!$A$188:$AT$188&lt;&gt;"",COLUMN('Back data'!$A$188:$AT$188)))-D$6)</f>
        <v>66.510000000000005</v>
      </c>
      <c r="E78" s="10">
        <f t="array" ref="E78">INDEX('Back data'!$A$187:$AT$187,,MAX(IF('Back data'!$A$187:$AT$187&lt;&gt;"",COLUMN('Back data'!$A$187:$AT$187)))-E$6)+INDEX('Back data'!$A$188:$AT$188,,MAX(IF('Back data'!$A$188:$AT$188&lt;&gt;"",COLUMN('Back data'!$A$188:$AT$188)))-E$6)</f>
        <v>68.2</v>
      </c>
      <c r="F78" s="10">
        <f t="array" ref="F78">INDEX('Back data'!$A$187:$AT$187,,MAX(IF('Back data'!$A$187:$AT$187&lt;&gt;"",COLUMN('Back data'!$A$187:$AT$187)))-F$6)+INDEX('Back data'!$A$188:$AT$188,,MAX(IF('Back data'!$A$188:$AT$188&lt;&gt;"",COLUMN('Back data'!$A$188:$AT$188)))-F$6)</f>
        <v>69.849999999999994</v>
      </c>
      <c r="G78" s="10">
        <f t="array" ref="G78">INDEX('Back data'!$A$187:$AT$187,,MAX(IF('Back data'!$A$187:$AT$187&lt;&gt;"",COLUMN('Back data'!$A$187:$AT$187)))-G$6)+INDEX('Back data'!$A$188:$AT$188,,MAX(IF('Back data'!$A$188:$AT$188&lt;&gt;"",COLUMN('Back data'!$A$188:$AT$188)))-G$6)</f>
        <v>67.98</v>
      </c>
      <c r="H78" s="10">
        <f t="array" ref="H78">INDEX('Back data'!$A$187:$AT$187,,MAX(IF('Back data'!$A$187:$AT$187&lt;&gt;"",COLUMN('Back data'!$A$187:$AT$187)))-H$6)+INDEX('Back data'!$A$188:$AT$188,,MAX(IF('Back data'!$A$188:$AT$188&lt;&gt;"",COLUMN('Back data'!$A$188:$AT$188)))-H$6)</f>
        <v>67.75</v>
      </c>
      <c r="I78" s="10">
        <f t="array" ref="I78">INDEX('Back data'!$A$187:$AT$187,,MAX(IF('Back data'!$A$187:$AT$187&lt;&gt;"",COLUMN('Back data'!$A$187:$AT$187)))-I$6)+INDEX('Back data'!$A$188:$AT$188,,MAX(IF('Back data'!$A$188:$AT$188&lt;&gt;"",COLUMN('Back data'!$A$188:$AT$188)))-I$6)</f>
        <v>69.989999999999995</v>
      </c>
      <c r="J78" s="10">
        <f t="array" ref="J78">INDEX('Back data'!$A$187:$AT$187,,MAX(IF('Back data'!$A$187:$AT$187&lt;&gt;"",COLUMN('Back data'!$A$187:$AT$187)))-J$6)+INDEX('Back data'!$A$188:$AT$188,,MAX(IF('Back data'!$A$188:$AT$188&lt;&gt;"",COLUMN('Back data'!$A$188:$AT$188)))-J$6)</f>
        <v>68.8</v>
      </c>
      <c r="K78" s="10">
        <f t="array" ref="K78">INDEX('Back data'!$A$187:$AT$187,,MAX(IF('Back data'!$A$187:$AT$187&lt;&gt;"",COLUMN('Back data'!$A$187:$AT$187)))-K$6)+INDEX('Back data'!$A$188:$AT$188,,MAX(IF('Back data'!$A$188:$AT$188&lt;&gt;"",COLUMN('Back data'!$A$188:$AT$188)))-K$6)</f>
        <v>68.25</v>
      </c>
      <c r="L78" s="10">
        <f t="array" ref="L78">INDEX('Back data'!$A$187:$AT$187,,MAX(IF('Back data'!$A$187:$AT$187&lt;&gt;"",COLUMN('Back data'!$A$187:$AT$187)))-L$6)+INDEX('Back data'!$A$188:$AT$188,,MAX(IF('Back data'!$A$188:$AT$188&lt;&gt;"",COLUMN('Back data'!$A$188:$AT$188)))-L$6)</f>
        <v>72.710000000000008</v>
      </c>
      <c r="M78" s="10">
        <f t="array" ref="M78">INDEX('Back data'!$A$187:$AT$187,,MAX(IF('Back data'!$A$187:$AT$187&lt;&gt;"",COLUMN('Back data'!$A$187:$AT$187)))-M$6)+INDEX('Back data'!$A$188:$AT$188,,MAX(IF('Back data'!$A$188:$AT$188&lt;&gt;"",COLUMN('Back data'!$A$188:$AT$188)))-M$6)</f>
        <v>71.98</v>
      </c>
      <c r="N78" s="10">
        <f t="array" ref="N78">INDEX('Back data'!$A$187:$AT$187,,MAX(IF('Back data'!$A$187:$AT$187&lt;&gt;"",COLUMN('Back data'!$A$187:$AT$187)))-N$6)+INDEX('Back data'!$A$188:$AT$188,,MAX(IF('Back data'!$A$188:$AT$188&lt;&gt;"",COLUMN('Back data'!$A$188:$AT$188)))-N$6)</f>
        <v>68.069999999999993</v>
      </c>
      <c r="O78" s="10">
        <f t="array" ref="O78">INDEX('Back data'!$A$187:$AT$187,,MAX(IF('Back data'!$A$187:$AT$187&lt;&gt;"",COLUMN('Back data'!$A$187:$AT$187)))-O$6)+INDEX('Back data'!$A$188:$AT$188,,MAX(IF('Back data'!$A$188:$AT$188&lt;&gt;"",COLUMN('Back data'!$A$188:$AT$188)))-O$6)</f>
        <v>68.27</v>
      </c>
      <c r="P78" s="10">
        <f t="array" ref="P78">INDEX('Back data'!$A$187:$AT$187,,MAX(IF('Back data'!$A$187:$AT$187&lt;&gt;"",COLUMN('Back data'!$A$187:$AT$187)))-P$6)+INDEX('Back data'!$A$188:$AT$188,,MAX(IF('Back data'!$A$188:$AT$188&lt;&gt;"",COLUMN('Back data'!$A$188:$AT$188)))-P$6)</f>
        <v>67.759999999999991</v>
      </c>
    </row>
    <row r="79" spans="1:16" x14ac:dyDescent="0.25">
      <c r="A79" s="41" t="s">
        <v>54</v>
      </c>
      <c r="B79" s="43" t="s">
        <v>38</v>
      </c>
      <c r="C79" s="11" t="s">
        <v>36</v>
      </c>
      <c r="D79" s="12">
        <f t="array" ref="D79">INDEX('Back data'!$A$187:$AT$187,,MAX(IF('Back data'!$A$187:$AT$187&lt;&gt;"",COLUMN('Back data'!$A$187:$AT$187)))-D$6)/D78</f>
        <v>0.68546083295744997</v>
      </c>
      <c r="E79" s="12">
        <f t="array" ref="E79">INDEX('Back data'!$A$187:$AT$187,,MAX(IF('Back data'!$A$187:$AT$187&lt;&gt;"",COLUMN('Back data'!$A$187:$AT$187)))-E$6)/E78</f>
        <v>0.66642228739002929</v>
      </c>
      <c r="F79" s="12">
        <f t="array" ref="F79">INDEX('Back data'!$A$187:$AT$187,,MAX(IF('Back data'!$A$187:$AT$187&lt;&gt;"",COLUMN('Back data'!$A$187:$AT$187)))-F$6)/F78</f>
        <v>0.80873299928418052</v>
      </c>
      <c r="G79" s="12">
        <f t="array" ref="G79">INDEX('Back data'!$A$187:$AT$187,,MAX(IF('Back data'!$A$187:$AT$187&lt;&gt;"",COLUMN('Back data'!$A$187:$AT$187)))-G$6)/G78</f>
        <v>0.89011473962930265</v>
      </c>
      <c r="H79" s="12">
        <f t="array" ref="H79">INDEX('Back data'!$A$187:$AT$187,,MAX(IF('Back data'!$A$187:$AT$187&lt;&gt;"",COLUMN('Back data'!$A$187:$AT$187)))-H$6)/H78</f>
        <v>0.79025830258302576</v>
      </c>
      <c r="I79" s="12">
        <f t="array" ref="I79">INDEX('Back data'!$A$187:$AT$187,,MAX(IF('Back data'!$A$187:$AT$187&lt;&gt;"",COLUMN('Back data'!$A$187:$AT$187)))-I$6)/I78</f>
        <v>0.80240034290612949</v>
      </c>
      <c r="J79" s="12">
        <f t="array" ref="J79">INDEX('Back data'!$A$187:$AT$187,,MAX(IF('Back data'!$A$187:$AT$187&lt;&gt;"",COLUMN('Back data'!$A$187:$AT$187)))-J$6)/J78</f>
        <v>0.79098837209302331</v>
      </c>
      <c r="K79" s="12">
        <f t="array" ref="K79">INDEX('Back data'!$A$187:$AT$187,,MAX(IF('Back data'!$A$187:$AT$187&lt;&gt;"",COLUMN('Back data'!$A$187:$AT$187)))-K$6)/K78</f>
        <v>0.69406593406593398</v>
      </c>
      <c r="L79" s="12">
        <f t="array" ref="L79">INDEX('Back data'!$A$187:$AT$187,,MAX(IF('Back data'!$A$187:$AT$187&lt;&gt;"",COLUMN('Back data'!$A$187:$AT$187)))-L$6)/L78</f>
        <v>0.81089258698940991</v>
      </c>
      <c r="M79" s="12">
        <f t="array" ref="M79">INDEX('Back data'!$A$187:$AT$187,,MAX(IF('Back data'!$A$187:$AT$187&lt;&gt;"",COLUMN('Back data'!$A$187:$AT$187)))-M$6)/M78</f>
        <v>0.73881633787163092</v>
      </c>
      <c r="N79" s="12">
        <f t="array" ref="N79">INDEX('Back data'!$A$187:$AT$187,,MAX(IF('Back data'!$A$187:$AT$187&lt;&gt;"",COLUMN('Back data'!$A$187:$AT$187)))-N$6)/N78</f>
        <v>0.77655354781842223</v>
      </c>
      <c r="O79" s="12">
        <f t="array" ref="O79">INDEX('Back data'!$A$187:$AT$187,,MAX(IF('Back data'!$A$187:$AT$187&lt;&gt;"",COLUMN('Back data'!$A$187:$AT$187)))-O$6)/O78</f>
        <v>0.84868902885601294</v>
      </c>
      <c r="P79" s="12">
        <f t="array" ref="P79">INDEX('Back data'!$A$187:$AT$187,,MAX(IF('Back data'!$A$187:$AT$187&lt;&gt;"",COLUMN('Back data'!$A$187:$AT$187)))-P$6)/P78</f>
        <v>0.72181227863046049</v>
      </c>
    </row>
    <row r="80" spans="1:16" x14ac:dyDescent="0.25">
      <c r="A80" s="41" t="s">
        <v>54</v>
      </c>
      <c r="B80" s="43" t="s">
        <v>38</v>
      </c>
      <c r="C80" s="11" t="s">
        <v>37</v>
      </c>
      <c r="D80" s="12">
        <f t="array" ref="D80">INDEX('Back data'!$A$188:$AT$188,,MAX(IF('Back data'!$A$188:$AT$188&lt;&gt;"",COLUMN('Back data'!$A$188:$AT$188)))-D$6)/D78</f>
        <v>0.31453916704254997</v>
      </c>
      <c r="E80" s="12">
        <f t="array" ref="E80">INDEX('Back data'!$A$188:$AT$188,,MAX(IF('Back data'!$A$188:$AT$188&lt;&gt;"",COLUMN('Back data'!$A$188:$AT$188)))-E$6)/E78</f>
        <v>0.33357771260997066</v>
      </c>
      <c r="F80" s="12">
        <f t="array" ref="F80">INDEX('Back data'!$A$188:$AT$188,,MAX(IF('Back data'!$A$188:$AT$188&lt;&gt;"",COLUMN('Back data'!$A$188:$AT$188)))-F$6)/F78</f>
        <v>0.19126700071581962</v>
      </c>
      <c r="G80" s="12">
        <f t="array" ref="G80">INDEX('Back data'!$A$188:$AT$188,,MAX(IF('Back data'!$A$188:$AT$188&lt;&gt;"",COLUMN('Back data'!$A$188:$AT$188)))-G$6)/G78</f>
        <v>0.10988526037069725</v>
      </c>
      <c r="H80" s="12">
        <f t="array" ref="H80">INDEX('Back data'!$A$188:$AT$188,,MAX(IF('Back data'!$A$188:$AT$188&lt;&gt;"",COLUMN('Back data'!$A$188:$AT$188)))-H$6)/H78</f>
        <v>0.20974169741697418</v>
      </c>
      <c r="I80" s="12">
        <f t="array" ref="I80">INDEX('Back data'!$A$188:$AT$188,,MAX(IF('Back data'!$A$188:$AT$188&lt;&gt;"",COLUMN('Back data'!$A$188:$AT$188)))-I$6)/I78</f>
        <v>0.19759965709387056</v>
      </c>
      <c r="J80" s="12">
        <f t="array" ref="J80">INDEX('Back data'!$A$188:$AT$188,,MAX(IF('Back data'!$A$188:$AT$188&lt;&gt;"",COLUMN('Back data'!$A$188:$AT$188)))-J$6)/J78</f>
        <v>0.20901162790697678</v>
      </c>
      <c r="K80" s="12">
        <f t="array" ref="K80">INDEX('Back data'!$A$188:$AT$188,,MAX(IF('Back data'!$A$188:$AT$188&lt;&gt;"",COLUMN('Back data'!$A$188:$AT$188)))-K$6)/K78</f>
        <v>0.30593406593406591</v>
      </c>
      <c r="L80" s="12">
        <f t="array" ref="L80">INDEX('Back data'!$A$188:$AT$188,,MAX(IF('Back data'!$A$188:$AT$188&lt;&gt;"",COLUMN('Back data'!$A$188:$AT$188)))-L$6)/L78</f>
        <v>0.18910741301059</v>
      </c>
      <c r="M80" s="12">
        <f t="array" ref="M80">INDEX('Back data'!$A$188:$AT$188,,MAX(IF('Back data'!$A$188:$AT$188&lt;&gt;"",COLUMN('Back data'!$A$188:$AT$188)))-M$6)/M78</f>
        <v>0.26118366212836897</v>
      </c>
      <c r="N80" s="12">
        <f t="array" ref="N80">INDEX('Back data'!$A$188:$AT$188,,MAX(IF('Back data'!$A$188:$AT$188&lt;&gt;"",COLUMN('Back data'!$A$188:$AT$188)))-N$6)/N78</f>
        <v>0.22344645218157783</v>
      </c>
      <c r="O80" s="12">
        <f t="array" ref="O80">INDEX('Back data'!$A$188:$AT$188,,MAX(IF('Back data'!$A$188:$AT$188&lt;&gt;"",COLUMN('Back data'!$A$188:$AT$188)))-O$6)/O78</f>
        <v>0.15131097114398712</v>
      </c>
      <c r="P80" s="12">
        <f t="array" ref="P80">INDEX('Back data'!$A$188:$AT$188,,MAX(IF('Back data'!$A$188:$AT$188&lt;&gt;"",COLUMN('Back data'!$A$188:$AT$188)))-P$6)/P78</f>
        <v>0.27818772136953962</v>
      </c>
    </row>
    <row r="82" spans="1:16" x14ac:dyDescent="0.25">
      <c r="C82" s="13"/>
      <c r="D82" s="13"/>
    </row>
    <row r="83" spans="1:16" x14ac:dyDescent="0.25">
      <c r="C83" s="9" t="s">
        <v>35</v>
      </c>
      <c r="D83" s="10">
        <f t="array" ref="D83">INDEX('Back data'!$A$193:$AT$193,,MAX(IF('Back data'!$A$193:$AT$193&lt;&gt;"",COLUMN('Back data'!$A$193:$AT$193)))-D$6)+INDEX('Back data'!$A$194:$AT$194,,MAX(IF('Back data'!$A$194:$AT$194&lt;&gt;"",COLUMN('Back data'!$A$194:$AT$194)))-D$6)</f>
        <v>63.930000000000007</v>
      </c>
      <c r="E83" s="10">
        <f t="array" ref="E83">INDEX('Back data'!$A$193:$AT$193,,MAX(IF('Back data'!$A$193:$AT$193&lt;&gt;"",COLUMN('Back data'!$A$193:$AT$193)))-E$6)+INDEX('Back data'!$A$194:$AT$194,,MAX(IF('Back data'!$A$194:$AT$194&lt;&gt;"",COLUMN('Back data'!$A$194:$AT$194)))-E$6)</f>
        <v>65.31</v>
      </c>
      <c r="F83" s="10">
        <f t="array" ref="F83">INDEX('Back data'!$A$193:$AT$193,,MAX(IF('Back data'!$A$193:$AT$193&lt;&gt;"",COLUMN('Back data'!$A$193:$AT$193)))-F$6)+INDEX('Back data'!$A$194:$AT$194,,MAX(IF('Back data'!$A$194:$AT$194&lt;&gt;"",COLUMN('Back data'!$A$194:$AT$194)))-F$6)</f>
        <v>61.97</v>
      </c>
      <c r="G83" s="10">
        <f t="array" ref="G83">INDEX('Back data'!$A$193:$AT$193,,MAX(IF('Back data'!$A$193:$AT$193&lt;&gt;"",COLUMN('Back data'!$A$193:$AT$193)))-G$6)+INDEX('Back data'!$A$194:$AT$194,,MAX(IF('Back data'!$A$194:$AT$194&lt;&gt;"",COLUMN('Back data'!$A$194:$AT$194)))-G$6)</f>
        <v>60.52</v>
      </c>
      <c r="H83" s="10">
        <f t="array" ref="H83">INDEX('Back data'!$A$193:$AT$193,,MAX(IF('Back data'!$A$193:$AT$193&lt;&gt;"",COLUMN('Back data'!$A$193:$AT$193)))-H$6)+INDEX('Back data'!$A$194:$AT$194,,MAX(IF('Back data'!$A$194:$AT$194&lt;&gt;"",COLUMN('Back data'!$A$194:$AT$194)))-H$6)</f>
        <v>64.48</v>
      </c>
      <c r="I83" s="10">
        <f t="array" ref="I83">INDEX('Back data'!$A$193:$AT$193,,MAX(IF('Back data'!$A$193:$AT$193&lt;&gt;"",COLUMN('Back data'!$A$193:$AT$193)))-I$6)+INDEX('Back data'!$A$194:$AT$194,,MAX(IF('Back data'!$A$194:$AT$194&lt;&gt;"",COLUMN('Back data'!$A$194:$AT$194)))-I$6)</f>
        <v>68.240000000000009</v>
      </c>
      <c r="J83" s="10">
        <f t="array" ref="J83">INDEX('Back data'!$A$193:$AT$193,,MAX(IF('Back data'!$A$193:$AT$193&lt;&gt;"",COLUMN('Back data'!$A$193:$AT$193)))-J$6)+INDEX('Back data'!$A$194:$AT$194,,MAX(IF('Back data'!$A$194:$AT$194&lt;&gt;"",COLUMN('Back data'!$A$194:$AT$194)))-J$6)</f>
        <v>66.849999999999994</v>
      </c>
      <c r="K83" s="10">
        <f t="array" ref="K83">INDEX('Back data'!$A$193:$AT$193,,MAX(IF('Back data'!$A$193:$AT$193&lt;&gt;"",COLUMN('Back data'!$A$193:$AT$193)))-K$6)+INDEX('Back data'!$A$194:$AT$194,,MAX(IF('Back data'!$A$194:$AT$194&lt;&gt;"",COLUMN('Back data'!$A$194:$AT$194)))-K$6)</f>
        <v>67.75</v>
      </c>
      <c r="L83" s="10">
        <f t="array" ref="L83">INDEX('Back data'!$A$193:$AT$193,,MAX(IF('Back data'!$A$193:$AT$193&lt;&gt;"",COLUMN('Back data'!$A$193:$AT$193)))-L$6)+INDEX('Back data'!$A$194:$AT$194,,MAX(IF('Back data'!$A$194:$AT$194&lt;&gt;"",COLUMN('Back data'!$A$194:$AT$194)))-L$6)</f>
        <v>67.86</v>
      </c>
      <c r="M83" s="10">
        <f t="array" ref="M83">INDEX('Back data'!$A$193:$AT$193,,MAX(IF('Back data'!$A$193:$AT$193&lt;&gt;"",COLUMN('Back data'!$A$193:$AT$193)))-M$6)+INDEX('Back data'!$A$194:$AT$194,,MAX(IF('Back data'!$A$194:$AT$194&lt;&gt;"",COLUMN('Back data'!$A$194:$AT$194)))-M$6)</f>
        <v>66.62</v>
      </c>
      <c r="N83" s="10">
        <f t="array" ref="N83">INDEX('Back data'!$A$193:$AT$193,,MAX(IF('Back data'!$A$193:$AT$193&lt;&gt;"",COLUMN('Back data'!$A$193:$AT$193)))-N$6)+INDEX('Back data'!$A$194:$AT$194,,MAX(IF('Back data'!$A$194:$AT$194&lt;&gt;"",COLUMN('Back data'!$A$194:$AT$194)))-N$6)</f>
        <v>65.399999999999991</v>
      </c>
      <c r="O83" s="10">
        <f t="array" ref="O83">INDEX('Back data'!$A$193:$AT$193,,MAX(IF('Back data'!$A$193:$AT$193&lt;&gt;"",COLUMN('Back data'!$A$193:$AT$193)))-O$6)+INDEX('Back data'!$A$194:$AT$194,,MAX(IF('Back data'!$A$194:$AT$194&lt;&gt;"",COLUMN('Back data'!$A$194:$AT$194)))-O$6)</f>
        <v>64.91</v>
      </c>
      <c r="P83" s="10">
        <f t="array" ref="P83">INDEX('Back data'!$A$193:$AT$193,,MAX(IF('Back data'!$A$193:$AT$193&lt;&gt;"",COLUMN('Back data'!$A$193:$AT$193)))-P$6)+INDEX('Back data'!$A$194:$AT$194,,MAX(IF('Back data'!$A$194:$AT$194&lt;&gt;"",COLUMN('Back data'!$A$194:$AT$194)))-P$6)</f>
        <v>65.63</v>
      </c>
    </row>
    <row r="84" spans="1:16" x14ac:dyDescent="0.25">
      <c r="A84" s="41" t="s">
        <v>54</v>
      </c>
      <c r="B84" s="43" t="s">
        <v>39</v>
      </c>
      <c r="C84" s="11" t="s">
        <v>36</v>
      </c>
      <c r="D84" s="12">
        <f t="array" ref="D84">INDEX('Back data'!$A$193:$AT$193,,MAX(IF('Back data'!$A$193:$AT$193&lt;&gt;"",COLUMN('Back data'!$A$193:$AT$193)))-D$6)/D83</f>
        <v>0.92210229938995769</v>
      </c>
      <c r="E84" s="12">
        <f t="array" ref="E84">INDEX('Back data'!$A$193:$AT$193,,MAX(IF('Back data'!$A$193:$AT$193&lt;&gt;"",COLUMN('Back data'!$A$193:$AT$193)))-E$6)/E83</f>
        <v>0.90154647067830351</v>
      </c>
      <c r="F84" s="12">
        <f t="array" ref="F84">INDEX('Back data'!$A$193:$AT$193,,MAX(IF('Back data'!$A$193:$AT$193&lt;&gt;"",COLUMN('Back data'!$A$193:$AT$193)))-F$6)/F83</f>
        <v>0.93028884944327905</v>
      </c>
      <c r="G84" s="12">
        <f t="array" ref="G84">INDEX('Back data'!$A$193:$AT$193,,MAX(IF('Back data'!$A$193:$AT$193&lt;&gt;"",COLUMN('Back data'!$A$193:$AT$193)))-G$6)/G83</f>
        <v>0.95538664904163906</v>
      </c>
      <c r="H84" s="12">
        <f t="array" ref="H84">INDEX('Back data'!$A$193:$AT$193,,MAX(IF('Back data'!$A$193:$AT$193&lt;&gt;"",COLUMN('Back data'!$A$193:$AT$193)))-H$6)/H83</f>
        <v>0.95316377171215871</v>
      </c>
      <c r="I84" s="12">
        <f t="array" ref="I84">INDEX('Back data'!$A$193:$AT$193,,MAX(IF('Back data'!$A$193:$AT$193&lt;&gt;"",COLUMN('Back data'!$A$193:$AT$193)))-I$6)/I83</f>
        <v>0.94812426729191079</v>
      </c>
      <c r="J84" s="12">
        <f t="array" ref="J84">INDEX('Back data'!$A$193:$AT$193,,MAX(IF('Back data'!$A$193:$AT$193&lt;&gt;"",COLUMN('Back data'!$A$193:$AT$193)))-J$6)/J83</f>
        <v>0.94151084517576666</v>
      </c>
      <c r="K84" s="12">
        <f t="array" ref="K84">INDEX('Back data'!$A$193:$AT$193,,MAX(IF('Back data'!$A$193:$AT$193&lt;&gt;"",COLUMN('Back data'!$A$193:$AT$193)))-K$6)/K83</f>
        <v>0.9461254612546125</v>
      </c>
      <c r="L84" s="12">
        <f t="array" ref="L84">INDEX('Back data'!$A$193:$AT$193,,MAX(IF('Back data'!$A$193:$AT$193&lt;&gt;"",COLUMN('Back data'!$A$193:$AT$193)))-L$6)/L83</f>
        <v>0.9366342469790746</v>
      </c>
      <c r="M84" s="12">
        <f t="array" ref="M84">INDEX('Back data'!$A$193:$AT$193,,MAX(IF('Back data'!$A$193:$AT$193&lt;&gt;"",COLUMN('Back data'!$A$193:$AT$193)))-M$6)/M83</f>
        <v>0.94115881116781741</v>
      </c>
      <c r="N84" s="12">
        <f t="array" ref="N84">INDEX('Back data'!$A$193:$AT$193,,MAX(IF('Back data'!$A$193:$AT$193&lt;&gt;"",COLUMN('Back data'!$A$193:$AT$193)))-N$6)/N83</f>
        <v>0.94281345565749242</v>
      </c>
      <c r="O84" s="12">
        <f t="array" ref="O84">INDEX('Back data'!$A$193:$AT$193,,MAX(IF('Back data'!$A$193:$AT$193&lt;&gt;"",COLUMN('Back data'!$A$193:$AT$193)))-O$6)/O83</f>
        <v>0.9617932521953475</v>
      </c>
      <c r="P84" s="12">
        <f t="array" ref="P84">INDEX('Back data'!$A$193:$AT$193,,MAX(IF('Back data'!$A$193:$AT$193&lt;&gt;"",COLUMN('Back data'!$A$193:$AT$193)))-P$6)/P83</f>
        <v>0.9680024379094927</v>
      </c>
    </row>
    <row r="85" spans="1:16" x14ac:dyDescent="0.25">
      <c r="A85" s="41" t="s">
        <v>54</v>
      </c>
      <c r="B85" s="43" t="s">
        <v>39</v>
      </c>
      <c r="C85" s="32" t="s">
        <v>37</v>
      </c>
      <c r="D85" s="33">
        <f t="array" ref="D85">+INDEX('Back data'!$A$194:$AT$194,,MAX(IF('Back data'!$A$194:$AT$194&lt;&gt;"",COLUMN('Back data'!$A$194:$AT$194)))-D$6)/D83</f>
        <v>7.7897700610042225E-2</v>
      </c>
      <c r="E85" s="33">
        <f t="array" ref="E85">+INDEX('Back data'!$A$194:$AT$194,,MAX(IF('Back data'!$A$194:$AT$194&lt;&gt;"",COLUMN('Back data'!$A$194:$AT$194)))-E$6)/E83</f>
        <v>9.8453529321696515E-2</v>
      </c>
      <c r="F85" s="33">
        <f t="array" ref="F85">+INDEX('Back data'!$A$194:$AT$194,,MAX(IF('Back data'!$A$194:$AT$194&lt;&gt;"",COLUMN('Back data'!$A$194:$AT$194)))-F$6)/F83</f>
        <v>6.9711150556721002E-2</v>
      </c>
      <c r="G85" s="33">
        <f t="array" ref="G85">+INDEX('Back data'!$A$194:$AT$194,,MAX(IF('Back data'!$A$194:$AT$194&lt;&gt;"",COLUMN('Back data'!$A$194:$AT$194)))-G$6)/G83</f>
        <v>4.4613350958360873E-2</v>
      </c>
      <c r="H85" s="33">
        <f t="array" ref="H85">+INDEX('Back data'!$A$194:$AT$194,,MAX(IF('Back data'!$A$194:$AT$194&lt;&gt;"",COLUMN('Back data'!$A$194:$AT$194)))-H$6)/H83</f>
        <v>4.6836228287841189E-2</v>
      </c>
      <c r="I85" s="33">
        <f t="array" ref="I85">+INDEX('Back data'!$A$194:$AT$194,,MAX(IF('Back data'!$A$194:$AT$194&lt;&gt;"",COLUMN('Back data'!$A$194:$AT$194)))-I$6)/I83</f>
        <v>5.1875732708089088E-2</v>
      </c>
      <c r="J85" s="33">
        <f t="array" ref="J85">+INDEX('Back data'!$A$194:$AT$194,,MAX(IF('Back data'!$A$194:$AT$194&lt;&gt;"",COLUMN('Back data'!$A$194:$AT$194)))-J$6)/J83</f>
        <v>5.8489154824233364E-2</v>
      </c>
      <c r="K85" s="33">
        <f t="array" ref="K85">+INDEX('Back data'!$A$194:$AT$194,,MAX(IF('Back data'!$A$194:$AT$194&lt;&gt;"",COLUMN('Back data'!$A$194:$AT$194)))-K$6)/K83</f>
        <v>5.3874538745387453E-2</v>
      </c>
      <c r="L85" s="33">
        <f t="array" ref="L85">+INDEX('Back data'!$A$194:$AT$194,,MAX(IF('Back data'!$A$194:$AT$194&lt;&gt;"",COLUMN('Back data'!$A$194:$AT$194)))-L$6)/L83</f>
        <v>6.3365753020925439E-2</v>
      </c>
      <c r="M85" s="33">
        <f t="array" ref="M85">+INDEX('Back data'!$A$194:$AT$194,,MAX(IF('Back data'!$A$194:$AT$194&lt;&gt;"",COLUMN('Back data'!$A$194:$AT$194)))-M$6)/M83</f>
        <v>5.884118883218252E-2</v>
      </c>
      <c r="N85" s="33">
        <f t="array" ref="N85">+INDEX('Back data'!$A$194:$AT$194,,MAX(IF('Back data'!$A$194:$AT$194&lt;&gt;"",COLUMN('Back data'!$A$194:$AT$194)))-N$6)/N83</f>
        <v>5.7186544342507653E-2</v>
      </c>
      <c r="O85" s="33">
        <f t="array" ref="O85">+INDEX('Back data'!$A$194:$AT$194,,MAX(IF('Back data'!$A$194:$AT$194&lt;&gt;"",COLUMN('Back data'!$A$194:$AT$194)))-O$6)/O83</f>
        <v>3.8206747804652601E-2</v>
      </c>
      <c r="P85" s="33">
        <f t="array" ref="P85">+INDEX('Back data'!$A$194:$AT$194,,MAX(IF('Back data'!$A$194:$AT$194&lt;&gt;"",COLUMN('Back data'!$A$194:$AT$194)))-P$6)/P83</f>
        <v>3.1997562090507393E-2</v>
      </c>
    </row>
    <row r="86" spans="1:16" s="38" customFormat="1" x14ac:dyDescent="0.25">
      <c r="A86" s="34"/>
      <c r="B86" s="35"/>
      <c r="C86" s="36"/>
      <c r="D86" s="37"/>
      <c r="E86" s="37"/>
      <c r="F86" s="37"/>
      <c r="G86" s="37"/>
      <c r="H86" s="37"/>
      <c r="I86" s="37"/>
      <c r="J86" s="37"/>
      <c r="K86" s="37"/>
      <c r="L86" s="37"/>
      <c r="M86" s="37"/>
      <c r="N86" s="37"/>
      <c r="O86" s="37"/>
      <c r="P86" s="37"/>
    </row>
    <row r="87" spans="1:16" x14ac:dyDescent="0.25">
      <c r="C87" s="9" t="s">
        <v>35</v>
      </c>
      <c r="D87" s="10">
        <f t="array" ref="D87">INDEX('Back data'!$A$377:$AT$377,,MAX(IF('Back data'!$A$377:$AT$377&lt;&gt;"",COLUMN('Back data'!$A$377:$AT$377)))-D$6)+INDEX('Back data'!$A$378:$AT$378,,MAX(IF('Back data'!$A$378:$AT$378&lt;&gt;"",COLUMN('Back data'!$A$378:$AT$378)))-D$6)</f>
        <v>63.47</v>
      </c>
      <c r="E87" s="10">
        <f t="array" ref="E87">INDEX('Back data'!$A$377:$AT$377,,MAX(IF('Back data'!$A$377:$AT$377&lt;&gt;"",COLUMN('Back data'!$A$377:$AT$377)))-E$6)+INDEX('Back data'!$A$378:$AT$378,,MAX(IF('Back data'!$A$378:$AT$378&lt;&gt;"",COLUMN('Back data'!$A$378:$AT$378)))-E$6)</f>
        <v>68.289999999999992</v>
      </c>
      <c r="F87" s="10">
        <f t="array" ref="F87">INDEX('Back data'!$A$377:$AT$377,,MAX(IF('Back data'!$A$377:$AT$377&lt;&gt;"",COLUMN('Back data'!$A$377:$AT$377)))-F$6)+INDEX('Back data'!$A$378:$AT$378,,MAX(IF('Back data'!$A$378:$AT$378&lt;&gt;"",COLUMN('Back data'!$A$378:$AT$378)))-F$6)</f>
        <v>61.41</v>
      </c>
      <c r="G87" s="10">
        <f t="array" ref="G87">INDEX('Back data'!$A$377:$AT$377,,MAX(IF('Back data'!$A$377:$AT$377&lt;&gt;"",COLUMN('Back data'!$A$377:$AT$377)))-G$6)+INDEX('Back data'!$A$378:$AT$378,,MAX(IF('Back data'!$A$378:$AT$378&lt;&gt;"",COLUMN('Back data'!$A$378:$AT$378)))-G$6)</f>
        <v>59.97</v>
      </c>
      <c r="H87" s="10">
        <f t="array" ref="H87">INDEX('Back data'!$A$377:$AT$377,,MAX(IF('Back data'!$A$377:$AT$377&lt;&gt;"",COLUMN('Back data'!$A$377:$AT$377)))-H$6)+INDEX('Back data'!$A$378:$AT$378,,MAX(IF('Back data'!$A$378:$AT$378&lt;&gt;"",COLUMN('Back data'!$A$378:$AT$378)))-H$6)</f>
        <v>61.650000000000006</v>
      </c>
      <c r="I87" s="10">
        <f t="array" ref="I87">INDEX('Back data'!$A$377:$AT$377,,MAX(IF('Back data'!$A$377:$AT$377&lt;&gt;"",COLUMN('Back data'!$A$377:$AT$377)))-I$6)+INDEX('Back data'!$A$378:$AT$378,,MAX(IF('Back data'!$A$378:$AT$378&lt;&gt;"",COLUMN('Back data'!$A$378:$AT$378)))-I$6)</f>
        <v>66.990000000000009</v>
      </c>
      <c r="J87" s="10">
        <f t="array" ref="J87">INDEX('Back data'!$A$377:$AT$377,,MAX(IF('Back data'!$A$377:$AT$377&lt;&gt;"",COLUMN('Back data'!$A$377:$AT$377)))-J$6)+INDEX('Back data'!$A$378:$AT$378,,MAX(IF('Back data'!$A$378:$AT$378&lt;&gt;"",COLUMN('Back data'!$A$378:$AT$378)))-J$6)</f>
        <v>64.09</v>
      </c>
      <c r="K87" s="10">
        <f t="array" ref="K87">INDEX('Back data'!$A$377:$AT$377,,MAX(IF('Back data'!$A$377:$AT$377&lt;&gt;"",COLUMN('Back data'!$A$377:$AT$377)))-K$6)+INDEX('Back data'!$A$378:$AT$378,,MAX(IF('Back data'!$A$378:$AT$378&lt;&gt;"",COLUMN('Back data'!$A$378:$AT$378)))-K$6)</f>
        <v>66.08</v>
      </c>
      <c r="L87" s="10">
        <f t="array" ref="L87">INDEX('Back data'!$A$377:$AT$377,,MAX(IF('Back data'!$A$377:$AT$377&lt;&gt;"",COLUMN('Back data'!$A$377:$AT$377)))-L$6)+INDEX('Back data'!$A$378:$AT$378,,MAX(IF('Back data'!$A$378:$AT$378&lt;&gt;"",COLUMN('Back data'!$A$378:$AT$378)))-L$6)</f>
        <v>69.61</v>
      </c>
      <c r="M87" s="10">
        <f t="array" ref="M87">INDEX('Back data'!$A$377:$AT$377,,MAX(IF('Back data'!$A$377:$AT$377&lt;&gt;"",COLUMN('Back data'!$A$377:$AT$377)))-M$6)+INDEX('Back data'!$A$378:$AT$378,,MAX(IF('Back data'!$A$378:$AT$378&lt;&gt;"",COLUMN('Back data'!$A$378:$AT$378)))-M$6)</f>
        <v>67.67</v>
      </c>
      <c r="N87" s="10">
        <f t="array" ref="N87">INDEX('Back data'!$A$377:$AT$377,,MAX(IF('Back data'!$A$377:$AT$377&lt;&gt;"",COLUMN('Back data'!$A$377:$AT$377)))-N$6)+INDEX('Back data'!$A$378:$AT$378,,MAX(IF('Back data'!$A$378:$AT$378&lt;&gt;"",COLUMN('Back data'!$A$378:$AT$378)))-N$6)</f>
        <v>67.06</v>
      </c>
      <c r="O87" s="10">
        <f t="array" ref="O87">INDEX('Back data'!$A$377:$AT$377,,MAX(IF('Back data'!$A$377:$AT$377&lt;&gt;"",COLUMN('Back data'!$A$377:$AT$377)))-O$6)+INDEX('Back data'!$A$378:$AT$378,,MAX(IF('Back data'!$A$378:$AT$378&lt;&gt;"",COLUMN('Back data'!$A$378:$AT$378)))-O$6)</f>
        <v>66.08</v>
      </c>
      <c r="P87" s="10">
        <f t="array" ref="P87">INDEX('Back data'!$A$377:$AT$377,,MAX(IF('Back data'!$A$377:$AT$377&lt;&gt;"",COLUMN('Back data'!$A$377:$AT$377)))-P$6)+INDEX('Back data'!$A$378:$AT$378,,MAX(IF('Back data'!$A$378:$AT$378&lt;&gt;"",COLUMN('Back data'!$A$378:$AT$378)))-P$6)</f>
        <v>65.52</v>
      </c>
    </row>
    <row r="88" spans="1:16" x14ac:dyDescent="0.25">
      <c r="A88" s="41" t="s">
        <v>54</v>
      </c>
      <c r="B88" s="43" t="s">
        <v>24</v>
      </c>
      <c r="C88" s="11" t="s">
        <v>36</v>
      </c>
      <c r="D88" s="12">
        <f t="array" ref="D88">INDEX('Back data'!$A$377:$AT$377,,MAX(IF('Back data'!$A$377:$AT$377&lt;&gt;"",COLUMN('Back data'!$A$377:$AT$377)))-D$6)/D87</f>
        <v>0.76697652434220898</v>
      </c>
      <c r="E88" s="12">
        <f t="array" ref="E88">INDEX('Back data'!$A$377:$AT$377,,MAX(IF('Back data'!$A$377:$AT$377&lt;&gt;"",COLUMN('Back data'!$A$377:$AT$377)))-E$6)/E87</f>
        <v>0.77785913018011432</v>
      </c>
      <c r="F88" s="12">
        <f t="array" ref="F88">INDEX('Back data'!$A$377:$AT$377,,MAX(IF('Back data'!$A$377:$AT$377&lt;&gt;"",COLUMN('Back data'!$A$377:$AT$377)))-F$6)/F87</f>
        <v>0.84644194756554303</v>
      </c>
      <c r="G88" s="12">
        <f t="array" ref="G88">INDEX('Back data'!$A$377:$AT$377,,MAX(IF('Back data'!$A$377:$AT$377&lt;&gt;"",COLUMN('Back data'!$A$377:$AT$377)))-G$6)/G87</f>
        <v>0.88127397031849264</v>
      </c>
      <c r="H88" s="12">
        <f t="array" ref="H88">INDEX('Back data'!$A$377:$AT$377,,MAX(IF('Back data'!$A$377:$AT$377&lt;&gt;"",COLUMN('Back data'!$A$377:$AT$377)))-H$6)/H87</f>
        <v>0.89083536090835358</v>
      </c>
      <c r="I88" s="12">
        <f t="array" ref="I88">INDEX('Back data'!$A$377:$AT$377,,MAX(IF('Back data'!$A$377:$AT$377&lt;&gt;"",COLUMN('Back data'!$A$377:$AT$377)))-I$6)/I87</f>
        <v>0.87520525451559927</v>
      </c>
      <c r="J88" s="12">
        <f t="array" ref="J88">INDEX('Back data'!$A$377:$AT$377,,MAX(IF('Back data'!$A$377:$AT$377&lt;&gt;"",COLUMN('Back data'!$A$377:$AT$377)))-J$6)/J87</f>
        <v>0.82540177874863463</v>
      </c>
      <c r="K88" s="12">
        <f t="array" ref="K88">INDEX('Back data'!$A$377:$AT$377,,MAX(IF('Back data'!$A$377:$AT$377&lt;&gt;"",COLUMN('Back data'!$A$377:$AT$377)))-K$6)/K87</f>
        <v>0.80644673123486688</v>
      </c>
      <c r="L88" s="12">
        <f t="array" ref="L88">INDEX('Back data'!$A$377:$AT$377,,MAX(IF('Back data'!$A$377:$AT$377&lt;&gt;"",COLUMN('Back data'!$A$377:$AT$377)))-L$6)/L87</f>
        <v>0.85979026002011205</v>
      </c>
      <c r="M88" s="12">
        <f t="array" ref="M88">INDEX('Back data'!$A$377:$AT$377,,MAX(IF('Back data'!$A$377:$AT$377&lt;&gt;"",COLUMN('Back data'!$A$377:$AT$377)))-M$6)/M87</f>
        <v>0.8056745973104773</v>
      </c>
      <c r="N88" s="12">
        <f t="array" ref="N88">INDEX('Back data'!$A$377:$AT$377,,MAX(IF('Back data'!$A$377:$AT$377&lt;&gt;"",COLUMN('Back data'!$A$377:$AT$377)))-N$6)/N87</f>
        <v>0.87816880405606912</v>
      </c>
      <c r="O88" s="12">
        <f t="array" ref="O88">INDEX('Back data'!$A$377:$AT$377,,MAX(IF('Back data'!$A$377:$AT$377&lt;&gt;"",COLUMN('Back data'!$A$377:$AT$377)))-O$6)/O87</f>
        <v>0.90541767554479413</v>
      </c>
      <c r="P88" s="12">
        <f t="array" ref="P88">INDEX('Back data'!$A$377:$AT$377,,MAX(IF('Back data'!$A$377:$AT$377&lt;&gt;"",COLUMN('Back data'!$A$377:$AT$377)))-P$6)/P87</f>
        <v>0.81272893772893773</v>
      </c>
    </row>
    <row r="89" spans="1:16" x14ac:dyDescent="0.25">
      <c r="A89" s="41" t="s">
        <v>54</v>
      </c>
      <c r="B89" s="43" t="s">
        <v>24</v>
      </c>
      <c r="C89" s="11" t="s">
        <v>37</v>
      </c>
      <c r="D89" s="12">
        <f t="array" ref="D89">+INDEX('Back data'!$A$378:$AT$378,,MAX(IF('Back data'!$A$378:$AT$378&lt;&gt;"",COLUMN('Back data'!$A$378:$AT$378)))-D$6)/D87</f>
        <v>0.23302347565779108</v>
      </c>
      <c r="E89" s="12">
        <f t="array" ref="E89">+INDEX('Back data'!$A$378:$AT$378,,MAX(IF('Back data'!$A$378:$AT$378&lt;&gt;"",COLUMN('Back data'!$A$378:$AT$378)))-E$6)/E87</f>
        <v>0.22214086981988582</v>
      </c>
      <c r="F89" s="12">
        <f t="array" ref="F89">+INDEX('Back data'!$A$378:$AT$378,,MAX(IF('Back data'!$A$378:$AT$378&lt;&gt;"",COLUMN('Back data'!$A$378:$AT$378)))-F$6)/F87</f>
        <v>0.15355805243445694</v>
      </c>
      <c r="G89" s="12">
        <f t="array" ref="G89">+INDEX('Back data'!$A$378:$AT$378,,MAX(IF('Back data'!$A$378:$AT$378&lt;&gt;"",COLUMN('Back data'!$A$378:$AT$378)))-G$6)/G87</f>
        <v>0.11872602968150743</v>
      </c>
      <c r="H89" s="12">
        <f t="array" ref="H89">+INDEX('Back data'!$A$378:$AT$378,,MAX(IF('Back data'!$A$378:$AT$378&lt;&gt;"",COLUMN('Back data'!$A$378:$AT$378)))-H$6)/H87</f>
        <v>0.10916463909164639</v>
      </c>
      <c r="I89" s="12">
        <f t="array" ref="I89">+INDEX('Back data'!$A$378:$AT$378,,MAX(IF('Back data'!$A$378:$AT$378&lt;&gt;"",COLUMN('Back data'!$A$378:$AT$378)))-I$6)/I87</f>
        <v>0.12479474548440063</v>
      </c>
      <c r="J89" s="12">
        <f t="array" ref="J89">+INDEX('Back data'!$A$378:$AT$378,,MAX(IF('Back data'!$A$378:$AT$378&lt;&gt;"",COLUMN('Back data'!$A$378:$AT$378)))-J$6)/J87</f>
        <v>0.17459822125136526</v>
      </c>
      <c r="K89" s="12">
        <f t="array" ref="K89">+INDEX('Back data'!$A$378:$AT$378,,MAX(IF('Back data'!$A$378:$AT$378&lt;&gt;"",COLUMN('Back data'!$A$378:$AT$378)))-K$6)/K87</f>
        <v>0.19355326876513315</v>
      </c>
      <c r="L89" s="12">
        <f t="array" ref="L89">+INDEX('Back data'!$A$378:$AT$378,,MAX(IF('Back data'!$A$378:$AT$378&lt;&gt;"",COLUMN('Back data'!$A$378:$AT$378)))-L$6)/L87</f>
        <v>0.14020973997988795</v>
      </c>
      <c r="M89" s="12">
        <f t="array" ref="M89">+INDEX('Back data'!$A$378:$AT$378,,MAX(IF('Back data'!$A$378:$AT$378&lt;&gt;"",COLUMN('Back data'!$A$378:$AT$378)))-M$6)/M87</f>
        <v>0.1943254026895227</v>
      </c>
      <c r="N89" s="12">
        <f t="array" ref="N89">+INDEX('Back data'!$A$378:$AT$378,,MAX(IF('Back data'!$A$378:$AT$378&lt;&gt;"",COLUMN('Back data'!$A$378:$AT$378)))-N$6)/N87</f>
        <v>0.1218311959439308</v>
      </c>
      <c r="O89" s="12">
        <f t="array" ref="O89">+INDEX('Back data'!$A$378:$AT$378,,MAX(IF('Back data'!$A$378:$AT$378&lt;&gt;"",COLUMN('Back data'!$A$378:$AT$378)))-O$6)/O87</f>
        <v>9.4582324455205813E-2</v>
      </c>
      <c r="P89" s="12">
        <f t="array" ref="P89">+INDEX('Back data'!$A$378:$AT$378,,MAX(IF('Back data'!$A$378:$AT$378&lt;&gt;"",COLUMN('Back data'!$A$378:$AT$378)))-P$6)/P87</f>
        <v>0.18727106227106227</v>
      </c>
    </row>
    <row r="92" spans="1:16" x14ac:dyDescent="0.25">
      <c r="C92" s="9" t="s">
        <v>35</v>
      </c>
      <c r="D92" s="10">
        <f t="array" ref="D92">INDEX('Back data'!$A$383:$AT$383,,MAX(IF('Back data'!$A$383:$AT$383&lt;&gt;"",COLUMN('Back data'!$A$383:$AT$383)))-D$6)+INDEX('Back data'!$A$384:$AT$384,,MAX(IF('Back data'!$A$384:$AT$384&lt;&gt;"",COLUMN('Back data'!$A$384:$AT$384)))-D$6)</f>
        <v>65.5</v>
      </c>
      <c r="E92" s="10">
        <f t="array" ref="E92">INDEX('Back data'!$A$383:$AT$383,,MAX(IF('Back data'!$A$383:$AT$383&lt;&gt;"",COLUMN('Back data'!$A$383:$AT$383)))-E$6)+INDEX('Back data'!$A$384:$AT$384,,MAX(IF('Back data'!$A$384:$AT$384&lt;&gt;"",COLUMN('Back data'!$A$384:$AT$384)))-E$6)</f>
        <v>66.77000000000001</v>
      </c>
      <c r="F92" s="10">
        <f t="array" ref="F92">INDEX('Back data'!$A$383:$AT$383,,MAX(IF('Back data'!$A$383:$AT$383&lt;&gt;"",COLUMN('Back data'!$A$383:$AT$383)))-F$6)+INDEX('Back data'!$A$384:$AT$384,,MAX(IF('Back data'!$A$384:$AT$384&lt;&gt;"",COLUMN('Back data'!$A$384:$AT$384)))-F$6)</f>
        <v>64.39</v>
      </c>
      <c r="G92" s="10">
        <f t="array" ref="G92">INDEX('Back data'!$A$383:$AT$383,,MAX(IF('Back data'!$A$383:$AT$383&lt;&gt;"",COLUMN('Back data'!$A$383:$AT$383)))-G$6)+INDEX('Back data'!$A$384:$AT$384,,MAX(IF('Back data'!$A$384:$AT$384&lt;&gt;"",COLUMN('Back data'!$A$384:$AT$384)))-G$6)</f>
        <v>64.39</v>
      </c>
      <c r="H92" s="10">
        <f t="array" ref="H92">INDEX('Back data'!$A$383:$AT$383,,MAX(IF('Back data'!$A$383:$AT$383&lt;&gt;"",COLUMN('Back data'!$A$383:$AT$383)))-H$6)+INDEX('Back data'!$A$384:$AT$384,,MAX(IF('Back data'!$A$384:$AT$384&lt;&gt;"",COLUMN('Back data'!$A$384:$AT$384)))-H$6)</f>
        <v>68.239999999999995</v>
      </c>
      <c r="I92" s="10">
        <f t="array" ref="I92">INDEX('Back data'!$A$383:$AT$383,,MAX(IF('Back data'!$A$383:$AT$383&lt;&gt;"",COLUMN('Back data'!$A$383:$AT$383)))-I$6)+INDEX('Back data'!$A$384:$AT$384,,MAX(IF('Back data'!$A$384:$AT$384&lt;&gt;"",COLUMN('Back data'!$A$384:$AT$384)))-I$6)</f>
        <v>68.489999999999995</v>
      </c>
      <c r="J92" s="10">
        <f t="array" ref="J92">INDEX('Back data'!$A$383:$AT$383,,MAX(IF('Back data'!$A$383:$AT$383&lt;&gt;"",COLUMN('Back data'!$A$383:$AT$383)))-J$6)+INDEX('Back data'!$A$384:$AT$384,,MAX(IF('Back data'!$A$384:$AT$384&lt;&gt;"",COLUMN('Back data'!$A$384:$AT$384)))-J$6)</f>
        <v>69.25</v>
      </c>
      <c r="K92" s="10">
        <f t="array" ref="K92">INDEX('Back data'!$A$383:$AT$383,,MAX(IF('Back data'!$A$383:$AT$383&lt;&gt;"",COLUMN('Back data'!$A$383:$AT$383)))-K$6)+INDEX('Back data'!$A$384:$AT$384,,MAX(IF('Back data'!$A$384:$AT$384&lt;&gt;"",COLUMN('Back data'!$A$384:$AT$384)))-K$6)</f>
        <v>69.490000000000009</v>
      </c>
      <c r="L92" s="10">
        <f t="array" ref="L92">INDEX('Back data'!$A$383:$AT$383,,MAX(IF('Back data'!$A$383:$AT$383&lt;&gt;"",COLUMN('Back data'!$A$383:$AT$383)))-L$6)+INDEX('Back data'!$A$384:$AT$384,,MAX(IF('Back data'!$A$384:$AT$384&lt;&gt;"",COLUMN('Back data'!$A$384:$AT$384)))-L$6)</f>
        <v>68.36</v>
      </c>
      <c r="M92" s="10">
        <f t="array" ref="M92">INDEX('Back data'!$A$383:$AT$383,,MAX(IF('Back data'!$A$383:$AT$383&lt;&gt;"",COLUMN('Back data'!$A$383:$AT$383)))-M$6)+INDEX('Back data'!$A$384:$AT$384,,MAX(IF('Back data'!$A$384:$AT$384&lt;&gt;"",COLUMN('Back data'!$A$384:$AT$384)))-M$6)</f>
        <v>68.489999999999995</v>
      </c>
      <c r="N92" s="10">
        <f t="array" ref="N92">INDEX('Back data'!$A$383:$AT$383,,MAX(IF('Back data'!$A$383:$AT$383&lt;&gt;"",COLUMN('Back data'!$A$383:$AT$383)))-N$6)+INDEX('Back data'!$A$384:$AT$384,,MAX(IF('Back data'!$A$384:$AT$384&lt;&gt;"",COLUMN('Back data'!$A$384:$AT$384)))-N$6)</f>
        <v>68.260000000000005</v>
      </c>
      <c r="O92" s="10">
        <f t="array" ref="O92">INDEX('Back data'!$A$383:$AT$383,,MAX(IF('Back data'!$A$383:$AT$383&lt;&gt;"",COLUMN('Back data'!$A$383:$AT$383)))-O$6)+INDEX('Back data'!$A$384:$AT$384,,MAX(IF('Back data'!$A$384:$AT$384&lt;&gt;"",COLUMN('Back data'!$A$384:$AT$384)))-O$6)</f>
        <v>66.679999999999993</v>
      </c>
      <c r="P92" s="10">
        <f t="array" ref="P92">INDEX('Back data'!$A$383:$AT$383,,MAX(IF('Back data'!$A$383:$AT$383&lt;&gt;"",COLUMN('Back data'!$A$383:$AT$383)))-P$6)+INDEX('Back data'!$A$384:$AT$384,,MAX(IF('Back data'!$A$384:$AT$384&lt;&gt;"",COLUMN('Back data'!$A$384:$AT$384)))-P$6)</f>
        <v>67.45</v>
      </c>
    </row>
    <row r="93" spans="1:16" x14ac:dyDescent="0.25">
      <c r="A93" s="41" t="s">
        <v>54</v>
      </c>
      <c r="B93" s="43" t="s">
        <v>29</v>
      </c>
      <c r="C93" s="11" t="s">
        <v>36</v>
      </c>
      <c r="D93" s="12">
        <f t="array" ref="D93">INDEX('Back data'!$A$383:$AT$383,,MAX(IF('Back data'!$A$383:$AT$383&lt;&gt;"",COLUMN('Back data'!$A$383:$AT$383)))-D$6)/D92</f>
        <v>0.86244274809160304</v>
      </c>
      <c r="E93" s="12">
        <f t="array" ref="E93">INDEX('Back data'!$A$383:$AT$383,,MAX(IF('Back data'!$A$383:$AT$383&lt;&gt;"",COLUMN('Back data'!$A$383:$AT$383)))-E$6)/E92</f>
        <v>0.85502471169686978</v>
      </c>
      <c r="F93" s="12">
        <f t="array" ref="F93">INDEX('Back data'!$A$383:$AT$383,,MAX(IF('Back data'!$A$383:$AT$383&lt;&gt;"",COLUMN('Back data'!$A$383:$AT$383)))-F$6)/F92</f>
        <v>0.91598074235129678</v>
      </c>
      <c r="G93" s="12">
        <f t="array" ref="G93">INDEX('Back data'!$A$383:$AT$383,,MAX(IF('Back data'!$A$383:$AT$383&lt;&gt;"",COLUMN('Back data'!$A$383:$AT$383)))-G$6)/G92</f>
        <v>0.94657555521043646</v>
      </c>
      <c r="H93" s="12">
        <f t="array" ref="H93">INDEX('Back data'!$A$383:$AT$383,,MAX(IF('Back data'!$A$383:$AT$383&lt;&gt;"",COLUMN('Back data'!$A$383:$AT$383)))-H$6)/H92</f>
        <v>0.90489449003517008</v>
      </c>
      <c r="I93" s="12">
        <f t="array" ref="I93">INDEX('Back data'!$A$383:$AT$383,,MAX(IF('Back data'!$A$383:$AT$383&lt;&gt;"",COLUMN('Back data'!$A$383:$AT$383)))-I$6)/I92</f>
        <v>0.88640677471163687</v>
      </c>
      <c r="J93" s="12">
        <f t="array" ref="J93">INDEX('Back data'!$A$383:$AT$383,,MAX(IF('Back data'!$A$383:$AT$383&lt;&gt;"",COLUMN('Back data'!$A$383:$AT$383)))-J$6)/J92</f>
        <v>0.91581227436823109</v>
      </c>
      <c r="K93" s="12">
        <f t="array" ref="K93">INDEX('Back data'!$A$383:$AT$383,,MAX(IF('Back data'!$A$383:$AT$383&lt;&gt;"",COLUMN('Back data'!$A$383:$AT$383)))-K$6)/K92</f>
        <v>0.89825874226507407</v>
      </c>
      <c r="L93" s="12">
        <f t="array" ref="L93">INDEX('Back data'!$A$383:$AT$383,,MAX(IF('Back data'!$A$383:$AT$383&lt;&gt;"",COLUMN('Back data'!$A$383:$AT$383)))-L$6)/L92</f>
        <v>0.89482153306026924</v>
      </c>
      <c r="M93" s="12">
        <f t="array" ref="M93">INDEX('Back data'!$A$383:$AT$383,,MAX(IF('Back data'!$A$383:$AT$383&lt;&gt;"",COLUMN('Back data'!$A$383:$AT$383)))-M$6)/M92</f>
        <v>0.88377865381807574</v>
      </c>
      <c r="N93" s="12">
        <f t="array" ref="N93">INDEX('Back data'!$A$383:$AT$383,,MAX(IF('Back data'!$A$383:$AT$383&lt;&gt;"",COLUMN('Back data'!$A$383:$AT$383)))-N$6)/N92</f>
        <v>0.91283328450043943</v>
      </c>
      <c r="O93" s="12">
        <f t="array" ref="O93">INDEX('Back data'!$A$383:$AT$383,,MAX(IF('Back data'!$A$383:$AT$383&lt;&gt;"",COLUMN('Back data'!$A$383:$AT$383)))-O$6)/O92</f>
        <v>0.93041391721655675</v>
      </c>
      <c r="P93" s="12">
        <f t="array" ref="P93">INDEX('Back data'!$A$383:$AT$383,,MAX(IF('Back data'!$A$383:$AT$383&lt;&gt;"",COLUMN('Back data'!$A$383:$AT$383)))-P$6)/P92</f>
        <v>0.90348406226834688</v>
      </c>
    </row>
    <row r="94" spans="1:16" x14ac:dyDescent="0.25">
      <c r="A94" s="41" t="s">
        <v>54</v>
      </c>
      <c r="B94" s="43" t="s">
        <v>29</v>
      </c>
      <c r="C94" s="11" t="s">
        <v>37</v>
      </c>
      <c r="D94" s="12">
        <f t="array" ref="D94">+INDEX('Back data'!$A$384:$AT$384,,MAX(IF('Back data'!$A$384:$AT$384&lt;&gt;"",COLUMN('Back data'!$A$384:$AT$384)))-D$6)/D92</f>
        <v>0.13755725190839693</v>
      </c>
      <c r="E94" s="12">
        <f t="array" ref="E94">+INDEX('Back data'!$A$384:$AT$384,,MAX(IF('Back data'!$A$384:$AT$384&lt;&gt;"",COLUMN('Back data'!$A$384:$AT$384)))-E$6)/E92</f>
        <v>0.14497528830313011</v>
      </c>
      <c r="F94" s="12">
        <f t="array" ref="F94">+INDEX('Back data'!$A$384:$AT$384,,MAX(IF('Back data'!$A$384:$AT$384&lt;&gt;"",COLUMN('Back data'!$A$384:$AT$384)))-F$6)/F92</f>
        <v>8.4019257648703216E-2</v>
      </c>
      <c r="G94" s="12">
        <f t="array" ref="G94">+INDEX('Back data'!$A$384:$AT$384,,MAX(IF('Back data'!$A$384:$AT$384&lt;&gt;"",COLUMN('Back data'!$A$384:$AT$384)))-G$6)/G92</f>
        <v>5.3424444789563597E-2</v>
      </c>
      <c r="H94" s="12">
        <f t="array" ref="H94">+INDEX('Back data'!$A$384:$AT$384,,MAX(IF('Back data'!$A$384:$AT$384&lt;&gt;"",COLUMN('Back data'!$A$384:$AT$384)))-H$6)/H92</f>
        <v>9.5105509964830026E-2</v>
      </c>
      <c r="I94" s="12">
        <f t="array" ref="I94">+INDEX('Back data'!$A$384:$AT$384,,MAX(IF('Back data'!$A$384:$AT$384&lt;&gt;"",COLUMN('Back data'!$A$384:$AT$384)))-I$6)/I92</f>
        <v>0.11359322528836328</v>
      </c>
      <c r="J94" s="12">
        <f t="array" ref="J94">+INDEX('Back data'!$A$384:$AT$384,,MAX(IF('Back data'!$A$384:$AT$384&lt;&gt;"",COLUMN('Back data'!$A$384:$AT$384)))-J$6)/J92</f>
        <v>8.4187725631768948E-2</v>
      </c>
      <c r="K94" s="12">
        <f t="array" ref="K94">+INDEX('Back data'!$A$384:$AT$384,,MAX(IF('Back data'!$A$384:$AT$384&lt;&gt;"",COLUMN('Back data'!$A$384:$AT$384)))-K$6)/K92</f>
        <v>0.10174125773492589</v>
      </c>
      <c r="L94" s="12">
        <f t="array" ref="L94">+INDEX('Back data'!$A$384:$AT$384,,MAX(IF('Back data'!$A$384:$AT$384&lt;&gt;"",COLUMN('Back data'!$A$384:$AT$384)))-L$6)/L92</f>
        <v>0.10517846693973085</v>
      </c>
      <c r="M94" s="12">
        <f t="array" ref="M94">+INDEX('Back data'!$A$384:$AT$384,,MAX(IF('Back data'!$A$384:$AT$384&lt;&gt;"",COLUMN('Back data'!$A$384:$AT$384)))-M$6)/M92</f>
        <v>0.11622134618192438</v>
      </c>
      <c r="N94" s="12">
        <f t="array" ref="N94">+INDEX('Back data'!$A$384:$AT$384,,MAX(IF('Back data'!$A$384:$AT$384&lt;&gt;"",COLUMN('Back data'!$A$384:$AT$384)))-N$6)/N92</f>
        <v>8.7166715499560496E-2</v>
      </c>
      <c r="O94" s="12">
        <f t="array" ref="O94">+INDEX('Back data'!$A$384:$AT$384,,MAX(IF('Back data'!$A$384:$AT$384&lt;&gt;"",COLUMN('Back data'!$A$384:$AT$384)))-O$6)/O92</f>
        <v>6.9586082783443318E-2</v>
      </c>
      <c r="P94" s="12">
        <f t="array" ref="P94">+INDEX('Back data'!$A$384:$AT$384,,MAX(IF('Back data'!$A$384:$AT$384&lt;&gt;"",COLUMN('Back data'!$A$384:$AT$384)))-P$6)/P92</f>
        <v>9.6515937731653068E-2</v>
      </c>
    </row>
    <row r="97" spans="1:16" x14ac:dyDescent="0.25">
      <c r="C97" s="9" t="s">
        <v>35</v>
      </c>
      <c r="D97" s="10">
        <f t="array" ref="D97">INDEX('Back data'!$A$389:$AT$389,,MAX(IF('Back data'!$A$389:$AT$389&lt;&gt;"",COLUMN('Back data'!$A$389:$AT$389)))-D$6)+INDEX('Back data'!$A$390:$AT$390,,MAX(IF('Back data'!$A$390:$AT$390&lt;&gt;"",COLUMN('Back data'!$A$390:$AT$390)))-D$6)</f>
        <v>68.58</v>
      </c>
      <c r="E97" s="10">
        <f t="array" ref="E97">INDEX('Back data'!$A$389:$AT$389,,MAX(IF('Back data'!$A$389:$AT$389&lt;&gt;"",COLUMN('Back data'!$A$389:$AT$389)))-E$6)+INDEX('Back data'!$A$390:$AT$390,,MAX(IF('Back data'!$A$390:$AT$390&lt;&gt;"",COLUMN('Back data'!$A$390:$AT$390)))-E$6)</f>
        <v>66.27</v>
      </c>
      <c r="F97" s="10">
        <f t="array" ref="F97">INDEX('Back data'!$A$389:$AT$389,,MAX(IF('Back data'!$A$389:$AT$389&lt;&gt;"",COLUMN('Back data'!$A$389:$AT$389)))-F$6)+INDEX('Back data'!$A$390:$AT$390,,MAX(IF('Back data'!$A$390:$AT$390&lt;&gt;"",COLUMN('Back data'!$A$390:$AT$390)))-F$6)</f>
        <v>66.930000000000007</v>
      </c>
      <c r="G97" s="10">
        <f t="array" ref="G97">INDEX('Back data'!$A$389:$AT$389,,MAX(IF('Back data'!$A$389:$AT$389&lt;&gt;"",COLUMN('Back data'!$A$389:$AT$389)))-G$6)+INDEX('Back data'!$A$390:$AT$390,,MAX(IF('Back data'!$A$390:$AT$390&lt;&gt;"",COLUMN('Back data'!$A$390:$AT$390)))-G$6)</f>
        <v>61.13</v>
      </c>
      <c r="H97" s="10">
        <f t="array" ref="H97">INDEX('Back data'!$A$389:$AT$389,,MAX(IF('Back data'!$A$389:$AT$389&lt;&gt;"",COLUMN('Back data'!$A$389:$AT$389)))-H$6)+INDEX('Back data'!$A$390:$AT$390,,MAX(IF('Back data'!$A$390:$AT$390&lt;&gt;"",COLUMN('Back data'!$A$390:$AT$390)))-H$6)</f>
        <v>65.48</v>
      </c>
      <c r="I97" s="10">
        <f t="array" ref="I97">INDEX('Back data'!$A$389:$AT$389,,MAX(IF('Back data'!$A$389:$AT$389&lt;&gt;"",COLUMN('Back data'!$A$389:$AT$389)))-I$6)+INDEX('Back data'!$A$390:$AT$390,,MAX(IF('Back data'!$A$390:$AT$390&lt;&gt;"",COLUMN('Back data'!$A$390:$AT$390)))-I$6)</f>
        <v>75.66</v>
      </c>
      <c r="J97" s="10">
        <f t="array" ref="J97">INDEX('Back data'!$A$389:$AT$389,,MAX(IF('Back data'!$A$389:$AT$389&lt;&gt;"",COLUMN('Back data'!$A$389:$AT$389)))-J$6)+INDEX('Back data'!$A$390:$AT$390,,MAX(IF('Back data'!$A$390:$AT$390&lt;&gt;"",COLUMN('Back data'!$A$390:$AT$390)))-J$6)</f>
        <v>67.33</v>
      </c>
      <c r="K97" s="10">
        <f t="array" ref="K97">INDEX('Back data'!$A$389:$AT$389,,MAX(IF('Back data'!$A$389:$AT$389&lt;&gt;"",COLUMN('Back data'!$A$389:$AT$389)))-K$6)+INDEX('Back data'!$A$390:$AT$390,,MAX(IF('Back data'!$A$390:$AT$390&lt;&gt;"",COLUMN('Back data'!$A$390:$AT$390)))-K$6)</f>
        <v>68.52</v>
      </c>
      <c r="L97" s="10">
        <f t="array" ref="L97">INDEX('Back data'!$A$389:$AT$389,,MAX(IF('Back data'!$A$389:$AT$389&lt;&gt;"",COLUMN('Back data'!$A$389:$AT$389)))-L$6)+INDEX('Back data'!$A$390:$AT$390,,MAX(IF('Back data'!$A$390:$AT$390&lt;&gt;"",COLUMN('Back data'!$A$390:$AT$390)))-L$6)</f>
        <v>73.650000000000006</v>
      </c>
      <c r="M97" s="10">
        <f t="array" ref="M97">INDEX('Back data'!$A$389:$AT$389,,MAX(IF('Back data'!$A$389:$AT$389&lt;&gt;"",COLUMN('Back data'!$A$389:$AT$389)))-M$6)+INDEX('Back data'!$A$390:$AT$390,,MAX(IF('Back data'!$A$390:$AT$390&lt;&gt;"",COLUMN('Back data'!$A$390:$AT$390)))-M$6)</f>
        <v>68.77</v>
      </c>
      <c r="N97" s="10">
        <f t="array" ref="N97">INDEX('Back data'!$A$389:$AT$389,,MAX(IF('Back data'!$A$389:$AT$389&lt;&gt;"",COLUMN('Back data'!$A$389:$AT$389)))-N$6)+INDEX('Back data'!$A$390:$AT$390,,MAX(IF('Back data'!$A$390:$AT$390&lt;&gt;"",COLUMN('Back data'!$A$390:$AT$390)))-N$6)</f>
        <v>64.64</v>
      </c>
      <c r="O97" s="10">
        <f t="array" ref="O97">INDEX('Back data'!$A$389:$AT$389,,MAX(IF('Back data'!$A$389:$AT$389&lt;&gt;"",COLUMN('Back data'!$A$389:$AT$389)))-O$6)+INDEX('Back data'!$A$390:$AT$390,,MAX(IF('Back data'!$A$390:$AT$390&lt;&gt;"",COLUMN('Back data'!$A$390:$AT$390)))-O$6)</f>
        <v>69.5</v>
      </c>
      <c r="P97" s="10">
        <f t="array" ref="P97">INDEX('Back data'!$A$389:$AT$389,,MAX(IF('Back data'!$A$389:$AT$389&lt;&gt;"",COLUMN('Back data'!$A$389:$AT$389)))-P$6)+INDEX('Back data'!$A$390:$AT$390,,MAX(IF('Back data'!$A$390:$AT$390&lt;&gt;"",COLUMN('Back data'!$A$390:$AT$390)))-P$6)</f>
        <v>67.39</v>
      </c>
    </row>
    <row r="98" spans="1:16" x14ac:dyDescent="0.25">
      <c r="A98" s="41" t="s">
        <v>54</v>
      </c>
      <c r="B98" s="43" t="s">
        <v>34</v>
      </c>
      <c r="C98" s="11" t="s">
        <v>36</v>
      </c>
      <c r="D98" s="12">
        <f t="array" ref="D98">INDEX('Back data'!$A$389:$AT$389,,MAX(IF('Back data'!$A$389:$AT$389&lt;&gt;"",COLUMN('Back data'!$A$389:$AT$389)))-D$6)/D97</f>
        <v>0.85797608632254307</v>
      </c>
      <c r="E98" s="12">
        <f t="array" ref="E98">INDEX('Back data'!$A$389:$AT$389,,MAX(IF('Back data'!$A$389:$AT$389&lt;&gt;"",COLUMN('Back data'!$A$389:$AT$389)))-E$6)/E97</f>
        <v>0.76429757054474123</v>
      </c>
      <c r="F98" s="12">
        <f t="array" ref="F98">INDEX('Back data'!$A$389:$AT$389,,MAX(IF('Back data'!$A$389:$AT$389&lt;&gt;"",COLUMN('Back data'!$A$389:$AT$389)))-F$6)/F97</f>
        <v>0.85835948005378748</v>
      </c>
      <c r="G98" s="12">
        <f t="array" ref="G98">INDEX('Back data'!$A$389:$AT$389,,MAX(IF('Back data'!$A$389:$AT$389&lt;&gt;"",COLUMN('Back data'!$A$389:$AT$389)))-G$6)/G97</f>
        <v>0.936528709308032</v>
      </c>
      <c r="H98" s="12">
        <f t="array" ref="H98">INDEX('Back data'!$A$389:$AT$389,,MAX(IF('Back data'!$A$389:$AT$389&lt;&gt;"",COLUMN('Back data'!$A$389:$AT$389)))-H$6)/H97</f>
        <v>0.8975259621258399</v>
      </c>
      <c r="I98" s="12">
        <f t="array" ref="I98">INDEX('Back data'!$A$389:$AT$389,,MAX(IF('Back data'!$A$389:$AT$389&lt;&gt;"",COLUMN('Back data'!$A$389:$AT$389)))-I$6)/I97</f>
        <v>0.94356330954269108</v>
      </c>
      <c r="J98" s="12">
        <f t="array" ref="J98">INDEX('Back data'!$A$389:$AT$389,,MAX(IF('Back data'!$A$389:$AT$389&lt;&gt;"",COLUMN('Back data'!$A$389:$AT$389)))-J$6)/J97</f>
        <v>0.88133075894846291</v>
      </c>
      <c r="K98" s="12">
        <f t="array" ref="K98">INDEX('Back data'!$A$389:$AT$389,,MAX(IF('Back data'!$A$389:$AT$389&lt;&gt;"",COLUMN('Back data'!$A$389:$AT$389)))-K$6)/K97</f>
        <v>0.87565674255691772</v>
      </c>
      <c r="L98" s="12">
        <f t="array" ref="L98">INDEX('Back data'!$A$389:$AT$389,,MAX(IF('Back data'!$A$389:$AT$389&lt;&gt;"",COLUMN('Back data'!$A$389:$AT$389)))-L$6)/L97</f>
        <v>0.91500339443312961</v>
      </c>
      <c r="M98" s="12">
        <f t="array" ref="M98">INDEX('Back data'!$A$389:$AT$389,,MAX(IF('Back data'!$A$389:$AT$389&lt;&gt;"",COLUMN('Back data'!$A$389:$AT$389)))-M$6)/M97</f>
        <v>0.89588483350298098</v>
      </c>
      <c r="N98" s="12">
        <f t="array" ref="N98">INDEX('Back data'!$A$389:$AT$389,,MAX(IF('Back data'!$A$389:$AT$389&lt;&gt;"",COLUMN('Back data'!$A$389:$AT$389)))-N$6)/N97</f>
        <v>0.85628094059405946</v>
      </c>
      <c r="O98" s="12">
        <f t="array" ref="O98">INDEX('Back data'!$A$389:$AT$389,,MAX(IF('Back data'!$A$389:$AT$389&lt;&gt;"",COLUMN('Back data'!$A$389:$AT$389)))-O$6)/O97</f>
        <v>0.94719424460431656</v>
      </c>
      <c r="P98" s="12">
        <f t="array" ref="P98">INDEX('Back data'!$A$389:$AT$389,,MAX(IF('Back data'!$A$389:$AT$389&lt;&gt;"",COLUMN('Back data'!$A$389:$AT$389)))-P$6)/P97</f>
        <v>0.9321857842409853</v>
      </c>
    </row>
    <row r="99" spans="1:16" x14ac:dyDescent="0.25">
      <c r="A99" s="41" t="s">
        <v>54</v>
      </c>
      <c r="B99" s="43" t="s">
        <v>34</v>
      </c>
      <c r="C99" s="11" t="s">
        <v>37</v>
      </c>
      <c r="D99" s="12">
        <f t="array" ref="D99">INDEX('Back data'!$A$390:$AT$390,,MAX(IF('Back data'!$A$390:$AT$390&lt;&gt;"",COLUMN('Back data'!$A$390:$AT$390)))-D$6)/D97</f>
        <v>0.14202391367745698</v>
      </c>
      <c r="E99" s="12">
        <f t="array" ref="E99">INDEX('Back data'!$A$390:$AT$390,,MAX(IF('Back data'!$A$390:$AT$390&lt;&gt;"",COLUMN('Back data'!$A$390:$AT$390)))-E$6)/E97</f>
        <v>0.23570242945525879</v>
      </c>
      <c r="F99" s="12">
        <f t="array" ref="F99">INDEX('Back data'!$A$390:$AT$390,,MAX(IF('Back data'!$A$390:$AT$390&lt;&gt;"",COLUMN('Back data'!$A$390:$AT$390)))-F$6)/F97</f>
        <v>0.14164051994621246</v>
      </c>
      <c r="G99" s="12">
        <f t="array" ref="G99">INDEX('Back data'!$A$390:$AT$390,,MAX(IF('Back data'!$A$390:$AT$390&lt;&gt;"",COLUMN('Back data'!$A$390:$AT$390)))-G$6)/G97</f>
        <v>6.3471290691967927E-2</v>
      </c>
      <c r="H99" s="12">
        <f t="array" ref="H99">INDEX('Back data'!$A$390:$AT$390,,MAX(IF('Back data'!$A$390:$AT$390&lt;&gt;"",COLUMN('Back data'!$A$390:$AT$390)))-H$6)/H97</f>
        <v>0.10247403787416004</v>
      </c>
      <c r="I99" s="12">
        <f t="array" ref="I99">INDEX('Back data'!$A$390:$AT$390,,MAX(IF('Back data'!$A$390:$AT$390&lt;&gt;"",COLUMN('Back data'!$A$390:$AT$390)))-I$6)/I97</f>
        <v>5.6436690457309008E-2</v>
      </c>
      <c r="J99" s="12">
        <f t="array" ref="J99">INDEX('Back data'!$A$390:$AT$390,,MAX(IF('Back data'!$A$390:$AT$390&lt;&gt;"",COLUMN('Back data'!$A$390:$AT$390)))-J$6)/J97</f>
        <v>0.11866924105153721</v>
      </c>
      <c r="K99" s="12">
        <f t="array" ref="K99">INDEX('Back data'!$A$390:$AT$390,,MAX(IF('Back data'!$A$390:$AT$390&lt;&gt;"",COLUMN('Back data'!$A$390:$AT$390)))-K$6)/K97</f>
        <v>0.12434325744308232</v>
      </c>
      <c r="L99" s="12">
        <f t="array" ref="L99">INDEX('Back data'!$A$390:$AT$390,,MAX(IF('Back data'!$A$390:$AT$390&lt;&gt;"",COLUMN('Back data'!$A$390:$AT$390)))-L$6)/L97</f>
        <v>8.4996605566870317E-2</v>
      </c>
      <c r="M99" s="12">
        <f t="array" ref="M99">INDEX('Back data'!$A$390:$AT$390,,MAX(IF('Back data'!$A$390:$AT$390&lt;&gt;"",COLUMN('Back data'!$A$390:$AT$390)))-M$6)/M97</f>
        <v>0.10411516649701906</v>
      </c>
      <c r="N99" s="12">
        <f t="array" ref="N99">INDEX('Back data'!$A$390:$AT$390,,MAX(IF('Back data'!$A$390:$AT$390&lt;&gt;"",COLUMN('Back data'!$A$390:$AT$390)))-N$6)/N97</f>
        <v>0.14371905940594057</v>
      </c>
      <c r="O99" s="12">
        <f t="array" ref="O99">INDEX('Back data'!$A$390:$AT$390,,MAX(IF('Back data'!$A$390:$AT$390&lt;&gt;"",COLUMN('Back data'!$A$390:$AT$390)))-O$6)/O97</f>
        <v>5.2805755395683454E-2</v>
      </c>
      <c r="P99" s="12">
        <f t="array" ref="P99">INDEX('Back data'!$A$390:$AT$390,,MAX(IF('Back data'!$A$390:$AT$390&lt;&gt;"",COLUMN('Back data'!$A$390:$AT$390)))-P$6)/P97</f>
        <v>6.7814215759014695E-2</v>
      </c>
    </row>
    <row r="100" spans="1:16" s="38" customFormat="1" x14ac:dyDescent="0.25">
      <c r="A100" s="34"/>
      <c r="B100" s="35"/>
      <c r="C100" s="36"/>
      <c r="D100" s="37"/>
      <c r="E100" s="37"/>
      <c r="F100" s="37"/>
      <c r="G100" s="37"/>
      <c r="H100" s="37"/>
      <c r="I100" s="37"/>
      <c r="J100" s="37"/>
      <c r="K100" s="37"/>
      <c r="L100" s="37"/>
      <c r="M100" s="37"/>
      <c r="N100" s="37"/>
      <c r="O100" s="37"/>
      <c r="P100" s="37"/>
    </row>
    <row r="101" spans="1:16" s="38" customFormat="1" x14ac:dyDescent="0.25">
      <c r="A101" s="34"/>
      <c r="B101" s="35"/>
      <c r="C101" s="36"/>
      <c r="D101" s="37"/>
      <c r="E101" s="37"/>
      <c r="F101" s="37"/>
      <c r="G101" s="37"/>
      <c r="H101" s="37"/>
      <c r="I101" s="37"/>
      <c r="J101" s="37"/>
      <c r="K101" s="37"/>
      <c r="L101" s="37"/>
      <c r="M101" s="37"/>
      <c r="N101" s="37"/>
      <c r="O101" s="37"/>
      <c r="P101" s="37"/>
    </row>
    <row r="102" spans="1:16" s="38" customFormat="1" x14ac:dyDescent="0.25">
      <c r="A102" s="34"/>
      <c r="B102" s="35"/>
      <c r="C102" s="36"/>
      <c r="D102" s="37"/>
      <c r="E102" s="37"/>
      <c r="F102" s="37"/>
      <c r="G102" s="37"/>
      <c r="H102" s="37"/>
      <c r="I102" s="37"/>
      <c r="J102" s="37"/>
      <c r="K102" s="37"/>
      <c r="L102" s="37"/>
      <c r="M102" s="37"/>
      <c r="N102" s="37"/>
      <c r="O102" s="37"/>
      <c r="P102" s="37"/>
    </row>
    <row r="103" spans="1:16" s="38" customFormat="1" x14ac:dyDescent="0.25">
      <c r="A103" s="34"/>
      <c r="B103" s="35"/>
      <c r="C103" s="36"/>
      <c r="D103" s="37"/>
      <c r="E103" s="37"/>
      <c r="F103" s="37"/>
      <c r="G103" s="37"/>
      <c r="H103" s="37"/>
      <c r="I103" s="37"/>
      <c r="J103" s="37"/>
      <c r="K103" s="37"/>
      <c r="L103" s="37"/>
      <c r="M103" s="37"/>
      <c r="N103" s="37"/>
      <c r="O103" s="37"/>
      <c r="P103" s="37"/>
    </row>
    <row r="104" spans="1:16" x14ac:dyDescent="0.25">
      <c r="A104" s="7"/>
      <c r="B104" s="8"/>
      <c r="C104" s="9" t="s">
        <v>35</v>
      </c>
      <c r="D104" s="10">
        <f t="array" ref="D104">INDEX('Back data'!$A$152:$AT$152,,MAX(IF('Back data'!$A$152:$AT$152&lt;&gt;"",COLUMN('Back data'!$A$152:$AT$152)))-D$6)+INDEX('Back data'!$A$153:$AT$153,,MAX(IF('Back data'!$A$153:$AT$153&lt;&gt;"",COLUMN('Back data'!$A$153:$AT$153)))-D$6)</f>
        <v>60.09</v>
      </c>
      <c r="E104" s="10">
        <f t="array" ref="E104">INDEX('Back data'!$A$152:$AT$152,,MAX(IF('Back data'!$A$152:$AT$152&lt;&gt;"",COLUMN('Back data'!$A$152:$AT$152)))-E$6)+INDEX('Back data'!$A$153:$AT$153,,MAX(IF('Back data'!$A$153:$AT$153&lt;&gt;"",COLUMN('Back data'!$A$153:$AT$153)))-E$6)</f>
        <v>62.43</v>
      </c>
      <c r="F104" s="10">
        <f t="array" ref="F104">INDEX('Back data'!$A$152:$AT$152,,MAX(IF('Back data'!$A$152:$AT$152&lt;&gt;"",COLUMN('Back data'!$A$152:$AT$152)))-F$6)+INDEX('Back data'!$A$153:$AT$153,,MAX(IF('Back data'!$A$153:$AT$153&lt;&gt;"",COLUMN('Back data'!$A$153:$AT$153)))-F$6)</f>
        <v>61.809999999999995</v>
      </c>
      <c r="G104" s="10">
        <f t="array" ref="G104">INDEX('Back data'!$A$152:$AT$152,,MAX(IF('Back data'!$A$152:$AT$152&lt;&gt;"",COLUMN('Back data'!$A$152:$AT$152)))-G$6)+INDEX('Back data'!$A$153:$AT$153,,MAX(IF('Back data'!$A$153:$AT$153&lt;&gt;"",COLUMN('Back data'!$A$153:$AT$153)))-G$6)</f>
        <v>58.03</v>
      </c>
      <c r="H104" s="10">
        <f t="array" ref="H104">INDEX('Back data'!$A$152:$AT$152,,MAX(IF('Back data'!$A$152:$AT$152&lt;&gt;"",COLUMN('Back data'!$A$152:$AT$152)))-H$6)+INDEX('Back data'!$A$153:$AT$153,,MAX(IF('Back data'!$A$153:$AT$153&lt;&gt;"",COLUMN('Back data'!$A$153:$AT$153)))-H$6)</f>
        <v>62.449999999999996</v>
      </c>
      <c r="I104" s="10">
        <f t="array" ref="I104">INDEX('Back data'!$A$152:$AT$152,,MAX(IF('Back data'!$A$152:$AT$152&lt;&gt;"",COLUMN('Back data'!$A$152:$AT$152)))-I$6)+INDEX('Back data'!$A$153:$AT$153,,MAX(IF('Back data'!$A$153:$AT$153&lt;&gt;"",COLUMN('Back data'!$A$153:$AT$153)))-I$6)</f>
        <v>60.17</v>
      </c>
      <c r="J104" s="10">
        <f t="array" ref="J104">INDEX('Back data'!$A$152:$AT$152,,MAX(IF('Back data'!$A$152:$AT$152&lt;&gt;"",COLUMN('Back data'!$A$152:$AT$152)))-J$6)+INDEX('Back data'!$A$153:$AT$153,,MAX(IF('Back data'!$A$153:$AT$153&lt;&gt;"",COLUMN('Back data'!$A$153:$AT$153)))-J$6)</f>
        <v>63.3</v>
      </c>
      <c r="K104" s="10">
        <f t="array" ref="K104">INDEX('Back data'!$A$152:$AT$152,,MAX(IF('Back data'!$A$152:$AT$152&lt;&gt;"",COLUMN('Back data'!$A$152:$AT$152)))-K$6)+INDEX('Back data'!$A$153:$AT$153,,MAX(IF('Back data'!$A$153:$AT$153&lt;&gt;"",COLUMN('Back data'!$A$153:$AT$153)))-K$6)</f>
        <v>64.17</v>
      </c>
      <c r="L104" s="10">
        <f t="array" ref="L104">INDEX('Back data'!$A$152:$AT$152,,MAX(IF('Back data'!$A$152:$AT$152&lt;&gt;"",COLUMN('Back data'!$A$152:$AT$152)))-L$6)+INDEX('Back data'!$A$153:$AT$153,,MAX(IF('Back data'!$A$153:$AT$153&lt;&gt;"",COLUMN('Back data'!$A$153:$AT$153)))-L$6)</f>
        <v>65.260000000000005</v>
      </c>
      <c r="M104" s="10">
        <f t="array" ref="M104">INDEX('Back data'!$A$152:$AT$152,,MAX(IF('Back data'!$A$152:$AT$152&lt;&gt;"",COLUMN('Back data'!$A$152:$AT$152)))-M$6)+INDEX('Back data'!$A$153:$AT$153,,MAX(IF('Back data'!$A$153:$AT$153&lt;&gt;"",COLUMN('Back data'!$A$153:$AT$153)))-M$6)</f>
        <v>63.24</v>
      </c>
      <c r="N104" s="10">
        <f t="array" ref="N104">INDEX('Back data'!$A$152:$AT$152,,MAX(IF('Back data'!$A$152:$AT$152&lt;&gt;"",COLUMN('Back data'!$A$152:$AT$152)))-N$6)+INDEX('Back data'!$A$153:$AT$153,,MAX(IF('Back data'!$A$153:$AT$153&lt;&gt;"",COLUMN('Back data'!$A$153:$AT$153)))-N$6)</f>
        <v>64.900000000000006</v>
      </c>
      <c r="O104" s="10">
        <f t="array" ref="O104">INDEX('Back data'!$A$152:$AT$152,,MAX(IF('Back data'!$A$152:$AT$152&lt;&gt;"",COLUMN('Back data'!$A$152:$AT$152)))-O$6)+INDEX('Back data'!$A$153:$AT$153,,MAX(IF('Back data'!$A$153:$AT$153&lt;&gt;"",COLUMN('Back data'!$A$153:$AT$153)))-O$6)</f>
        <v>65.62</v>
      </c>
      <c r="P104" s="10">
        <f t="array" ref="P104">INDEX('Back data'!$A$152:$AT$152,,MAX(IF('Back data'!$A$152:$AT$152&lt;&gt;"",COLUMN('Back data'!$A$152:$AT$152)))-P$6)+INDEX('Back data'!$A$153:$AT$153,,MAX(IF('Back data'!$A$153:$AT$153&lt;&gt;"",COLUMN('Back data'!$A$153:$AT$153)))-P$6)</f>
        <v>62.97</v>
      </c>
    </row>
    <row r="105" spans="1:16" x14ac:dyDescent="0.25">
      <c r="A105" s="40" t="s">
        <v>55</v>
      </c>
      <c r="B105" s="50" t="s">
        <v>52</v>
      </c>
      <c r="C105" s="11" t="s">
        <v>36</v>
      </c>
      <c r="D105" s="12">
        <f t="array" ref="D105">INDEX('Back data'!$A$152:$AT$152,,MAX(IF('Back data'!$A$152:$AT$152&lt;&gt;"",COLUMN('Back data'!$A$152:$AT$152)))-D$6)/D104</f>
        <v>0.77733399900149769</v>
      </c>
      <c r="E105" s="12">
        <f t="array" ref="E105">INDEX('Back data'!$A$152:$AT$152,,MAX(IF('Back data'!$A$152:$AT$152&lt;&gt;"",COLUMN('Back data'!$A$152:$AT$152)))-E$6)/E104</f>
        <v>0.78664103796251805</v>
      </c>
      <c r="F105" s="12">
        <f t="array" ref="F105">INDEX('Back data'!$A$152:$AT$152,,MAX(IF('Back data'!$A$152:$AT$152&lt;&gt;"",COLUMN('Back data'!$A$152:$AT$152)))-F$6)/F104</f>
        <v>0.86458501860540371</v>
      </c>
      <c r="G105" s="12">
        <f t="array" ref="G105">INDEX('Back data'!$A$152:$AT$152,,MAX(IF('Back data'!$A$152:$AT$152&lt;&gt;"",COLUMN('Back data'!$A$152:$AT$152)))-G$6)/G104</f>
        <v>0.88488712734792352</v>
      </c>
      <c r="H105" s="12">
        <f t="array" ref="H105">INDEX('Back data'!$A$152:$AT$152,,MAX(IF('Back data'!$A$152:$AT$152&lt;&gt;"",COLUMN('Back data'!$A$152:$AT$152)))-H$6)/H104</f>
        <v>0.84771817453963172</v>
      </c>
      <c r="I105" s="12">
        <f t="array" ref="I105">INDEX('Back data'!$A$152:$AT$152,,MAX(IF('Back data'!$A$152:$AT$152&lt;&gt;"",COLUMN('Back data'!$A$152:$AT$152)))-I$6)/I104</f>
        <v>0.81668605617417311</v>
      </c>
      <c r="J105" s="12">
        <f t="array" ref="J105">INDEX('Back data'!$A$152:$AT$152,,MAX(IF('Back data'!$A$152:$AT$152&lt;&gt;"",COLUMN('Back data'!$A$152:$AT$152)))-J$6)/J104</f>
        <v>0.85086887835703007</v>
      </c>
      <c r="K105" s="12">
        <f t="array" ref="K105">INDEX('Back data'!$A$152:$AT$152,,MAX(IF('Back data'!$A$152:$AT$152&lt;&gt;"",COLUMN('Back data'!$A$152:$AT$152)))-K$6)/K104</f>
        <v>0.80738662926601212</v>
      </c>
      <c r="L105" s="12">
        <f t="array" ref="L105">INDEX('Back data'!$A$152:$AT$152,,MAX(IF('Back data'!$A$152:$AT$152&lt;&gt;"",COLUMN('Back data'!$A$152:$AT$152)))-L$6)/L104</f>
        <v>0.80554704259883536</v>
      </c>
      <c r="M105" s="12">
        <f t="array" ref="M105">INDEX('Back data'!$A$152:$AT$152,,MAX(IF('Back data'!$A$152:$AT$152&lt;&gt;"",COLUMN('Back data'!$A$152:$AT$152)))-M$6)/M104</f>
        <v>0.8097722960151803</v>
      </c>
      <c r="N105" s="12">
        <f t="array" ref="N105">INDEX('Back data'!$A$152:$AT$152,,MAX(IF('Back data'!$A$152:$AT$152&lt;&gt;"",COLUMN('Back data'!$A$152:$AT$152)))-N$6)/N104</f>
        <v>0.77380585516178724</v>
      </c>
      <c r="O105" s="12">
        <f t="array" ref="O105">INDEX('Back data'!$A$152:$AT$152,,MAX(IF('Back data'!$A$152:$AT$152&lt;&gt;"",COLUMN('Back data'!$A$152:$AT$152)))-O$6)/O104</f>
        <v>0.82078634562633335</v>
      </c>
      <c r="P105" s="12">
        <f t="array" ref="P105">INDEX('Back data'!$A$152:$AT$152,,MAX(IF('Back data'!$A$152:$AT$152&lt;&gt;"",COLUMN('Back data'!$A$152:$AT$152)))-P$6)/P104</f>
        <v>0.81864379863427028</v>
      </c>
    </row>
    <row r="106" spans="1:16" x14ac:dyDescent="0.25">
      <c r="A106" s="40" t="s">
        <v>55</v>
      </c>
      <c r="B106" s="50" t="s">
        <v>53</v>
      </c>
      <c r="C106" s="11" t="s">
        <v>37</v>
      </c>
      <c r="D106" s="12">
        <f t="array" ref="D106">+INDEX('Back data'!$A$153:$AT$153,,MAX(IF('Back data'!$A$153:$AT$153&lt;&gt;"",COLUMN('Back data'!$A$153:$AT$153)))-D$6)/D104</f>
        <v>0.22266600099850226</v>
      </c>
      <c r="E106" s="12">
        <f t="array" ref="E106">+INDEX('Back data'!$A$153:$AT$153,,MAX(IF('Back data'!$A$153:$AT$153&lt;&gt;"",COLUMN('Back data'!$A$153:$AT$153)))-E$6)/E104</f>
        <v>0.21335896203748198</v>
      </c>
      <c r="F106" s="12">
        <f t="array" ref="F106">+INDEX('Back data'!$A$153:$AT$153,,MAX(IF('Back data'!$A$153:$AT$153&lt;&gt;"",COLUMN('Back data'!$A$153:$AT$153)))-F$6)/F104</f>
        <v>0.13541498139459635</v>
      </c>
      <c r="G106" s="12">
        <f t="array" ref="G106">+INDEX('Back data'!$A$153:$AT$153,,MAX(IF('Back data'!$A$153:$AT$153&lt;&gt;"",COLUMN('Back data'!$A$153:$AT$153)))-G$6)/G104</f>
        <v>0.11511287265207651</v>
      </c>
      <c r="H106" s="12">
        <f t="array" ref="H106">+INDEX('Back data'!$A$153:$AT$153,,MAX(IF('Back data'!$A$153:$AT$153&lt;&gt;"",COLUMN('Back data'!$A$153:$AT$153)))-H$6)/H104</f>
        <v>0.15228182546036831</v>
      </c>
      <c r="I106" s="12">
        <f t="array" ref="I106">+INDEX('Back data'!$A$153:$AT$153,,MAX(IF('Back data'!$A$153:$AT$153&lt;&gt;"",COLUMN('Back data'!$A$153:$AT$153)))-I$6)/I104</f>
        <v>0.1833139438258268</v>
      </c>
      <c r="J106" s="12">
        <f t="array" ref="J106">+INDEX('Back data'!$A$153:$AT$153,,MAX(IF('Back data'!$A$153:$AT$153&lt;&gt;"",COLUMN('Back data'!$A$153:$AT$153)))-J$6)/J104</f>
        <v>0.14913112164296999</v>
      </c>
      <c r="K106" s="12">
        <f t="array" ref="K106">+INDEX('Back data'!$A$153:$AT$153,,MAX(IF('Back data'!$A$153:$AT$153&lt;&gt;"",COLUMN('Back data'!$A$153:$AT$153)))-K$6)/K104</f>
        <v>0.19261337073398782</v>
      </c>
      <c r="L106" s="12">
        <f t="array" ref="L106">+INDEX('Back data'!$A$153:$AT$153,,MAX(IF('Back data'!$A$153:$AT$153&lt;&gt;"",COLUMN('Back data'!$A$153:$AT$153)))-L$6)/L104</f>
        <v>0.19445295740116456</v>
      </c>
      <c r="M106" s="12">
        <f t="array" ref="M106">+INDEX('Back data'!$A$153:$AT$153,,MAX(IF('Back data'!$A$153:$AT$153&lt;&gt;"",COLUMN('Back data'!$A$153:$AT$153)))-M$6)/M104</f>
        <v>0.19022770398481972</v>
      </c>
      <c r="N106" s="12">
        <f t="array" ref="N106">+INDEX('Back data'!$A$153:$AT$153,,MAX(IF('Back data'!$A$153:$AT$153&lt;&gt;"",COLUMN('Back data'!$A$153:$AT$153)))-N$6)/N104</f>
        <v>0.22619414483821262</v>
      </c>
      <c r="O106" s="12">
        <f t="array" ref="O106">+INDEX('Back data'!$A$153:$AT$153,,MAX(IF('Back data'!$A$153:$AT$153&lt;&gt;"",COLUMN('Back data'!$A$153:$AT$153)))-O$6)/O104</f>
        <v>0.17921365437366654</v>
      </c>
      <c r="P106" s="12">
        <f t="array" ref="P106">+INDEX('Back data'!$A$153:$AT$153,,MAX(IF('Back data'!$A$153:$AT$153&lt;&gt;"",COLUMN('Back data'!$A$153:$AT$153)))-P$6)/P104</f>
        <v>0.18135620136572972</v>
      </c>
    </row>
    <row r="107" spans="1:16" x14ac:dyDescent="0.25">
      <c r="B107" s="51"/>
    </row>
    <row r="108" spans="1:16" x14ac:dyDescent="0.25">
      <c r="B108" s="51"/>
    </row>
    <row r="109" spans="1:16" x14ac:dyDescent="0.25">
      <c r="B109" s="51"/>
      <c r="C109" s="9" t="s">
        <v>35</v>
      </c>
      <c r="D109" s="10">
        <f t="array" ref="D109">INDEX('Back data'!$A$158:$AT$158,,MAX(IF('Back data'!$A$158:$AT$158&lt;&gt;"",COLUMN('Back data'!$A$158:$AT$158)))-D$6)+INDEX('Back data'!$A$159:$AT$159,,MAX(IF('Back data'!$A$159:$AT$159&lt;&gt;"",COLUMN('Back data'!$A$159:$AT$159)))-D$6)</f>
        <v>59.8</v>
      </c>
      <c r="E109" s="10">
        <f t="array" ref="E109">INDEX('Back data'!$A$158:$AT$158,,MAX(IF('Back data'!$A$158:$AT$158&lt;&gt;"",COLUMN('Back data'!$A$158:$AT$158)))-E$6)+INDEX('Back data'!$A$159:$AT$159,,MAX(IF('Back data'!$A$159:$AT$159&lt;&gt;"",COLUMN('Back data'!$A$159:$AT$159)))-E$6)</f>
        <v>61.89</v>
      </c>
      <c r="F109" s="10">
        <f t="array" ref="F109">INDEX('Back data'!$A$158:$AT$158,,MAX(IF('Back data'!$A$158:$AT$158&lt;&gt;"",COLUMN('Back data'!$A$158:$AT$158)))-F$6)+INDEX('Back data'!$A$159:$AT$159,,MAX(IF('Back data'!$A$159:$AT$159&lt;&gt;"",COLUMN('Back data'!$A$159:$AT$159)))-F$6)</f>
        <v>63.870000000000005</v>
      </c>
      <c r="G109" s="10">
        <f t="array" ref="G109">INDEX('Back data'!$A$158:$AT$158,,MAX(IF('Back data'!$A$158:$AT$158&lt;&gt;"",COLUMN('Back data'!$A$158:$AT$158)))-G$6)+INDEX('Back data'!$A$159:$AT$159,,MAX(IF('Back data'!$A$159:$AT$159&lt;&gt;"",COLUMN('Back data'!$A$159:$AT$159)))-G$6)</f>
        <v>59.34</v>
      </c>
      <c r="H109" s="10">
        <f t="array" ref="H109">INDEX('Back data'!$A$158:$AT$158,,MAX(IF('Back data'!$A$158:$AT$158&lt;&gt;"",COLUMN('Back data'!$A$158:$AT$158)))-H$6)+INDEX('Back data'!$A$159:$AT$159,,MAX(IF('Back data'!$A$159:$AT$159&lt;&gt;"",COLUMN('Back data'!$A$159:$AT$159)))-H$6)</f>
        <v>63.070000000000007</v>
      </c>
      <c r="I109" s="10">
        <f t="array" ref="I109">INDEX('Back data'!$A$158:$AT$158,,MAX(IF('Back data'!$A$158:$AT$158&lt;&gt;"",COLUMN('Back data'!$A$158:$AT$158)))-I$6)+INDEX('Back data'!$A$159:$AT$159,,MAX(IF('Back data'!$A$159:$AT$159&lt;&gt;"",COLUMN('Back data'!$A$159:$AT$159)))-I$6)</f>
        <v>59.13</v>
      </c>
      <c r="J109" s="10">
        <f t="array" ref="J109">INDEX('Back data'!$A$158:$AT$158,,MAX(IF('Back data'!$A$158:$AT$158&lt;&gt;"",COLUMN('Back data'!$A$158:$AT$158)))-J$6)+INDEX('Back data'!$A$159:$AT$159,,MAX(IF('Back data'!$A$159:$AT$159&lt;&gt;"",COLUMN('Back data'!$A$159:$AT$159)))-J$6)</f>
        <v>67.59</v>
      </c>
      <c r="K109" s="10">
        <f t="array" ref="K109">INDEX('Back data'!$A$158:$AT$158,,MAX(IF('Back data'!$A$158:$AT$158&lt;&gt;"",COLUMN('Back data'!$A$158:$AT$158)))-K$6)+INDEX('Back data'!$A$159:$AT$159,,MAX(IF('Back data'!$A$159:$AT$159&lt;&gt;"",COLUMN('Back data'!$A$159:$AT$159)))-K$6)</f>
        <v>62.989999999999995</v>
      </c>
      <c r="L109" s="10">
        <f t="array" ref="L109">INDEX('Back data'!$A$158:$AT$158,,MAX(IF('Back data'!$A$158:$AT$158&lt;&gt;"",COLUMN('Back data'!$A$158:$AT$158)))-L$6)+INDEX('Back data'!$A$159:$AT$159,,MAX(IF('Back data'!$A$159:$AT$159&lt;&gt;"",COLUMN('Back data'!$A$159:$AT$159)))-L$6)</f>
        <v>66.179999999999993</v>
      </c>
      <c r="M109" s="10">
        <f t="array" ref="M109">INDEX('Back data'!$A$158:$AT$158,,MAX(IF('Back data'!$A$158:$AT$158&lt;&gt;"",COLUMN('Back data'!$A$158:$AT$158)))-M$6)+INDEX('Back data'!$A$159:$AT$159,,MAX(IF('Back data'!$A$159:$AT$159&lt;&gt;"",COLUMN('Back data'!$A$159:$AT$159)))-M$6)</f>
        <v>63.690000000000005</v>
      </c>
      <c r="N109" s="10">
        <f t="array" ref="N109">INDEX('Back data'!$A$158:$AT$158,,MAX(IF('Back data'!$A$158:$AT$158&lt;&gt;"",COLUMN('Back data'!$A$158:$AT$158)))-N$6)+INDEX('Back data'!$A$159:$AT$159,,MAX(IF('Back data'!$A$159:$AT$159&lt;&gt;"",COLUMN('Back data'!$A$159:$AT$159)))-N$6)</f>
        <v>68.319999999999993</v>
      </c>
      <c r="O109" s="10">
        <f t="array" ref="O109">INDEX('Back data'!$A$158:$AT$158,,MAX(IF('Back data'!$A$158:$AT$158&lt;&gt;"",COLUMN('Back data'!$A$158:$AT$158)))-O$6)+INDEX('Back data'!$A$159:$AT$159,,MAX(IF('Back data'!$A$159:$AT$159&lt;&gt;"",COLUMN('Back data'!$A$159:$AT$159)))-O$6)</f>
        <v>67.39</v>
      </c>
      <c r="P109" s="10">
        <f t="array" ref="P109">INDEX('Back data'!$A$158:$AT$158,,MAX(IF('Back data'!$A$158:$AT$158&lt;&gt;"",COLUMN('Back data'!$A$158:$AT$158)))-P$6)+INDEX('Back data'!$A$159:$AT$159,,MAX(IF('Back data'!$A$159:$AT$159&lt;&gt;"",COLUMN('Back data'!$A$159:$AT$159)))-P$6)</f>
        <v>63.75</v>
      </c>
    </row>
    <row r="110" spans="1:16" x14ac:dyDescent="0.25">
      <c r="A110" s="40" t="s">
        <v>55</v>
      </c>
      <c r="B110" s="52" t="s">
        <v>38</v>
      </c>
      <c r="C110" s="11" t="s">
        <v>36</v>
      </c>
      <c r="D110" s="12">
        <f t="array" ref="D110">INDEX('Back data'!$A$158:$AT$158,,MAX(IF('Back data'!$A$158:$AT$158&lt;&gt;"",COLUMN('Back data'!$A$158:$AT$158)))-D$6)/D109</f>
        <v>0.65334448160535119</v>
      </c>
      <c r="E110" s="12">
        <f t="array" ref="E110">INDEX('Back data'!$A$158:$AT$158,,MAX(IF('Back data'!$A$158:$AT$158&lt;&gt;"",COLUMN('Back data'!$A$158:$AT$158)))-E$6)/E109</f>
        <v>0.56939731782194214</v>
      </c>
      <c r="F110" s="12">
        <f t="array" ref="F110">INDEX('Back data'!$A$158:$AT$158,,MAX(IF('Back data'!$A$158:$AT$158&lt;&gt;"",COLUMN('Back data'!$A$158:$AT$158)))-F$6)/F109</f>
        <v>0.72569281352747761</v>
      </c>
      <c r="G110" s="12">
        <f t="array" ref="G110">INDEX('Back data'!$A$158:$AT$158,,MAX(IF('Back data'!$A$158:$AT$158&lt;&gt;"",COLUMN('Back data'!$A$158:$AT$158)))-G$6)/G109</f>
        <v>0.75412874957869902</v>
      </c>
      <c r="H110" s="12">
        <f t="array" ref="H110">INDEX('Back data'!$A$158:$AT$158,,MAX(IF('Back data'!$A$158:$AT$158&lt;&gt;"",COLUMN('Back data'!$A$158:$AT$158)))-H$6)/H109</f>
        <v>0.69288092595528772</v>
      </c>
      <c r="I110" s="12">
        <f t="array" ref="I110">INDEX('Back data'!$A$158:$AT$158,,MAX(IF('Back data'!$A$158:$AT$158&lt;&gt;"",COLUMN('Back data'!$A$158:$AT$158)))-I$6)/I109</f>
        <v>0.65702688990360225</v>
      </c>
      <c r="J110" s="12">
        <f t="array" ref="J110">INDEX('Back data'!$A$158:$AT$158,,MAX(IF('Back data'!$A$158:$AT$158&lt;&gt;"",COLUMN('Back data'!$A$158:$AT$158)))-J$6)/J109</f>
        <v>0.70883266755437191</v>
      </c>
      <c r="K110" s="12">
        <f t="array" ref="K110">INDEX('Back data'!$A$158:$AT$158,,MAX(IF('Back data'!$A$158:$AT$158&lt;&gt;"",COLUMN('Back data'!$A$158:$AT$158)))-K$6)/K109</f>
        <v>0.64867439276075567</v>
      </c>
      <c r="L110" s="12">
        <f t="array" ref="L110">INDEX('Back data'!$A$158:$AT$158,,MAX(IF('Back data'!$A$158:$AT$158&lt;&gt;"",COLUMN('Back data'!$A$158:$AT$158)))-L$6)/L109</f>
        <v>0.63538833484436386</v>
      </c>
      <c r="M110" s="12">
        <f t="array" ref="M110">INDEX('Back data'!$A$158:$AT$158,,MAX(IF('Back data'!$A$158:$AT$158&lt;&gt;"",COLUMN('Back data'!$A$158:$AT$158)))-M$6)/M109</f>
        <v>0.67655832940807037</v>
      </c>
      <c r="N110" s="12">
        <f t="array" ref="N110">INDEX('Back data'!$A$158:$AT$158,,MAX(IF('Back data'!$A$158:$AT$158&lt;&gt;"",COLUMN('Back data'!$A$158:$AT$158)))-N$6)/N109</f>
        <v>0.56352459016393452</v>
      </c>
      <c r="O110" s="12">
        <f t="array" ref="O110">INDEX('Back data'!$A$158:$AT$158,,MAX(IF('Back data'!$A$158:$AT$158&lt;&gt;"",COLUMN('Back data'!$A$158:$AT$158)))-O$6)/O109</f>
        <v>0.67190977889894643</v>
      </c>
      <c r="P110" s="12">
        <f t="array" ref="P110">INDEX('Back data'!$A$158:$AT$158,,MAX(IF('Back data'!$A$158:$AT$158&lt;&gt;"",COLUMN('Back data'!$A$158:$AT$158)))-P$6)/P109</f>
        <v>0.64627450980392165</v>
      </c>
    </row>
    <row r="111" spans="1:16" x14ac:dyDescent="0.25">
      <c r="A111" s="40" t="s">
        <v>55</v>
      </c>
      <c r="B111" s="52" t="s">
        <v>38</v>
      </c>
      <c r="C111" s="11" t="s">
        <v>37</v>
      </c>
      <c r="D111" s="12">
        <f t="array" ref="D111">+INDEX('Back data'!$A$159:$AT$159,,MAX(IF('Back data'!$A$159:$AT$159&lt;&gt;"",COLUMN('Back data'!$A$159:$AT$159)))-D$6)/D109</f>
        <v>0.34665551839464886</v>
      </c>
      <c r="E111" s="12">
        <f t="array" ref="E111">+INDEX('Back data'!$A$159:$AT$159,,MAX(IF('Back data'!$A$159:$AT$159&lt;&gt;"",COLUMN('Back data'!$A$159:$AT$159)))-E$6)/E109</f>
        <v>0.43060268217805781</v>
      </c>
      <c r="F111" s="12">
        <f t="array" ref="F111">+INDEX('Back data'!$A$159:$AT$159,,MAX(IF('Back data'!$A$159:$AT$159&lt;&gt;"",COLUMN('Back data'!$A$159:$AT$159)))-F$6)/F109</f>
        <v>0.27430718647252228</v>
      </c>
      <c r="G111" s="12">
        <f t="array" ref="G111">+INDEX('Back data'!$A$159:$AT$159,,MAX(IF('Back data'!$A$159:$AT$159&lt;&gt;"",COLUMN('Back data'!$A$159:$AT$159)))-G$6)/G109</f>
        <v>0.24587125042130095</v>
      </c>
      <c r="H111" s="12">
        <f t="array" ref="H111">+INDEX('Back data'!$A$159:$AT$159,,MAX(IF('Back data'!$A$159:$AT$159&lt;&gt;"",COLUMN('Back data'!$A$159:$AT$159)))-H$6)/H109</f>
        <v>0.30711907404471223</v>
      </c>
      <c r="I111" s="12">
        <f t="array" ref="I111">+INDEX('Back data'!$A$159:$AT$159,,MAX(IF('Back data'!$A$159:$AT$159&lt;&gt;"",COLUMN('Back data'!$A$159:$AT$159)))-I$6)/I109</f>
        <v>0.34297311009639775</v>
      </c>
      <c r="J111" s="12">
        <f t="array" ref="J111">+INDEX('Back data'!$A$159:$AT$159,,MAX(IF('Back data'!$A$159:$AT$159&lt;&gt;"",COLUMN('Back data'!$A$159:$AT$159)))-J$6)/J109</f>
        <v>0.29116733244562804</v>
      </c>
      <c r="K111" s="12">
        <f t="array" ref="K111">+INDEX('Back data'!$A$159:$AT$159,,MAX(IF('Back data'!$A$159:$AT$159&lt;&gt;"",COLUMN('Back data'!$A$159:$AT$159)))-K$6)/K109</f>
        <v>0.35132560723924433</v>
      </c>
      <c r="L111" s="12">
        <f t="array" ref="L111">+INDEX('Back data'!$A$159:$AT$159,,MAX(IF('Back data'!$A$159:$AT$159&lt;&gt;"",COLUMN('Back data'!$A$159:$AT$159)))-L$6)/L109</f>
        <v>0.36461166515563614</v>
      </c>
      <c r="M111" s="12">
        <f t="array" ref="M111">+INDEX('Back data'!$A$159:$AT$159,,MAX(IF('Back data'!$A$159:$AT$159&lt;&gt;"",COLUMN('Back data'!$A$159:$AT$159)))-M$6)/M109</f>
        <v>0.32344167059192963</v>
      </c>
      <c r="N111" s="12">
        <f t="array" ref="N111">+INDEX('Back data'!$A$159:$AT$159,,MAX(IF('Back data'!$A$159:$AT$159&lt;&gt;"",COLUMN('Back data'!$A$159:$AT$159)))-N$6)/N109</f>
        <v>0.43647540983606564</v>
      </c>
      <c r="O111" s="12">
        <f t="array" ref="O111">+INDEX('Back data'!$A$159:$AT$159,,MAX(IF('Back data'!$A$159:$AT$159&lt;&gt;"",COLUMN('Back data'!$A$159:$AT$159)))-O$6)/O109</f>
        <v>0.32809022110105357</v>
      </c>
      <c r="P111" s="12">
        <f t="array" ref="P111">+INDEX('Back data'!$A$159:$AT$159,,MAX(IF('Back data'!$A$159:$AT$159&lt;&gt;"",COLUMN('Back data'!$A$159:$AT$159)))-P$6)/P109</f>
        <v>0.35372549019607846</v>
      </c>
    </row>
    <row r="112" spans="1:16" x14ac:dyDescent="0.25">
      <c r="B112" s="51"/>
    </row>
    <row r="113" spans="1:16" x14ac:dyDescent="0.25">
      <c r="B113" s="51"/>
    </row>
    <row r="114" spans="1:16" x14ac:dyDescent="0.25">
      <c r="B114" s="51"/>
      <c r="C114" s="9" t="s">
        <v>35</v>
      </c>
      <c r="D114" s="10">
        <f t="array" ref="D114">INDEX('Back data'!$A$164:$AT$164,,MAX(IF('Back data'!$A$164:$AT$164&lt;&gt;"",COLUMN('Back data'!$A$164:$AT$164)))-D$6)+INDEX('Back data'!$A$165:$AT$165,,MAX(IF('Back data'!$A$165:$AT$165&lt;&gt;"",COLUMN('Back data'!$A$165:$AT$165)))-D$6)</f>
        <v>58.67</v>
      </c>
      <c r="E114" s="10">
        <f t="array" ref="E114">INDEX('Back data'!$A$164:$AT$164,,MAX(IF('Back data'!$A$164:$AT$164&lt;&gt;"",COLUMN('Back data'!$A$164:$AT$164)))-E$6)+INDEX('Back data'!$A$165:$AT$165,,MAX(IF('Back data'!$A$165:$AT$165&lt;&gt;"",COLUMN('Back data'!$A$165:$AT$165)))-E$6)</f>
        <v>57.4</v>
      </c>
      <c r="F114" s="10">
        <f t="array" ref="F114">INDEX('Back data'!$A$164:$AT$164,,MAX(IF('Back data'!$A$164:$AT$164&lt;&gt;"",COLUMN('Back data'!$A$164:$AT$164)))-F$6)+INDEX('Back data'!$A$165:$AT$165,,MAX(IF('Back data'!$A$165:$AT$165&lt;&gt;"",COLUMN('Back data'!$A$165:$AT$165)))-F$6)</f>
        <v>61.97</v>
      </c>
      <c r="G114" s="10">
        <f t="array" ref="G114">INDEX('Back data'!$A$164:$AT$164,,MAX(IF('Back data'!$A$164:$AT$164&lt;&gt;"",COLUMN('Back data'!$A$164:$AT$164)))-G$6)+INDEX('Back data'!$A$165:$AT$165,,MAX(IF('Back data'!$A$165:$AT$165&lt;&gt;"",COLUMN('Back data'!$A$165:$AT$165)))-G$6)</f>
        <v>57.53</v>
      </c>
      <c r="H114" s="10">
        <f t="array" ref="H114">INDEX('Back data'!$A$164:$AT$164,,MAX(IF('Back data'!$A$164:$AT$164&lt;&gt;"",COLUMN('Back data'!$A$164:$AT$164)))-H$6)+INDEX('Back data'!$A$165:$AT$165,,MAX(IF('Back data'!$A$165:$AT$165&lt;&gt;"",COLUMN('Back data'!$A$165:$AT$165)))-H$6)</f>
        <v>62.31</v>
      </c>
      <c r="I114" s="10">
        <f t="array" ref="I114">INDEX('Back data'!$A$164:$AT$164,,MAX(IF('Back data'!$A$164:$AT$164&lt;&gt;"",COLUMN('Back data'!$A$164:$AT$164)))-I$6)+INDEX('Back data'!$A$165:$AT$165,,MAX(IF('Back data'!$A$165:$AT$165&lt;&gt;"",COLUMN('Back data'!$A$165:$AT$165)))-I$6)</f>
        <v>60.53</v>
      </c>
      <c r="J114" s="10">
        <f t="array" ref="J114">INDEX('Back data'!$A$164:$AT$164,,MAX(IF('Back data'!$A$164:$AT$164&lt;&gt;"",COLUMN('Back data'!$A$164:$AT$164)))-J$6)+INDEX('Back data'!$A$165:$AT$165,,MAX(IF('Back data'!$A$165:$AT$165&lt;&gt;"",COLUMN('Back data'!$A$165:$AT$165)))-J$6)</f>
        <v>62.38</v>
      </c>
      <c r="K114" s="10">
        <f t="array" ref="K114">INDEX('Back data'!$A$164:$AT$164,,MAX(IF('Back data'!$A$164:$AT$164&lt;&gt;"",COLUMN('Back data'!$A$164:$AT$164)))-K$6)+INDEX('Back data'!$A$165:$AT$165,,MAX(IF('Back data'!$A$165:$AT$165&lt;&gt;"",COLUMN('Back data'!$A$165:$AT$165)))-K$6)</f>
        <v>63.989999999999995</v>
      </c>
      <c r="L114" s="10">
        <f t="array" ref="L114">INDEX('Back data'!$A$164:$AT$164,,MAX(IF('Back data'!$A$164:$AT$164&lt;&gt;"",COLUMN('Back data'!$A$164:$AT$164)))-L$6)+INDEX('Back data'!$A$165:$AT$165,,MAX(IF('Back data'!$A$165:$AT$165&lt;&gt;"",COLUMN('Back data'!$A$165:$AT$165)))-L$6)</f>
        <v>64.66</v>
      </c>
      <c r="M114" s="10">
        <f t="array" ref="M114">INDEX('Back data'!$A$164:$AT$164,,MAX(IF('Back data'!$A$164:$AT$164&lt;&gt;"",COLUMN('Back data'!$A$164:$AT$164)))-M$6)+INDEX('Back data'!$A$165:$AT$165,,MAX(IF('Back data'!$A$165:$AT$165&lt;&gt;"",COLUMN('Back data'!$A$165:$AT$165)))-M$6)</f>
        <v>63.46</v>
      </c>
      <c r="N114" s="10">
        <f t="array" ref="N114">INDEX('Back data'!$A$164:$AT$164,,MAX(IF('Back data'!$A$164:$AT$164&lt;&gt;"",COLUMN('Back data'!$A$164:$AT$164)))-N$6)+INDEX('Back data'!$A$165:$AT$165,,MAX(IF('Back data'!$A$165:$AT$165&lt;&gt;"",COLUMN('Back data'!$A$165:$AT$165)))-N$6)</f>
        <v>64.37</v>
      </c>
      <c r="O114" s="10">
        <f t="array" ref="O114">INDEX('Back data'!$A$164:$AT$164,,MAX(IF('Back data'!$A$164:$AT$164&lt;&gt;"",COLUMN('Back data'!$A$164:$AT$164)))-O$6)+INDEX('Back data'!$A$165:$AT$165,,MAX(IF('Back data'!$A$165:$AT$165&lt;&gt;"",COLUMN('Back data'!$A$165:$AT$165)))-O$6)</f>
        <v>64.5</v>
      </c>
      <c r="P114" s="10">
        <f t="array" ref="P114">INDEX('Back data'!$A$164:$AT$164,,MAX(IF('Back data'!$A$164:$AT$164&lt;&gt;"",COLUMN('Back data'!$A$164:$AT$164)))-P$6)+INDEX('Back data'!$A$165:$AT$165,,MAX(IF('Back data'!$A$165:$AT$165&lt;&gt;"",COLUMN('Back data'!$A$165:$AT$165)))-P$6)</f>
        <v>61.559999999999995</v>
      </c>
    </row>
    <row r="115" spans="1:16" x14ac:dyDescent="0.25">
      <c r="A115" s="40" t="s">
        <v>55</v>
      </c>
      <c r="B115" s="52" t="s">
        <v>39</v>
      </c>
      <c r="C115" s="11" t="s">
        <v>36</v>
      </c>
      <c r="D115" s="12">
        <f t="array" ref="D115">INDEX('Back data'!$A$164:$AT$164,,MAX(IF('Back data'!$A$164:$AT$164&lt;&gt;"",COLUMN('Back data'!$A$164:$AT$164)))-D$6)/D114</f>
        <v>0.95977501278336463</v>
      </c>
      <c r="E115" s="12">
        <f t="array" ref="E115">INDEX('Back data'!$A$164:$AT$164,,MAX(IF('Back data'!$A$164:$AT$164&lt;&gt;"",COLUMN('Back data'!$A$164:$AT$164)))-E$6)/E114</f>
        <v>0.9898954703832753</v>
      </c>
      <c r="F115" s="12">
        <f t="array" ref="F115">INDEX('Back data'!$A$164:$AT$164,,MAX(IF('Back data'!$A$164:$AT$164&lt;&gt;"",COLUMN('Back data'!$A$164:$AT$164)))-F$6)/F114</f>
        <v>0.98192673874455383</v>
      </c>
      <c r="G115" s="12">
        <f t="array" ref="G115">INDEX('Back data'!$A$164:$AT$164,,MAX(IF('Back data'!$A$164:$AT$164&lt;&gt;"",COLUMN('Back data'!$A$164:$AT$164)))-G$6)/G114</f>
        <v>0.99756648705023465</v>
      </c>
      <c r="H115" s="12">
        <f t="array" ref="H115">INDEX('Back data'!$A$164:$AT$164,,MAX(IF('Back data'!$A$164:$AT$164&lt;&gt;"",COLUMN('Back data'!$A$164:$AT$164)))-H$6)/H114</f>
        <v>0.98363023591718823</v>
      </c>
      <c r="I115" s="12">
        <f t="array" ref="I115">INDEX('Back data'!$A$164:$AT$164,,MAX(IF('Back data'!$A$164:$AT$164&lt;&gt;"",COLUMN('Back data'!$A$164:$AT$164)))-I$6)/I114</f>
        <v>0.97455807037832476</v>
      </c>
      <c r="J115" s="12">
        <f t="array" ref="J115">INDEX('Back data'!$A$164:$AT$164,,MAX(IF('Back data'!$A$164:$AT$164&lt;&gt;"",COLUMN('Back data'!$A$164:$AT$164)))-J$6)/J114</f>
        <v>0.99310676498877848</v>
      </c>
      <c r="K115" s="12">
        <f t="array" ref="K115">INDEX('Back data'!$A$164:$AT$164,,MAX(IF('Back data'!$A$164:$AT$164&lt;&gt;"",COLUMN('Back data'!$A$164:$AT$164)))-K$6)/K114</f>
        <v>0.98702922331614318</v>
      </c>
      <c r="L115" s="12">
        <f t="array" ref="L115">INDEX('Back data'!$A$164:$AT$164,,MAX(IF('Back data'!$A$164:$AT$164&lt;&gt;"",COLUMN('Back data'!$A$164:$AT$164)))-L$6)/L114</f>
        <v>0.9678317352304362</v>
      </c>
      <c r="M115" s="12">
        <f t="array" ref="M115">INDEX('Back data'!$A$164:$AT$164,,MAX(IF('Back data'!$A$164:$AT$164&lt;&gt;"",COLUMN('Back data'!$A$164:$AT$164)))-M$6)/M114</f>
        <v>0.97368421052631571</v>
      </c>
      <c r="N115" s="12">
        <f t="array" ref="N115">INDEX('Back data'!$A$164:$AT$164,,MAX(IF('Back data'!$A$164:$AT$164&lt;&gt;"",COLUMN('Back data'!$A$164:$AT$164)))-N$6)/N114</f>
        <v>0.9386360105639272</v>
      </c>
      <c r="O115" s="12">
        <f t="array" ref="O115">INDEX('Back data'!$A$164:$AT$164,,MAX(IF('Back data'!$A$164:$AT$164&lt;&gt;"",COLUMN('Back data'!$A$164:$AT$164)))-O$6)/O114</f>
        <v>0.92031007751937988</v>
      </c>
      <c r="P115" s="12">
        <f t="array" ref="P115">INDEX('Back data'!$A$164:$AT$164,,MAX(IF('Back data'!$A$164:$AT$164&lt;&gt;"",COLUMN('Back data'!$A$164:$AT$164)))-P$6)/P114</f>
        <v>0.96669915529564654</v>
      </c>
    </row>
    <row r="116" spans="1:16" x14ac:dyDescent="0.25">
      <c r="A116" s="40" t="s">
        <v>55</v>
      </c>
      <c r="B116" s="52" t="s">
        <v>39</v>
      </c>
      <c r="C116" s="32" t="s">
        <v>37</v>
      </c>
      <c r="D116" s="33">
        <f t="array" ref="D116">+INDEX('Back data'!$A$165:$AT$165,,MAX(IF('Back data'!$A$165:$AT$165&lt;&gt;"",COLUMN('Back data'!$A$165:$AT$165)))-D$6)/D114</f>
        <v>4.0224987216635415E-2</v>
      </c>
      <c r="E116" s="33">
        <f t="array" ref="E116">+INDEX('Back data'!$A$165:$AT$165,,MAX(IF('Back data'!$A$165:$AT$165&lt;&gt;"",COLUMN('Back data'!$A$165:$AT$165)))-E$6)/E114</f>
        <v>1.0104529616724738E-2</v>
      </c>
      <c r="F116" s="33">
        <f t="array" ref="F116">+INDEX('Back data'!$A$165:$AT$165,,MAX(IF('Back data'!$A$165:$AT$165&lt;&gt;"",COLUMN('Back data'!$A$165:$AT$165)))-F$6)/F114</f>
        <v>1.8073261255446185E-2</v>
      </c>
      <c r="G116" s="33">
        <f t="array" ref="G116">+INDEX('Back data'!$A$165:$AT$165,,MAX(IF('Back data'!$A$165:$AT$165&lt;&gt;"",COLUMN('Back data'!$A$165:$AT$165)))-G$6)/G114</f>
        <v>2.4335129497653398E-3</v>
      </c>
      <c r="H116" s="33">
        <f t="array" ref="H116">+INDEX('Back data'!$A$165:$AT$165,,MAX(IF('Back data'!$A$165:$AT$165&lt;&gt;"",COLUMN('Back data'!$A$165:$AT$165)))-H$6)/H114</f>
        <v>1.6369764082811749E-2</v>
      </c>
      <c r="I116" s="33">
        <f t="array" ref="I116">+INDEX('Back data'!$A$165:$AT$165,,MAX(IF('Back data'!$A$165:$AT$165&lt;&gt;"",COLUMN('Back data'!$A$165:$AT$165)))-I$6)/I114</f>
        <v>2.5441929621675203E-2</v>
      </c>
      <c r="J116" s="33">
        <f t="array" ref="J116">+INDEX('Back data'!$A$165:$AT$165,,MAX(IF('Back data'!$A$165:$AT$165&lt;&gt;"",COLUMN('Back data'!$A$165:$AT$165)))-J$6)/J114</f>
        <v>6.8932350112215447E-3</v>
      </c>
      <c r="K116" s="33">
        <f t="array" ref="K116">+INDEX('Back data'!$A$165:$AT$165,,MAX(IF('Back data'!$A$165:$AT$165&lt;&gt;"",COLUMN('Back data'!$A$165:$AT$165)))-K$6)/K114</f>
        <v>1.2970776683856853E-2</v>
      </c>
      <c r="L116" s="33">
        <f t="array" ref="L116">+INDEX('Back data'!$A$165:$AT$165,,MAX(IF('Back data'!$A$165:$AT$165&lt;&gt;"",COLUMN('Back data'!$A$165:$AT$165)))-L$6)/L114</f>
        <v>3.2168264769563873E-2</v>
      </c>
      <c r="M116" s="33">
        <f t="array" ref="M116">+INDEX('Back data'!$A$165:$AT$165,,MAX(IF('Back data'!$A$165:$AT$165&lt;&gt;"",COLUMN('Back data'!$A$165:$AT$165)))-M$6)/M114</f>
        <v>2.6315789473684209E-2</v>
      </c>
      <c r="N116" s="33">
        <f t="array" ref="N116">+INDEX('Back data'!$A$165:$AT$165,,MAX(IF('Back data'!$A$165:$AT$165&lt;&gt;"",COLUMN('Back data'!$A$165:$AT$165)))-N$6)/N114</f>
        <v>6.1363989436072706E-2</v>
      </c>
      <c r="O116" s="33">
        <f t="array" ref="O116">+INDEX('Back data'!$A$165:$AT$165,,MAX(IF('Back data'!$A$165:$AT$165&lt;&gt;"",COLUMN('Back data'!$A$165:$AT$165)))-O$6)/O114</f>
        <v>7.9689922480620151E-2</v>
      </c>
      <c r="P116" s="33">
        <f t="array" ref="P116">+INDEX('Back data'!$A$165:$AT$165,,MAX(IF('Back data'!$A$165:$AT$165&lt;&gt;"",COLUMN('Back data'!$A$165:$AT$165)))-P$6)/P114</f>
        <v>3.3300844704353474E-2</v>
      </c>
    </row>
    <row r="117" spans="1:16" s="38" customFormat="1" x14ac:dyDescent="0.25">
      <c r="A117" s="34"/>
      <c r="B117" s="53"/>
      <c r="C117" s="36"/>
      <c r="D117" s="37"/>
      <c r="E117" s="37"/>
      <c r="F117" s="37"/>
      <c r="G117" s="37"/>
      <c r="H117" s="37"/>
      <c r="I117" s="37"/>
      <c r="J117" s="37"/>
      <c r="K117" s="37"/>
      <c r="L117" s="37"/>
      <c r="M117" s="37"/>
      <c r="N117" s="37"/>
      <c r="O117" s="37"/>
      <c r="P117" s="37"/>
    </row>
    <row r="118" spans="1:16" s="38" customFormat="1" x14ac:dyDescent="0.25">
      <c r="A118" s="34"/>
      <c r="B118" s="53"/>
      <c r="C118" s="36"/>
      <c r="D118" s="37"/>
      <c r="E118" s="37"/>
      <c r="F118" s="37"/>
      <c r="G118" s="37"/>
      <c r="H118" s="37"/>
      <c r="I118" s="37"/>
      <c r="J118" s="37"/>
      <c r="K118" s="37"/>
      <c r="L118" s="37"/>
      <c r="M118" s="37"/>
      <c r="N118" s="37"/>
      <c r="O118" s="37"/>
      <c r="P118" s="37"/>
    </row>
    <row r="119" spans="1:16" x14ac:dyDescent="0.25">
      <c r="B119" s="51"/>
      <c r="C119" s="9" t="s">
        <v>35</v>
      </c>
      <c r="D119" s="10">
        <f t="array" ref="D119">INDEX('Back data'!$A$354:$AT$354,,MAX(IF('Back data'!$A$354:$AT$354&lt;&gt;"",COLUMN('Back data'!$A$354:$AT$354)))-D$6)+INDEX('Back data'!$A$355:$AT$355,,MAX(IF('Back data'!$A$355:$AT$355&lt;&gt;"",COLUMN('Back data'!$A$355:$AT$355)))-D$6)</f>
        <v>59.5</v>
      </c>
      <c r="E119" s="10">
        <f t="array" ref="E119">INDEX('Back data'!$A$354:$AT$354,,MAX(IF('Back data'!$A$354:$AT$354&lt;&gt;"",COLUMN('Back data'!$A$354:$AT$354)))-E$6)+INDEX('Back data'!$A$355:$AT$355,,MAX(IF('Back data'!$A$355:$AT$355&lt;&gt;"",COLUMN('Back data'!$A$355:$AT$355)))-E$6)</f>
        <v>62.09</v>
      </c>
      <c r="F119" s="10">
        <f t="array" ref="F119">INDEX('Back data'!$A$354:$AT$354,,MAX(IF('Back data'!$A$354:$AT$354&lt;&gt;"",COLUMN('Back data'!$A$354:$AT$354)))-F$6)+INDEX('Back data'!$A$355:$AT$355,,MAX(IF('Back data'!$A$355:$AT$355&lt;&gt;"",COLUMN('Back data'!$A$355:$AT$355)))-F$6)</f>
        <v>56.980000000000004</v>
      </c>
      <c r="G119" s="10">
        <f t="array" ref="G119">INDEX('Back data'!$A$354:$AT$354,,MAX(IF('Back data'!$A$354:$AT$354&lt;&gt;"",COLUMN('Back data'!$A$354:$AT$354)))-G$6)+INDEX('Back data'!$A$355:$AT$355,,MAX(IF('Back data'!$A$355:$AT$355&lt;&gt;"",COLUMN('Back data'!$A$355:$AT$355)))-G$6)</f>
        <v>53.800000000000004</v>
      </c>
      <c r="H119" s="10">
        <f t="array" ref="H119">INDEX('Back data'!$A$354:$AT$354,,MAX(IF('Back data'!$A$354:$AT$354&lt;&gt;"",COLUMN('Back data'!$A$354:$AT$354)))-H$6)+INDEX('Back data'!$A$355:$AT$355,,MAX(IF('Back data'!$A$355:$AT$355&lt;&gt;"",COLUMN('Back data'!$A$355:$AT$355)))-H$6)</f>
        <v>58.040000000000006</v>
      </c>
      <c r="I119" s="10">
        <f t="array" ref="I119">INDEX('Back data'!$A$354:$AT$354,,MAX(IF('Back data'!$A$354:$AT$354&lt;&gt;"",COLUMN('Back data'!$A$354:$AT$354)))-I$6)+INDEX('Back data'!$A$355:$AT$355,,MAX(IF('Back data'!$A$355:$AT$355&lt;&gt;"",COLUMN('Back data'!$A$355:$AT$355)))-I$6)</f>
        <v>58.819999999999993</v>
      </c>
      <c r="J119" s="10">
        <f t="array" ref="J119">INDEX('Back data'!$A$354:$AT$354,,MAX(IF('Back data'!$A$354:$AT$354&lt;&gt;"",COLUMN('Back data'!$A$354:$AT$354)))-J$6)+INDEX('Back data'!$A$355:$AT$355,,MAX(IF('Back data'!$A$355:$AT$355&lt;&gt;"",COLUMN('Back data'!$A$355:$AT$355)))-J$6)</f>
        <v>57.28</v>
      </c>
      <c r="K119" s="10">
        <f t="array" ref="K119">INDEX('Back data'!$A$354:$AT$354,,MAX(IF('Back data'!$A$354:$AT$354&lt;&gt;"",COLUMN('Back data'!$A$354:$AT$354)))-K$6)+INDEX('Back data'!$A$355:$AT$355,,MAX(IF('Back data'!$A$355:$AT$355&lt;&gt;"",COLUMN('Back data'!$A$355:$AT$355)))-K$6)</f>
        <v>54.269999999999996</v>
      </c>
      <c r="L119" s="10">
        <f t="array" ref="L119">INDEX('Back data'!$A$354:$AT$354,,MAX(IF('Back data'!$A$354:$AT$354&lt;&gt;"",COLUMN('Back data'!$A$354:$AT$354)))-L$6)+INDEX('Back data'!$A$355:$AT$355,,MAX(IF('Back data'!$A$355:$AT$355&lt;&gt;"",COLUMN('Back data'!$A$355:$AT$355)))-L$6)</f>
        <v>61.620000000000005</v>
      </c>
      <c r="M119" s="10">
        <f t="array" ref="M119">INDEX('Back data'!$A$354:$AT$354,,MAX(IF('Back data'!$A$354:$AT$354&lt;&gt;"",COLUMN('Back data'!$A$354:$AT$354)))-M$6)+INDEX('Back data'!$A$355:$AT$355,,MAX(IF('Back data'!$A$355:$AT$355&lt;&gt;"",COLUMN('Back data'!$A$355:$AT$355)))-M$6)</f>
        <v>59.97</v>
      </c>
      <c r="N119" s="10">
        <f t="array" ref="N119">INDEX('Back data'!$A$354:$AT$354,,MAX(IF('Back data'!$A$354:$AT$354&lt;&gt;"",COLUMN('Back data'!$A$354:$AT$354)))-N$6)+INDEX('Back data'!$A$355:$AT$355,,MAX(IF('Back data'!$A$355:$AT$355&lt;&gt;"",COLUMN('Back data'!$A$355:$AT$355)))-N$6)</f>
        <v>65.42</v>
      </c>
      <c r="O119" s="10">
        <f t="array" ref="O119">INDEX('Back data'!$A$354:$AT$354,,MAX(IF('Back data'!$A$354:$AT$354&lt;&gt;"",COLUMN('Back data'!$A$354:$AT$354)))-O$6)+INDEX('Back data'!$A$355:$AT$355,,MAX(IF('Back data'!$A$355:$AT$355&lt;&gt;"",COLUMN('Back data'!$A$355:$AT$355)))-O$6)</f>
        <v>66.02</v>
      </c>
      <c r="P119" s="10">
        <f t="array" ref="P119">INDEX('Back data'!$A$354:$AT$354,,MAX(IF('Back data'!$A$354:$AT$354&lt;&gt;"",COLUMN('Back data'!$A$354:$AT$354)))-P$6)+INDEX('Back data'!$A$355:$AT$355,,MAX(IF('Back data'!$A$355:$AT$355&lt;&gt;"",COLUMN('Back data'!$A$355:$AT$355)))-P$6)</f>
        <v>60.66</v>
      </c>
    </row>
    <row r="120" spans="1:16" x14ac:dyDescent="0.25">
      <c r="A120" s="40" t="s">
        <v>55</v>
      </c>
      <c r="B120" s="52" t="s">
        <v>24</v>
      </c>
      <c r="C120" s="11" t="s">
        <v>36</v>
      </c>
      <c r="D120" s="12">
        <f t="array" ref="D120">INDEX('Back data'!$A$354:$AT$354,,MAX(IF('Back data'!$A$354:$AT$354&lt;&gt;"",COLUMN('Back data'!$A$354:$AT$354)))-D$6)/D119</f>
        <v>0.61176470588235288</v>
      </c>
      <c r="E120" s="12">
        <f t="array" ref="E120">INDEX('Back data'!$A$354:$AT$354,,MAX(IF('Back data'!$A$354:$AT$354&lt;&gt;"",COLUMN('Back data'!$A$354:$AT$354)))-E$6)/E119</f>
        <v>0.68143018199387984</v>
      </c>
      <c r="F120" s="12">
        <f t="array" ref="F120">INDEX('Back data'!$A$354:$AT$354,,MAX(IF('Back data'!$A$354:$AT$354&lt;&gt;"",COLUMN('Back data'!$A$354:$AT$354)))-F$6)/F119</f>
        <v>0.67620217620217615</v>
      </c>
      <c r="G120" s="12">
        <f t="array" ref="G120">INDEX('Back data'!$A$354:$AT$354,,MAX(IF('Back data'!$A$354:$AT$354&lt;&gt;"",COLUMN('Back data'!$A$354:$AT$354)))-G$6)/G119</f>
        <v>0.76245353159851303</v>
      </c>
      <c r="H120" s="12">
        <f t="array" ref="H120">INDEX('Back data'!$A$354:$AT$354,,MAX(IF('Back data'!$A$354:$AT$354&lt;&gt;"",COLUMN('Back data'!$A$354:$AT$354)))-H$6)/H119</f>
        <v>0.74931082012405237</v>
      </c>
      <c r="I120" s="12">
        <f t="array" ref="I120">INDEX('Back data'!$A$354:$AT$354,,MAX(IF('Back data'!$A$354:$AT$354&lt;&gt;"",COLUMN('Back data'!$A$354:$AT$354)))-I$6)/I119</f>
        <v>0.64025841550493034</v>
      </c>
      <c r="J120" s="12">
        <f t="array" ref="J120">INDEX('Back data'!$A$354:$AT$354,,MAX(IF('Back data'!$A$354:$AT$354&lt;&gt;"",COLUMN('Back data'!$A$354:$AT$354)))-J$6)/J119</f>
        <v>0.71944832402234637</v>
      </c>
      <c r="K120" s="12">
        <f t="array" ref="K120">INDEX('Back data'!$A$354:$AT$354,,MAX(IF('Back data'!$A$354:$AT$354&lt;&gt;"",COLUMN('Back data'!$A$354:$AT$354)))-K$6)/K119</f>
        <v>0.70407223143541553</v>
      </c>
      <c r="L120" s="12">
        <f t="array" ref="L120">INDEX('Back data'!$A$354:$AT$354,,MAX(IF('Back data'!$A$354:$AT$354&lt;&gt;"",COLUMN('Back data'!$A$354:$AT$354)))-L$6)/L119</f>
        <v>0.67867575462512164</v>
      </c>
      <c r="M120" s="12">
        <f t="array" ref="M120">INDEX('Back data'!$A$354:$AT$354,,MAX(IF('Back data'!$A$354:$AT$354&lt;&gt;"",COLUMN('Back data'!$A$354:$AT$354)))-M$6)/M119</f>
        <v>0.69434717358679343</v>
      </c>
      <c r="N120" s="12">
        <f t="array" ref="N120">INDEX('Back data'!$A$354:$AT$354,,MAX(IF('Back data'!$A$354:$AT$354&lt;&gt;"",COLUMN('Back data'!$A$354:$AT$354)))-N$6)/N119</f>
        <v>0.61128095383674719</v>
      </c>
      <c r="O120" s="12">
        <f t="array" ref="O120">INDEX('Back data'!$A$354:$AT$354,,MAX(IF('Back data'!$A$354:$AT$354&lt;&gt;"",COLUMN('Back data'!$A$354:$AT$354)))-O$6)/O119</f>
        <v>0.76749469857618913</v>
      </c>
      <c r="P120" s="12">
        <f t="array" ref="P120">INDEX('Back data'!$A$354:$AT$354,,MAX(IF('Back data'!$A$354:$AT$354&lt;&gt;"",COLUMN('Back data'!$A$354:$AT$354)))-P$6)/P119</f>
        <v>0.69057039235080786</v>
      </c>
    </row>
    <row r="121" spans="1:16" x14ac:dyDescent="0.25">
      <c r="A121" s="40" t="s">
        <v>55</v>
      </c>
      <c r="B121" s="52" t="s">
        <v>24</v>
      </c>
      <c r="C121" s="11" t="s">
        <v>37</v>
      </c>
      <c r="D121" s="12">
        <f t="array" ref="D121">+INDEX('Back data'!$A$355:$AT$355,,MAX(IF('Back data'!$A$355:$AT$355&lt;&gt;"",COLUMN('Back data'!$A$355:$AT$355)))-D$6)/D119</f>
        <v>0.38823529411764707</v>
      </c>
      <c r="E121" s="12">
        <f t="array" ref="E121">+INDEX('Back data'!$A$355:$AT$355,,MAX(IF('Back data'!$A$355:$AT$355&lt;&gt;"",COLUMN('Back data'!$A$355:$AT$355)))-E$6)/E119</f>
        <v>0.31856981800612016</v>
      </c>
      <c r="F121" s="12">
        <f t="array" ref="F121">+INDEX('Back data'!$A$355:$AT$355,,MAX(IF('Back data'!$A$355:$AT$355&lt;&gt;"",COLUMN('Back data'!$A$355:$AT$355)))-F$6)/F119</f>
        <v>0.32379782379782374</v>
      </c>
      <c r="G121" s="12">
        <f t="array" ref="G121">+INDEX('Back data'!$A$355:$AT$355,,MAX(IF('Back data'!$A$355:$AT$355&lt;&gt;"",COLUMN('Back data'!$A$355:$AT$355)))-G$6)/G119</f>
        <v>0.23754646840148697</v>
      </c>
      <c r="H121" s="12">
        <f t="array" ref="H121">+INDEX('Back data'!$A$355:$AT$355,,MAX(IF('Back data'!$A$355:$AT$355&lt;&gt;"",COLUMN('Back data'!$A$355:$AT$355)))-H$6)/H119</f>
        <v>0.25068917987594763</v>
      </c>
      <c r="I121" s="12">
        <f t="array" ref="I121">+INDEX('Back data'!$A$355:$AT$355,,MAX(IF('Back data'!$A$355:$AT$355&lt;&gt;"",COLUMN('Back data'!$A$355:$AT$355)))-I$6)/I119</f>
        <v>0.35974158449506977</v>
      </c>
      <c r="J121" s="12">
        <f t="array" ref="J121">+INDEX('Back data'!$A$355:$AT$355,,MAX(IF('Back data'!$A$355:$AT$355&lt;&gt;"",COLUMN('Back data'!$A$355:$AT$355)))-J$6)/J119</f>
        <v>0.28055167597765363</v>
      </c>
      <c r="K121" s="12">
        <f t="array" ref="K121">+INDEX('Back data'!$A$355:$AT$355,,MAX(IF('Back data'!$A$355:$AT$355&lt;&gt;"",COLUMN('Back data'!$A$355:$AT$355)))-K$6)/K119</f>
        <v>0.29592776856458447</v>
      </c>
      <c r="L121" s="12">
        <f t="array" ref="L121">+INDEX('Back data'!$A$355:$AT$355,,MAX(IF('Back data'!$A$355:$AT$355&lt;&gt;"",COLUMN('Back data'!$A$355:$AT$355)))-L$6)/L119</f>
        <v>0.32132424537487825</v>
      </c>
      <c r="M121" s="12">
        <f t="array" ref="M121">+INDEX('Back data'!$A$355:$AT$355,,MAX(IF('Back data'!$A$355:$AT$355&lt;&gt;"",COLUMN('Back data'!$A$355:$AT$355)))-M$6)/M119</f>
        <v>0.30565282641320657</v>
      </c>
      <c r="N121" s="12">
        <f t="array" ref="N121">+INDEX('Back data'!$A$355:$AT$355,,MAX(IF('Back data'!$A$355:$AT$355&lt;&gt;"",COLUMN('Back data'!$A$355:$AT$355)))-N$6)/N119</f>
        <v>0.38871904616325281</v>
      </c>
      <c r="O121" s="12">
        <f t="array" ref="O121">+INDEX('Back data'!$A$355:$AT$355,,MAX(IF('Back data'!$A$355:$AT$355&lt;&gt;"",COLUMN('Back data'!$A$355:$AT$355)))-O$6)/O119</f>
        <v>0.23250530142381098</v>
      </c>
      <c r="P121" s="12">
        <f t="array" ref="P121">+INDEX('Back data'!$A$355:$AT$355,,MAX(IF('Back data'!$A$355:$AT$355&lt;&gt;"",COLUMN('Back data'!$A$355:$AT$355)))-P$6)/P119</f>
        <v>0.30942960764919225</v>
      </c>
    </row>
    <row r="122" spans="1:16" x14ac:dyDescent="0.25">
      <c r="B122" s="49"/>
    </row>
    <row r="123" spans="1:16" x14ac:dyDescent="0.25">
      <c r="B123" s="49"/>
    </row>
    <row r="124" spans="1:16" x14ac:dyDescent="0.25">
      <c r="B124" s="49"/>
      <c r="C124" s="9" t="s">
        <v>35</v>
      </c>
      <c r="D124" s="10">
        <f t="array" ref="D124">INDEX('Back data'!$A$360:$AT$360,,MAX(IF('Back data'!$A$360:$AT$360&lt;&gt;"",COLUMN('Back data'!$A$360:$AT$360)))-D$6)+INDEX('Back data'!$A$361:$AT$361,,MAX(IF('Back data'!$A$361:$AT$361&lt;&gt;"",COLUMN('Back data'!$A$361:$AT$361)))-D$6)</f>
        <v>60.830000000000005</v>
      </c>
      <c r="E124" s="10">
        <f t="array" ref="E124">INDEX('Back data'!$A$360:$AT$360,,MAX(IF('Back data'!$A$360:$AT$360&lt;&gt;"",COLUMN('Back data'!$A$360:$AT$360)))-E$6)+INDEX('Back data'!$A$361:$AT$361,,MAX(IF('Back data'!$A$361:$AT$361&lt;&gt;"",COLUMN('Back data'!$A$361:$AT$361)))-E$6)</f>
        <v>62.43</v>
      </c>
      <c r="F124" s="10">
        <f t="array" ref="F124">INDEX('Back data'!$A$360:$AT$360,,MAX(IF('Back data'!$A$360:$AT$360&lt;&gt;"",COLUMN('Back data'!$A$360:$AT$360)))-F$6)+INDEX('Back data'!$A$361:$AT$361,,MAX(IF('Back data'!$A$361:$AT$361&lt;&gt;"",COLUMN('Back data'!$A$361:$AT$361)))-F$6)</f>
        <v>62.15</v>
      </c>
      <c r="G124" s="10">
        <f t="array" ref="G124">INDEX('Back data'!$A$360:$AT$360,,MAX(IF('Back data'!$A$360:$AT$360&lt;&gt;"",COLUMN('Back data'!$A$360:$AT$360)))-G$6)+INDEX('Back data'!$A$361:$AT$361,,MAX(IF('Back data'!$A$361:$AT$361&lt;&gt;"",COLUMN('Back data'!$A$361:$AT$361)))-G$6)</f>
        <v>58.65</v>
      </c>
      <c r="H124" s="10">
        <f t="array" ref="H124">INDEX('Back data'!$A$360:$AT$360,,MAX(IF('Back data'!$A$360:$AT$360&lt;&gt;"",COLUMN('Back data'!$A$360:$AT$360)))-H$6)+INDEX('Back data'!$A$361:$AT$361,,MAX(IF('Back data'!$A$361:$AT$361&lt;&gt;"",COLUMN('Back data'!$A$361:$AT$361)))-H$6)</f>
        <v>63.89</v>
      </c>
      <c r="I124" s="10">
        <f t="array" ref="I124">INDEX('Back data'!$A$360:$AT$360,,MAX(IF('Back data'!$A$360:$AT$360&lt;&gt;"",COLUMN('Back data'!$A$360:$AT$360)))-I$6)+INDEX('Back data'!$A$361:$AT$361,,MAX(IF('Back data'!$A$361:$AT$361&lt;&gt;"",COLUMN('Back data'!$A$361:$AT$361)))-I$6)</f>
        <v>60.6</v>
      </c>
      <c r="J124" s="10">
        <f t="array" ref="J124">INDEX('Back data'!$A$360:$AT$360,,MAX(IF('Back data'!$A$360:$AT$360&lt;&gt;"",COLUMN('Back data'!$A$360:$AT$360)))-J$6)+INDEX('Back data'!$A$361:$AT$361,,MAX(IF('Back data'!$A$361:$AT$361&lt;&gt;"",COLUMN('Back data'!$A$361:$AT$361)))-J$6)</f>
        <v>64.73</v>
      </c>
      <c r="K124" s="10">
        <f t="array" ref="K124">INDEX('Back data'!$A$360:$AT$360,,MAX(IF('Back data'!$A$360:$AT$360&lt;&gt;"",COLUMN('Back data'!$A$360:$AT$360)))-K$6)+INDEX('Back data'!$A$361:$AT$361,,MAX(IF('Back data'!$A$361:$AT$361&lt;&gt;"",COLUMN('Back data'!$A$361:$AT$361)))-K$6)</f>
        <v>67.87</v>
      </c>
      <c r="L124" s="10">
        <f t="array" ref="L124">INDEX('Back data'!$A$360:$AT$360,,MAX(IF('Back data'!$A$360:$AT$360&lt;&gt;"",COLUMN('Back data'!$A$360:$AT$360)))-L$6)+INDEX('Back data'!$A$361:$AT$361,,MAX(IF('Back data'!$A$361:$AT$361&lt;&gt;"",COLUMN('Back data'!$A$361:$AT$361)))-L$6)</f>
        <v>65.62</v>
      </c>
      <c r="M124" s="10">
        <f t="array" ref="M124">INDEX('Back data'!$A$360:$AT$360,,MAX(IF('Back data'!$A$360:$AT$360&lt;&gt;"",COLUMN('Back data'!$A$360:$AT$360)))-M$6)+INDEX('Back data'!$A$361:$AT$361,,MAX(IF('Back data'!$A$361:$AT$361&lt;&gt;"",COLUMN('Back data'!$A$361:$AT$361)))-M$6)</f>
        <v>64.48</v>
      </c>
      <c r="N124" s="10">
        <f t="array" ref="N124">INDEX('Back data'!$A$360:$AT$360,,MAX(IF('Back data'!$A$360:$AT$360&lt;&gt;"",COLUMN('Back data'!$A$360:$AT$360)))-N$6)+INDEX('Back data'!$A$361:$AT$361,,MAX(IF('Back data'!$A$361:$AT$361&lt;&gt;"",COLUMN('Back data'!$A$361:$AT$361)))-N$6)</f>
        <v>64.98</v>
      </c>
      <c r="O124" s="10">
        <f t="array" ref="O124">INDEX('Back data'!$A$360:$AT$360,,MAX(IF('Back data'!$A$360:$AT$360&lt;&gt;"",COLUMN('Back data'!$A$360:$AT$360)))-O$6)+INDEX('Back data'!$A$361:$AT$361,,MAX(IF('Back data'!$A$361:$AT$361&lt;&gt;"",COLUMN('Back data'!$A$361:$AT$361)))-O$6)</f>
        <v>64.990000000000009</v>
      </c>
      <c r="P124" s="10">
        <f t="array" ref="P124">INDEX('Back data'!$A$360:$AT$360,,MAX(IF('Back data'!$A$360:$AT$360&lt;&gt;"",COLUMN('Back data'!$A$360:$AT$360)))-P$6)+INDEX('Back data'!$A$361:$AT$361,,MAX(IF('Back data'!$A$361:$AT$361&lt;&gt;"",COLUMN('Back data'!$A$361:$AT$361)))-P$6)</f>
        <v>65.72</v>
      </c>
    </row>
    <row r="125" spans="1:16" x14ac:dyDescent="0.25">
      <c r="A125" s="40" t="s">
        <v>55</v>
      </c>
      <c r="B125" s="52" t="s">
        <v>29</v>
      </c>
      <c r="C125" s="11" t="s">
        <v>36</v>
      </c>
      <c r="D125" s="12">
        <f t="array" ref="D125">INDEX('Back data'!$A$360:$AT$360,,MAX(IF('Back data'!$A$360:$AT$360&lt;&gt;"",COLUMN('Back data'!$A$360:$AT$360)))-D$6)/D124</f>
        <v>0.8921584744369554</v>
      </c>
      <c r="E125" s="12">
        <f t="array" ref="E125">INDEX('Back data'!$A$360:$AT$360,,MAX(IF('Back data'!$A$360:$AT$360&lt;&gt;"",COLUMN('Back data'!$A$360:$AT$360)))-E$6)/E124</f>
        <v>0.82172032676597784</v>
      </c>
      <c r="F125" s="12">
        <f t="array" ref="F125">INDEX('Back data'!$A$360:$AT$360,,MAX(IF('Back data'!$A$360:$AT$360&lt;&gt;"",COLUMN('Back data'!$A$360:$AT$360)))-F$6)/F124</f>
        <v>0.9263073209975865</v>
      </c>
      <c r="G125" s="12">
        <f t="array" ref="G125">INDEX('Back data'!$A$360:$AT$360,,MAX(IF('Back data'!$A$360:$AT$360&lt;&gt;"",COLUMN('Back data'!$A$360:$AT$360)))-G$6)/G124</f>
        <v>0.91287297527706734</v>
      </c>
      <c r="H125" s="12">
        <f t="array" ref="H125">INDEX('Back data'!$A$360:$AT$360,,MAX(IF('Back data'!$A$360:$AT$360&lt;&gt;"",COLUMN('Back data'!$A$360:$AT$360)))-H$6)/H124</f>
        <v>0.88699326968226644</v>
      </c>
      <c r="I125" s="12">
        <f t="array" ref="I125">INDEX('Back data'!$A$360:$AT$360,,MAX(IF('Back data'!$A$360:$AT$360&lt;&gt;"",COLUMN('Back data'!$A$360:$AT$360)))-I$6)/I124</f>
        <v>0.88976897689768975</v>
      </c>
      <c r="J125" s="12">
        <f t="array" ref="J125">INDEX('Back data'!$A$360:$AT$360,,MAX(IF('Back data'!$A$360:$AT$360&lt;&gt;"",COLUMN('Back data'!$A$360:$AT$360)))-J$6)/J124</f>
        <v>0.89989185848910858</v>
      </c>
      <c r="K125" s="12">
        <f t="array" ref="K125">INDEX('Back data'!$A$360:$AT$360,,MAX(IF('Back data'!$A$360:$AT$360&lt;&gt;"",COLUMN('Back data'!$A$360:$AT$360)))-K$6)/K124</f>
        <v>0.8713717400913511</v>
      </c>
      <c r="L125" s="12">
        <f t="array" ref="L125">INDEX('Back data'!$A$360:$AT$360,,MAX(IF('Back data'!$A$360:$AT$360&lt;&gt;"",COLUMN('Back data'!$A$360:$AT$360)))-L$6)/L124</f>
        <v>0.8855531850045717</v>
      </c>
      <c r="M125" s="12">
        <f t="array" ref="M125">INDEX('Back data'!$A$360:$AT$360,,MAX(IF('Back data'!$A$360:$AT$360&lt;&gt;"",COLUMN('Back data'!$A$360:$AT$360)))-M$6)/M124</f>
        <v>0.85328784119106704</v>
      </c>
      <c r="N125" s="12">
        <f t="array" ref="N125">INDEX('Back data'!$A$360:$AT$360,,MAX(IF('Back data'!$A$360:$AT$360&lt;&gt;"",COLUMN('Back data'!$A$360:$AT$360)))-N$6)/N124</f>
        <v>0.85303170206217294</v>
      </c>
      <c r="O125" s="12">
        <f t="array" ref="O125">INDEX('Back data'!$A$360:$AT$360,,MAX(IF('Back data'!$A$360:$AT$360&lt;&gt;"",COLUMN('Back data'!$A$360:$AT$360)))-O$6)/O124</f>
        <v>0.85936297891983371</v>
      </c>
      <c r="P125" s="12">
        <f t="array" ref="P125">INDEX('Back data'!$A$360:$AT$360,,MAX(IF('Back data'!$A$360:$AT$360&lt;&gt;"",COLUMN('Back data'!$A$360:$AT$360)))-P$6)/P124</f>
        <v>0.91129032258064524</v>
      </c>
    </row>
    <row r="126" spans="1:16" x14ac:dyDescent="0.25">
      <c r="A126" s="40" t="s">
        <v>55</v>
      </c>
      <c r="B126" s="52" t="s">
        <v>29</v>
      </c>
      <c r="C126" s="11" t="s">
        <v>37</v>
      </c>
      <c r="D126" s="12">
        <f t="array" ref="D126">+INDEX('Back data'!$A$361:$AT$361,,MAX(IF('Back data'!$A$361:$AT$361&lt;&gt;"",COLUMN('Back data'!$A$361:$AT$361)))-D$6)/D124</f>
        <v>0.10784152556304454</v>
      </c>
      <c r="E126" s="12">
        <f t="array" ref="E126">+INDEX('Back data'!$A$361:$AT$361,,MAX(IF('Back data'!$A$361:$AT$361&lt;&gt;"",COLUMN('Back data'!$A$361:$AT$361)))-E$6)/E124</f>
        <v>0.17827967323402211</v>
      </c>
      <c r="F126" s="12">
        <f t="array" ref="F126">+INDEX('Back data'!$A$361:$AT$361,,MAX(IF('Back data'!$A$361:$AT$361&lt;&gt;"",COLUMN('Back data'!$A$361:$AT$361)))-F$6)/F124</f>
        <v>7.3692679002413525E-2</v>
      </c>
      <c r="G126" s="12">
        <f t="array" ref="G126">+INDEX('Back data'!$A$361:$AT$361,,MAX(IF('Back data'!$A$361:$AT$361&lt;&gt;"",COLUMN('Back data'!$A$361:$AT$361)))-G$6)/G124</f>
        <v>8.7127024722932656E-2</v>
      </c>
      <c r="H126" s="12">
        <f t="array" ref="H126">+INDEX('Back data'!$A$361:$AT$361,,MAX(IF('Back data'!$A$361:$AT$361&lt;&gt;"",COLUMN('Back data'!$A$361:$AT$361)))-H$6)/H124</f>
        <v>0.1130067303177336</v>
      </c>
      <c r="I126" s="12">
        <f t="array" ref="I126">+INDEX('Back data'!$A$361:$AT$361,,MAX(IF('Back data'!$A$361:$AT$361&lt;&gt;"",COLUMN('Back data'!$A$361:$AT$361)))-I$6)/I124</f>
        <v>0.11023102310231023</v>
      </c>
      <c r="J126" s="12">
        <f t="array" ref="J126">+INDEX('Back data'!$A$361:$AT$361,,MAX(IF('Back data'!$A$361:$AT$361&lt;&gt;"",COLUMN('Back data'!$A$361:$AT$361)))-J$6)/J124</f>
        <v>0.1001081415108914</v>
      </c>
      <c r="K126" s="12">
        <f t="array" ref="K126">+INDEX('Back data'!$A$361:$AT$361,,MAX(IF('Back data'!$A$361:$AT$361&lt;&gt;"",COLUMN('Back data'!$A$361:$AT$361)))-K$6)/K124</f>
        <v>0.12862825990864887</v>
      </c>
      <c r="L126" s="12">
        <f t="array" ref="L126">+INDEX('Back data'!$A$361:$AT$361,,MAX(IF('Back data'!$A$361:$AT$361&lt;&gt;"",COLUMN('Back data'!$A$361:$AT$361)))-L$6)/L124</f>
        <v>0.11444681499542821</v>
      </c>
      <c r="M126" s="12">
        <f t="array" ref="M126">+INDEX('Back data'!$A$361:$AT$361,,MAX(IF('Back data'!$A$361:$AT$361&lt;&gt;"",COLUMN('Back data'!$A$361:$AT$361)))-M$6)/M124</f>
        <v>0.14671215880893301</v>
      </c>
      <c r="N126" s="12">
        <f t="array" ref="N126">+INDEX('Back data'!$A$361:$AT$361,,MAX(IF('Back data'!$A$361:$AT$361&lt;&gt;"",COLUMN('Back data'!$A$361:$AT$361)))-N$6)/N124</f>
        <v>0.14696829793782704</v>
      </c>
      <c r="O126" s="12">
        <f t="array" ref="O126">+INDEX('Back data'!$A$361:$AT$361,,MAX(IF('Back data'!$A$361:$AT$361&lt;&gt;"",COLUMN('Back data'!$A$361:$AT$361)))-O$6)/O124</f>
        <v>0.14063702108016618</v>
      </c>
      <c r="P126" s="12">
        <f t="array" ref="P126">+INDEX('Back data'!$A$361:$AT$361,,MAX(IF('Back data'!$A$361:$AT$361&lt;&gt;"",COLUMN('Back data'!$A$361:$AT$361)))-P$6)/P124</f>
        <v>8.8709677419354843E-2</v>
      </c>
    </row>
    <row r="127" spans="1:16" x14ac:dyDescent="0.25">
      <c r="B127" s="49"/>
    </row>
    <row r="128" spans="1:16" x14ac:dyDescent="0.25">
      <c r="B128" s="49"/>
    </row>
    <row r="129" spans="1:16" x14ac:dyDescent="0.25">
      <c r="B129" s="49"/>
      <c r="C129" s="9" t="s">
        <v>35</v>
      </c>
      <c r="D129" s="10">
        <f t="array" ref="D129">INDEX('Back data'!$A$366:$AT$366,,MAX(IF('Back data'!$A$366:$AT$366&lt;&gt;"",COLUMN('Back data'!$A$366:$AT$366)))-D$6)+INDEX('Back data'!$A$367:$AT$367,,MAX(IF('Back data'!$A$367:$AT$367&lt;&gt;"",COLUMN('Back data'!$A$367:$AT$367)))-D$6)</f>
        <v>58.429999999999993</v>
      </c>
      <c r="E129" s="10">
        <f t="array" ref="E129">INDEX('Back data'!$A$366:$AT$366,,MAX(IF('Back data'!$A$366:$AT$366&lt;&gt;"",COLUMN('Back data'!$A$366:$AT$366)))-E$6)+INDEX('Back data'!$A$367:$AT$367,,MAX(IF('Back data'!$A$367:$AT$367&lt;&gt;"",COLUMN('Back data'!$A$367:$AT$367)))-E$6)</f>
        <v>63.52</v>
      </c>
      <c r="F129" s="10">
        <f t="array" ref="F129">INDEX('Back data'!$A$366:$AT$366,,MAX(IF('Back data'!$A$366:$AT$366&lt;&gt;"",COLUMN('Back data'!$A$366:$AT$366)))-F$6)+INDEX('Back data'!$A$367:$AT$367,,MAX(IF('Back data'!$A$367:$AT$367&lt;&gt;"",COLUMN('Back data'!$A$367:$AT$367)))-F$6)</f>
        <v>71.31</v>
      </c>
      <c r="G129" s="10">
        <f t="array" ref="G129">INDEX('Back data'!$A$366:$AT$366,,MAX(IF('Back data'!$A$366:$AT$366&lt;&gt;"",COLUMN('Back data'!$A$366:$AT$366)))-G$6)+INDEX('Back data'!$A$367:$AT$367,,MAX(IF('Back data'!$A$367:$AT$367&lt;&gt;"",COLUMN('Back data'!$A$367:$AT$367)))-G$6)</f>
        <v>63.879999999999995</v>
      </c>
      <c r="H129" s="10">
        <f t="array" ref="H129">INDEX('Back data'!$A$366:$AT$366,,MAX(IF('Back data'!$A$366:$AT$366&lt;&gt;"",COLUMN('Back data'!$A$366:$AT$366)))-H$6)+INDEX('Back data'!$A$367:$AT$367,,MAX(IF('Back data'!$A$367:$AT$367&lt;&gt;"",COLUMN('Back data'!$A$367:$AT$367)))-H$6)</f>
        <v>64.92</v>
      </c>
      <c r="I129" s="10">
        <f t="array" ref="I129">INDEX('Back data'!$A$366:$AT$366,,MAX(IF('Back data'!$A$366:$AT$366&lt;&gt;"",COLUMN('Back data'!$A$366:$AT$366)))-I$6)+INDEX('Back data'!$A$367:$AT$367,,MAX(IF('Back data'!$A$367:$AT$367&lt;&gt;"",COLUMN('Back data'!$A$367:$AT$367)))-I$6)</f>
        <v>61.67</v>
      </c>
      <c r="J129" s="10">
        <f t="array" ref="J129">INDEX('Back data'!$A$366:$AT$366,,MAX(IF('Back data'!$A$366:$AT$366&lt;&gt;"",COLUMN('Back data'!$A$366:$AT$366)))-J$6)+INDEX('Back data'!$A$367:$AT$367,,MAX(IF('Back data'!$A$367:$AT$367&lt;&gt;"",COLUMN('Back data'!$A$367:$AT$367)))-J$6)</f>
        <v>69.72999999999999</v>
      </c>
      <c r="K129" s="10">
        <f t="array" ref="K129">INDEX('Back data'!$A$366:$AT$366,,MAX(IF('Back data'!$A$366:$AT$366&lt;&gt;"",COLUMN('Back data'!$A$366:$AT$366)))-K$6)+INDEX('Back data'!$A$367:$AT$367,,MAX(IF('Back data'!$A$367:$AT$367&lt;&gt;"",COLUMN('Back data'!$A$367:$AT$367)))-K$6)</f>
        <v>71.02000000000001</v>
      </c>
      <c r="L129" s="10">
        <f t="array" ref="L129">INDEX('Back data'!$A$366:$AT$366,,MAX(IF('Back data'!$A$366:$AT$366&lt;&gt;"",COLUMN('Back data'!$A$366:$AT$366)))-L$6)+INDEX('Back data'!$A$367:$AT$367,,MAX(IF('Back data'!$A$367:$AT$367&lt;&gt;"",COLUMN('Back data'!$A$367:$AT$367)))-L$6)</f>
        <v>71.740000000000009</v>
      </c>
      <c r="M129" s="10">
        <f t="array" ref="M129">INDEX('Back data'!$A$366:$AT$366,,MAX(IF('Back data'!$A$366:$AT$366&lt;&gt;"",COLUMN('Back data'!$A$366:$AT$366)))-M$6)+INDEX('Back data'!$A$367:$AT$367,,MAX(IF('Back data'!$A$367:$AT$367&lt;&gt;"",COLUMN('Back data'!$A$367:$AT$367)))-M$6)</f>
        <v>65.489999999999995</v>
      </c>
      <c r="N129" s="10">
        <f t="array" ref="N129">INDEX('Back data'!$A$366:$AT$366,,MAX(IF('Back data'!$A$366:$AT$366&lt;&gt;"",COLUMN('Back data'!$A$366:$AT$366)))-N$6)+INDEX('Back data'!$A$367:$AT$367,,MAX(IF('Back data'!$A$367:$AT$367&lt;&gt;"",COLUMN('Back data'!$A$367:$AT$367)))-N$6)</f>
        <v>63.04</v>
      </c>
      <c r="O129" s="10">
        <f t="array" ref="O129">INDEX('Back data'!$A$366:$AT$366,,MAX(IF('Back data'!$A$366:$AT$366&lt;&gt;"",COLUMN('Back data'!$A$366:$AT$366)))-O$6)+INDEX('Back data'!$A$367:$AT$367,,MAX(IF('Back data'!$A$367:$AT$367&lt;&gt;"",COLUMN('Back data'!$A$367:$AT$367)))-O$6)</f>
        <v>67.010000000000005</v>
      </c>
      <c r="P129" s="10">
        <f t="array" ref="P129">INDEX('Back data'!$A$366:$AT$366,,MAX(IF('Back data'!$A$366:$AT$366&lt;&gt;"",COLUMN('Back data'!$A$366:$AT$366)))-P$6)+INDEX('Back data'!$A$367:$AT$367,,MAX(IF('Back data'!$A$367:$AT$367&lt;&gt;"",COLUMN('Back data'!$A$367:$AT$367)))-P$6)</f>
        <v>58.239999999999995</v>
      </c>
    </row>
    <row r="130" spans="1:16" x14ac:dyDescent="0.25">
      <c r="A130" s="40" t="s">
        <v>55</v>
      </c>
      <c r="B130" s="52" t="s">
        <v>34</v>
      </c>
      <c r="C130" s="11" t="s">
        <v>36</v>
      </c>
      <c r="D130" s="12">
        <f t="array" ref="D130">INDEX('Back data'!$A$366:$AT$366,,MAX(IF('Back data'!$A$366:$AT$366&lt;&gt;"",COLUMN('Back data'!$A$366:$AT$366)))-D$6)/D129</f>
        <v>0.7557761423926066</v>
      </c>
      <c r="E130" s="12">
        <f t="array" ref="E130">INDEX('Back data'!$A$366:$AT$366,,MAX(IF('Back data'!$A$366:$AT$366&lt;&gt;"",COLUMN('Back data'!$A$366:$AT$366)))-E$6)/E129</f>
        <v>0.90947732997481112</v>
      </c>
      <c r="F130" s="12">
        <f t="array" ref="F130">INDEX('Back data'!$A$366:$AT$366,,MAX(IF('Back data'!$A$366:$AT$366&lt;&gt;"",COLUMN('Back data'!$A$366:$AT$366)))-F$6)/F129</f>
        <v>0.91698219043612395</v>
      </c>
      <c r="G130" s="12">
        <f t="array" ref="G130">INDEX('Back data'!$A$366:$AT$366,,MAX(IF('Back data'!$A$366:$AT$366&lt;&gt;"",COLUMN('Back data'!$A$366:$AT$366)))-G$6)/G129</f>
        <v>0.97010018785222296</v>
      </c>
      <c r="H130" s="12">
        <f t="array" ref="H130">INDEX('Back data'!$A$366:$AT$366,,MAX(IF('Back data'!$A$366:$AT$366&lt;&gt;"",COLUMN('Back data'!$A$366:$AT$366)))-H$6)/H129</f>
        <v>0.85227972889710413</v>
      </c>
      <c r="I130" s="12">
        <f t="array" ref="I130">INDEX('Back data'!$A$366:$AT$366,,MAX(IF('Back data'!$A$366:$AT$366&lt;&gt;"",COLUMN('Back data'!$A$366:$AT$366)))-I$6)/I129</f>
        <v>0.90157288795200263</v>
      </c>
      <c r="J130" s="12">
        <f t="array" ref="J130">INDEX('Back data'!$A$366:$AT$366,,MAX(IF('Back data'!$A$366:$AT$366&lt;&gt;"",COLUMN('Back data'!$A$366:$AT$366)))-J$6)/J129</f>
        <v>0.88068263301305039</v>
      </c>
      <c r="K130" s="12">
        <f t="array" ref="K130">INDEX('Back data'!$A$366:$AT$366,,MAX(IF('Back data'!$A$366:$AT$366&lt;&gt;"",COLUMN('Back data'!$A$366:$AT$366)))-K$6)/K129</f>
        <v>0.70895522388059695</v>
      </c>
      <c r="L130" s="12">
        <f t="array" ref="L130">INDEX('Back data'!$A$366:$AT$366,,MAX(IF('Back data'!$A$366:$AT$366&lt;&gt;"",COLUMN('Back data'!$A$366:$AT$366)))-L$6)/L129</f>
        <v>0.75020908837468625</v>
      </c>
      <c r="M130" s="12">
        <f t="array" ref="M130">INDEX('Back data'!$A$366:$AT$366,,MAX(IF('Back data'!$A$366:$AT$366&lt;&gt;"",COLUMN('Back data'!$A$366:$AT$366)))-M$6)/M129</f>
        <v>0.87311039853412742</v>
      </c>
      <c r="N130" s="12">
        <f t="array" ref="N130">INDEX('Back data'!$A$366:$AT$366,,MAX(IF('Back data'!$A$366:$AT$366&lt;&gt;"",COLUMN('Back data'!$A$366:$AT$366)))-N$6)/N129</f>
        <v>0.92179568527918787</v>
      </c>
      <c r="O130" s="12">
        <f t="array" ref="O130">INDEX('Back data'!$A$366:$AT$366,,MAX(IF('Back data'!$A$366:$AT$366&lt;&gt;"",COLUMN('Back data'!$A$366:$AT$366)))-O$6)/O129</f>
        <v>0.78271899716460225</v>
      </c>
      <c r="P130" s="12">
        <f t="array" ref="P130">INDEX('Back data'!$A$366:$AT$366,,MAX(IF('Back data'!$A$366:$AT$366&lt;&gt;"",COLUMN('Back data'!$A$366:$AT$366)))-P$6)/P129</f>
        <v>0.72184065934065944</v>
      </c>
    </row>
    <row r="131" spans="1:16" x14ac:dyDescent="0.25">
      <c r="A131" s="40" t="s">
        <v>55</v>
      </c>
      <c r="B131" s="52" t="s">
        <v>34</v>
      </c>
      <c r="C131" s="11" t="s">
        <v>37</v>
      </c>
      <c r="D131" s="12">
        <f t="array" ref="D131">+INDEX('Back data'!$A$367:$AT$367,,MAX(IF('Back data'!$A$367:$AT$367&lt;&gt;"",COLUMN('Back data'!$A$367:$AT$367)))-D$6)/D129</f>
        <v>0.24422385760739349</v>
      </c>
      <c r="E131" s="12">
        <f t="array" ref="E131">+INDEX('Back data'!$A$367:$AT$367,,MAX(IF('Back data'!$A$367:$AT$367&lt;&gt;"",COLUMN('Back data'!$A$367:$AT$367)))-E$6)/E129</f>
        <v>9.0522670025188906E-2</v>
      </c>
      <c r="F131" s="12">
        <f t="array" ref="F131">+INDEX('Back data'!$A$367:$AT$367,,MAX(IF('Back data'!$A$367:$AT$367&lt;&gt;"",COLUMN('Back data'!$A$367:$AT$367)))-F$6)/F129</f>
        <v>8.3017809563876027E-2</v>
      </c>
      <c r="G131" s="12">
        <f t="array" ref="G131">+INDEX('Back data'!$A$367:$AT$367,,MAX(IF('Back data'!$A$367:$AT$367&lt;&gt;"",COLUMN('Back data'!$A$367:$AT$367)))-G$6)/G129</f>
        <v>2.9899812147777084E-2</v>
      </c>
      <c r="H131" s="12">
        <f t="array" ref="H131">+INDEX('Back data'!$A$367:$AT$367,,MAX(IF('Back data'!$A$367:$AT$367&lt;&gt;"",COLUMN('Back data'!$A$367:$AT$367)))-H$6)/H129</f>
        <v>0.14772027110289587</v>
      </c>
      <c r="I131" s="12">
        <f t="array" ref="I131">+INDEX('Back data'!$A$367:$AT$367,,MAX(IF('Back data'!$A$367:$AT$367&lt;&gt;"",COLUMN('Back data'!$A$367:$AT$367)))-I$6)/I129</f>
        <v>9.8427112047997409E-2</v>
      </c>
      <c r="J131" s="12">
        <f t="array" ref="J131">+INDEX('Back data'!$A$367:$AT$367,,MAX(IF('Back data'!$A$367:$AT$367&lt;&gt;"",COLUMN('Back data'!$A$367:$AT$367)))-J$6)/J129</f>
        <v>0.11931736698694968</v>
      </c>
      <c r="K131" s="12">
        <f t="array" ref="K131">+INDEX('Back data'!$A$367:$AT$367,,MAX(IF('Back data'!$A$367:$AT$367&lt;&gt;"",COLUMN('Back data'!$A$367:$AT$367)))-K$6)/K129</f>
        <v>0.29104477611940299</v>
      </c>
      <c r="L131" s="12">
        <f t="array" ref="L131">+INDEX('Back data'!$A$367:$AT$367,,MAX(IF('Back data'!$A$367:$AT$367&lt;&gt;"",COLUMN('Back data'!$A$367:$AT$367)))-L$6)/L129</f>
        <v>0.24979091162531361</v>
      </c>
      <c r="M131" s="12">
        <f t="array" ref="M131">+INDEX('Back data'!$A$367:$AT$367,,MAX(IF('Back data'!$A$367:$AT$367&lt;&gt;"",COLUMN('Back data'!$A$367:$AT$367)))-M$6)/M129</f>
        <v>0.12688960146587266</v>
      </c>
      <c r="N131" s="12">
        <f t="array" ref="N131">+INDEX('Back data'!$A$367:$AT$367,,MAX(IF('Back data'!$A$367:$AT$367&lt;&gt;"",COLUMN('Back data'!$A$367:$AT$367)))-N$6)/N129</f>
        <v>7.8204314720812185E-2</v>
      </c>
      <c r="O131" s="12">
        <f t="array" ref="O131">+INDEX('Back data'!$A$367:$AT$367,,MAX(IF('Back data'!$A$367:$AT$367&lt;&gt;"",COLUMN('Back data'!$A$367:$AT$367)))-O$6)/O129</f>
        <v>0.2172810028353977</v>
      </c>
      <c r="P131" s="12">
        <f t="array" ref="P131">+INDEX('Back data'!$A$367:$AT$367,,MAX(IF('Back data'!$A$367:$AT$367&lt;&gt;"",COLUMN('Back data'!$A$367:$AT$367)))-P$6)/P129</f>
        <v>0.27815934065934067</v>
      </c>
    </row>
    <row r="132" spans="1:16" s="38" customFormat="1" x14ac:dyDescent="0.25">
      <c r="A132" s="34"/>
      <c r="B132" s="35"/>
      <c r="C132" s="36"/>
      <c r="D132" s="37"/>
      <c r="E132" s="37"/>
      <c r="F132" s="37"/>
      <c r="G132" s="37"/>
      <c r="H132" s="37"/>
      <c r="I132" s="37"/>
      <c r="J132" s="37"/>
      <c r="K132" s="37"/>
      <c r="L132" s="37"/>
      <c r="M132" s="37"/>
      <c r="N132" s="37"/>
      <c r="O132" s="37"/>
      <c r="P132" s="37"/>
    </row>
    <row r="133" spans="1:16" s="38" customFormat="1" x14ac:dyDescent="0.25">
      <c r="A133" s="34"/>
      <c r="B133" s="35"/>
      <c r="C133" s="36"/>
      <c r="D133" s="37"/>
      <c r="E133" s="37"/>
      <c r="F133" s="37"/>
      <c r="G133" s="37"/>
      <c r="H133" s="37"/>
      <c r="I133" s="37"/>
      <c r="J133" s="37"/>
      <c r="K133" s="37"/>
      <c r="L133" s="37"/>
      <c r="M133" s="37"/>
      <c r="N133" s="37"/>
      <c r="O133" s="37"/>
      <c r="P133" s="37"/>
    </row>
    <row r="134" spans="1:16" s="38" customFormat="1" x14ac:dyDescent="0.25">
      <c r="A134" s="34"/>
      <c r="B134" s="35"/>
      <c r="C134" s="36"/>
      <c r="D134" s="37"/>
      <c r="E134" s="37"/>
      <c r="F134" s="37"/>
      <c r="G134" s="37"/>
      <c r="H134" s="37"/>
      <c r="I134" s="37"/>
      <c r="J134" s="37"/>
      <c r="K134" s="37"/>
      <c r="L134" s="37"/>
      <c r="M134" s="37"/>
      <c r="N134" s="37"/>
      <c r="O134" s="37"/>
      <c r="P134" s="37"/>
    </row>
    <row r="135" spans="1:16" s="38" customFormat="1" x14ac:dyDescent="0.25">
      <c r="A135" s="34"/>
      <c r="B135" s="35"/>
      <c r="C135" s="36"/>
      <c r="D135" s="37"/>
      <c r="E135" s="37"/>
      <c r="F135" s="37"/>
      <c r="G135" s="37"/>
      <c r="H135" s="37"/>
      <c r="I135" s="37"/>
      <c r="J135" s="37"/>
      <c r="K135" s="37"/>
      <c r="L135" s="37"/>
      <c r="M135" s="37"/>
      <c r="N135" s="37"/>
      <c r="O135" s="37"/>
      <c r="P135" s="37"/>
    </row>
    <row r="136" spans="1:16" x14ac:dyDescent="0.25">
      <c r="A136" s="7"/>
      <c r="B136" s="8"/>
      <c r="C136" s="9" t="s">
        <v>35</v>
      </c>
      <c r="D136" s="10">
        <f t="array" ref="D136">INDEX('Back data'!$A$123:$AT$123,,MAX(IF('Back data'!$A$123:$AT$123&lt;&gt;"",COLUMN('Back data'!$A$123:$AT$123)))-D$6)+INDEX('Back data'!$A$124:$AT$124,,MAX(IF('Back data'!$A$124:$AT$124&lt;&gt;"",COLUMN('Back data'!$A$124:$AT$124)))-D$6)</f>
        <v>66.16</v>
      </c>
      <c r="E136" s="10">
        <f t="array" ref="E136">INDEX('Back data'!$A$123:$AT$123,,MAX(IF('Back data'!$A$123:$AT$123&lt;&gt;"",COLUMN('Back data'!$A$123:$AT$123)))-E$6)+INDEX('Back data'!$A$124:$AT$124,,MAX(IF('Back data'!$A$124:$AT$124&lt;&gt;"",COLUMN('Back data'!$A$124:$AT$124)))-E$6)</f>
        <v>62.709999999999994</v>
      </c>
      <c r="F136" s="10">
        <f t="array" ref="F136">INDEX('Back data'!$A$123:$AT$123,,MAX(IF('Back data'!$A$123:$AT$123&lt;&gt;"",COLUMN('Back data'!$A$123:$AT$123)))-F$6)+INDEX('Back data'!$A$124:$AT$124,,MAX(IF('Back data'!$A$124:$AT$124&lt;&gt;"",COLUMN('Back data'!$A$124:$AT$124)))-F$6)</f>
        <v>60.23</v>
      </c>
      <c r="G136" s="10">
        <f t="array" ref="G136">INDEX('Back data'!$A$123:$AT$123,,MAX(IF('Back data'!$A$123:$AT$123&lt;&gt;"",COLUMN('Back data'!$A$123:$AT$123)))-G$6)+INDEX('Back data'!$A$124:$AT$124,,MAX(IF('Back data'!$A$124:$AT$124&lt;&gt;"",COLUMN('Back data'!$A$124:$AT$124)))-G$6)</f>
        <v>55.7</v>
      </c>
      <c r="H136" s="10">
        <f t="array" ref="H136">INDEX('Back data'!$A$123:$AT$123,,MAX(IF('Back data'!$A$123:$AT$123&lt;&gt;"",COLUMN('Back data'!$A$123:$AT$123)))-H$6)+INDEX('Back data'!$A$124:$AT$124,,MAX(IF('Back data'!$A$124:$AT$124&lt;&gt;"",COLUMN('Back data'!$A$124:$AT$124)))-H$6)</f>
        <v>65.650000000000006</v>
      </c>
      <c r="I136" s="10">
        <f t="array" ref="I136">INDEX('Back data'!$A$123:$AT$123,,MAX(IF('Back data'!$A$123:$AT$123&lt;&gt;"",COLUMN('Back data'!$A$123:$AT$123)))-I$6)+INDEX('Back data'!$A$124:$AT$124,,MAX(IF('Back data'!$A$124:$AT$124&lt;&gt;"",COLUMN('Back data'!$A$124:$AT$124)))-I$6)</f>
        <v>63.76</v>
      </c>
      <c r="J136" s="10">
        <f t="array" ref="J136">INDEX('Back data'!$A$123:$AT$123,,MAX(IF('Back data'!$A$123:$AT$123&lt;&gt;"",COLUMN('Back data'!$A$123:$AT$123)))-J$6)+INDEX('Back data'!$A$124:$AT$124,,MAX(IF('Back data'!$A$124:$AT$124&lt;&gt;"",COLUMN('Back data'!$A$124:$AT$124)))-J$6)</f>
        <v>66.89</v>
      </c>
      <c r="K136" s="10">
        <f t="array" ref="K136">INDEX('Back data'!$A$123:$AT$123,,MAX(IF('Back data'!$A$123:$AT$123&lt;&gt;"",COLUMN('Back data'!$A$123:$AT$123)))-K$6)+INDEX('Back data'!$A$124:$AT$124,,MAX(IF('Back data'!$A$124:$AT$124&lt;&gt;"",COLUMN('Back data'!$A$124:$AT$124)))-K$6)</f>
        <v>63.87</v>
      </c>
      <c r="L136" s="10">
        <f t="array" ref="L136">INDEX('Back data'!$A$123:$AT$123,,MAX(IF('Back data'!$A$123:$AT$123&lt;&gt;"",COLUMN('Back data'!$A$123:$AT$123)))-L$6)+INDEX('Back data'!$A$124:$AT$124,,MAX(IF('Back data'!$A$124:$AT$124&lt;&gt;"",COLUMN('Back data'!$A$124:$AT$124)))-L$6)</f>
        <v>68.23</v>
      </c>
      <c r="M136" s="10">
        <f t="array" ref="M136">INDEX('Back data'!$A$123:$AT$123,,MAX(IF('Back data'!$A$123:$AT$123&lt;&gt;"",COLUMN('Back data'!$A$123:$AT$123)))-M$6)+INDEX('Back data'!$A$124:$AT$124,,MAX(IF('Back data'!$A$124:$AT$124&lt;&gt;"",COLUMN('Back data'!$A$124:$AT$124)))-M$6)</f>
        <v>65.73</v>
      </c>
      <c r="N136" s="10">
        <f t="array" ref="N136">INDEX('Back data'!$A$123:$AT$123,,MAX(IF('Back data'!$A$123:$AT$123&lt;&gt;"",COLUMN('Back data'!$A$123:$AT$123)))-N$6)+INDEX('Back data'!$A$124:$AT$124,,MAX(IF('Back data'!$A$124:$AT$124&lt;&gt;"",COLUMN('Back data'!$A$124:$AT$124)))-N$6)</f>
        <v>67.62</v>
      </c>
      <c r="O136" s="10">
        <f t="array" ref="O136">INDEX('Back data'!$A$123:$AT$123,,MAX(IF('Back data'!$A$123:$AT$123&lt;&gt;"",COLUMN('Back data'!$A$123:$AT$123)))-O$6)+INDEX('Back data'!$A$124:$AT$124,,MAX(IF('Back data'!$A$124:$AT$124&lt;&gt;"",COLUMN('Back data'!$A$124:$AT$124)))-O$6)</f>
        <v>64.63</v>
      </c>
      <c r="P136" s="10">
        <f t="array" ref="P136">INDEX('Back data'!$A$123:$AT$123,,MAX(IF('Back data'!$A$123:$AT$123&lt;&gt;"",COLUMN('Back data'!$A$123:$AT$123)))-P$6)+INDEX('Back data'!$A$124:$AT$124,,MAX(IF('Back data'!$A$124:$AT$124&lt;&gt;"",COLUMN('Back data'!$A$124:$AT$124)))-P$6)</f>
        <v>69.460000000000008</v>
      </c>
    </row>
    <row r="137" spans="1:16" x14ac:dyDescent="0.25">
      <c r="A137" s="44" t="s">
        <v>56</v>
      </c>
      <c r="B137" s="45" t="s">
        <v>52</v>
      </c>
      <c r="C137" s="11" t="s">
        <v>36</v>
      </c>
      <c r="D137" s="12">
        <f t="array" ref="D137">INDEX('Back data'!$A$123:$AT$123,,MAX(IF('Back data'!$A$123:$AT$123&lt;&gt;"",COLUMN('Back data'!$A$123:$AT$123)))-D$6)/D136</f>
        <v>0.86245465538089483</v>
      </c>
      <c r="E137" s="12">
        <f t="array" ref="E137">INDEX('Back data'!$A$123:$AT$123,,MAX(IF('Back data'!$A$123:$AT$123&lt;&gt;"",COLUMN('Back data'!$A$123:$AT$123)))-E$6)/E136</f>
        <v>0.86014989634826988</v>
      </c>
      <c r="F137" s="12">
        <f t="array" ref="F137">INDEX('Back data'!$A$123:$AT$123,,MAX(IF('Back data'!$A$123:$AT$123&lt;&gt;"",COLUMN('Back data'!$A$123:$AT$123)))-F$6)/F136</f>
        <v>0.8776357297028059</v>
      </c>
      <c r="G137" s="12">
        <f t="array" ref="G137">INDEX('Back data'!$A$123:$AT$123,,MAX(IF('Back data'!$A$123:$AT$123&lt;&gt;"",COLUMN('Back data'!$A$123:$AT$123)))-G$6)/G136</f>
        <v>0.89443447037701973</v>
      </c>
      <c r="H137" s="12">
        <f t="array" ref="H137">INDEX('Back data'!$A$123:$AT$123,,MAX(IF('Back data'!$A$123:$AT$123&lt;&gt;"",COLUMN('Back data'!$A$123:$AT$123)))-H$6)/H136</f>
        <v>0.87022086824067013</v>
      </c>
      <c r="I137" s="12">
        <f t="array" ref="I137">INDEX('Back data'!$A$123:$AT$123,,MAX(IF('Back data'!$A$123:$AT$123&lt;&gt;"",COLUMN('Back data'!$A$123:$AT$123)))-I$6)/I136</f>
        <v>0.92220828105395225</v>
      </c>
      <c r="J137" s="12">
        <f t="array" ref="J137">INDEX('Back data'!$A$123:$AT$123,,MAX(IF('Back data'!$A$123:$AT$123&lt;&gt;"",COLUMN('Back data'!$A$123:$AT$123)))-J$6)/J136</f>
        <v>0.8793541635521005</v>
      </c>
      <c r="K137" s="12">
        <f t="array" ref="K137">INDEX('Back data'!$A$123:$AT$123,,MAX(IF('Back data'!$A$123:$AT$123&lt;&gt;"",COLUMN('Back data'!$A$123:$AT$123)))-K$6)/K136</f>
        <v>0.90699859088774071</v>
      </c>
      <c r="L137" s="12">
        <f t="array" ref="L137">INDEX('Back data'!$A$123:$AT$123,,MAX(IF('Back data'!$A$123:$AT$123&lt;&gt;"",COLUMN('Back data'!$A$123:$AT$123)))-L$6)/L136</f>
        <v>0.84039278909570569</v>
      </c>
      <c r="M137" s="12">
        <f t="array" ref="M137">INDEX('Back data'!$A$123:$AT$123,,MAX(IF('Back data'!$A$123:$AT$123&lt;&gt;"",COLUMN('Back data'!$A$123:$AT$123)))-M$6)/M136</f>
        <v>0.86824889700289054</v>
      </c>
      <c r="N137" s="12">
        <f t="array" ref="N137">INDEX('Back data'!$A$123:$AT$123,,MAX(IF('Back data'!$A$123:$AT$123&lt;&gt;"",COLUMN('Back data'!$A$123:$AT$123)))-N$6)/N136</f>
        <v>0.82786157941437433</v>
      </c>
      <c r="O137" s="12">
        <f t="array" ref="O137">INDEX('Back data'!$A$123:$AT$123,,MAX(IF('Back data'!$A$123:$AT$123&lt;&gt;"",COLUMN('Back data'!$A$123:$AT$123)))-O$6)/O136</f>
        <v>0.86384032183196657</v>
      </c>
      <c r="P137" s="12">
        <f t="array" ref="P137">INDEX('Back data'!$A$123:$AT$123,,MAX(IF('Back data'!$A$123:$AT$123&lt;&gt;"",COLUMN('Back data'!$A$123:$AT$123)))-P$6)/P136</f>
        <v>0.90526921969478835</v>
      </c>
    </row>
    <row r="138" spans="1:16" x14ac:dyDescent="0.25">
      <c r="A138" s="44" t="s">
        <v>56</v>
      </c>
      <c r="B138" s="45" t="s">
        <v>53</v>
      </c>
      <c r="C138" s="11" t="s">
        <v>37</v>
      </c>
      <c r="D138" s="12">
        <f t="array" ref="D138">+INDEX('Back data'!$A$124:$AT$124,,MAX(IF('Back data'!$A$124:$AT$124&lt;&gt;"",COLUMN('Back data'!$A$124:$AT$124)))-D$6)/D136</f>
        <v>0.1375453446191052</v>
      </c>
      <c r="E138" s="12">
        <f t="array" ref="E138">+INDEX('Back data'!$A$124:$AT$124,,MAX(IF('Back data'!$A$124:$AT$124&lt;&gt;"",COLUMN('Back data'!$A$124:$AT$124)))-E$6)/E136</f>
        <v>0.1398501036517302</v>
      </c>
      <c r="F138" s="12">
        <f t="array" ref="F138">+INDEX('Back data'!$A$124:$AT$124,,MAX(IF('Back data'!$A$124:$AT$124&lt;&gt;"",COLUMN('Back data'!$A$124:$AT$124)))-F$6)/F136</f>
        <v>0.1223642702971941</v>
      </c>
      <c r="G138" s="12">
        <f t="array" ref="G138">+INDEX('Back data'!$A$124:$AT$124,,MAX(IF('Back data'!$A$124:$AT$124&lt;&gt;"",COLUMN('Back data'!$A$124:$AT$124)))-G$6)/G136</f>
        <v>0.10556552962298024</v>
      </c>
      <c r="H138" s="12">
        <f t="array" ref="H138">+INDEX('Back data'!$A$124:$AT$124,,MAX(IF('Back data'!$A$124:$AT$124&lt;&gt;"",COLUMN('Back data'!$A$124:$AT$124)))-H$6)/H136</f>
        <v>0.12977913175932976</v>
      </c>
      <c r="I138" s="12">
        <f t="array" ref="I138">+INDEX('Back data'!$A$124:$AT$124,,MAX(IF('Back data'!$A$124:$AT$124&lt;&gt;"",COLUMN('Back data'!$A$124:$AT$124)))-I$6)/I136</f>
        <v>7.779171894604768E-2</v>
      </c>
      <c r="J138" s="12">
        <f t="array" ref="J138">+INDEX('Back data'!$A$124:$AT$124,,MAX(IF('Back data'!$A$124:$AT$124&lt;&gt;"",COLUMN('Back data'!$A$124:$AT$124)))-J$6)/J136</f>
        <v>0.12064583644789954</v>
      </c>
      <c r="K138" s="12">
        <f t="array" ref="K138">+INDEX('Back data'!$A$124:$AT$124,,MAX(IF('Back data'!$A$124:$AT$124&lt;&gt;"",COLUMN('Back data'!$A$124:$AT$124)))-K$6)/K136</f>
        <v>9.3001409112259292E-2</v>
      </c>
      <c r="L138" s="12">
        <f t="array" ref="L138">+INDEX('Back data'!$A$124:$AT$124,,MAX(IF('Back data'!$A$124:$AT$124&lt;&gt;"",COLUMN('Back data'!$A$124:$AT$124)))-L$6)/L136</f>
        <v>0.15960721090429431</v>
      </c>
      <c r="M138" s="12">
        <f t="array" ref="M138">+INDEX('Back data'!$A$124:$AT$124,,MAX(IF('Back data'!$A$124:$AT$124&lt;&gt;"",COLUMN('Back data'!$A$124:$AT$124)))-M$6)/M136</f>
        <v>0.13175110299710938</v>
      </c>
      <c r="N138" s="12">
        <f t="array" ref="N138">+INDEX('Back data'!$A$124:$AT$124,,MAX(IF('Back data'!$A$124:$AT$124&lt;&gt;"",COLUMN('Back data'!$A$124:$AT$124)))-N$6)/N136</f>
        <v>0.17213842058562556</v>
      </c>
      <c r="O138" s="12">
        <f t="array" ref="O138">+INDEX('Back data'!$A$124:$AT$124,,MAX(IF('Back data'!$A$124:$AT$124&lt;&gt;"",COLUMN('Back data'!$A$124:$AT$124)))-O$6)/O136</f>
        <v>0.13615967816803345</v>
      </c>
      <c r="P138" s="12">
        <f t="array" ref="P138">+INDEX('Back data'!$A$124:$AT$124,,MAX(IF('Back data'!$A$124:$AT$124&lt;&gt;"",COLUMN('Back data'!$A$124:$AT$124)))-P$6)/P136</f>
        <v>9.473078030521162E-2</v>
      </c>
    </row>
    <row r="141" spans="1:16" x14ac:dyDescent="0.25">
      <c r="B141" s="30"/>
      <c r="C141" s="9" t="s">
        <v>35</v>
      </c>
      <c r="D141" s="10">
        <f t="array" ref="D141">INDEX('Back data'!$A$129:$AT$129,,MAX(IF('Back data'!$A$129:$AT$129&lt;&gt;"",COLUMN('Back data'!$A$129:$AT$129)))-D$6)+INDEX('Back data'!$A$130:$AT$130,,MAX(IF('Back data'!$A$130:$AT$130&lt;&gt;"",COLUMN('Back data'!$A$130:$AT$130)))-D$6)</f>
        <v>61.17</v>
      </c>
      <c r="E141" s="10">
        <f t="array" ref="E141">INDEX('Back data'!$A$129:$AT$129,,MAX(IF('Back data'!$A$129:$AT$129&lt;&gt;"",COLUMN('Back data'!$A$129:$AT$129)))-E$6)+INDEX('Back data'!$A$130:$AT$130,,MAX(IF('Back data'!$A$130:$AT$130&lt;&gt;"",COLUMN('Back data'!$A$130:$AT$130)))-E$6)</f>
        <v>62.58</v>
      </c>
      <c r="F141" s="10">
        <f t="array" ref="F141">INDEX('Back data'!$A$129:$AT$129,,MAX(IF('Back data'!$A$129:$AT$129&lt;&gt;"",COLUMN('Back data'!$A$129:$AT$129)))-F$6)+INDEX('Back data'!$A$130:$AT$130,,MAX(IF('Back data'!$A$130:$AT$130&lt;&gt;"",COLUMN('Back data'!$A$130:$AT$130)))-F$6)</f>
        <v>62.84</v>
      </c>
      <c r="G141" s="10">
        <f t="array" ref="G141">INDEX('Back data'!$A$129:$AT$129,,MAX(IF('Back data'!$A$129:$AT$129&lt;&gt;"",COLUMN('Back data'!$A$129:$AT$129)))-G$6)+INDEX('Back data'!$A$130:$AT$130,,MAX(IF('Back data'!$A$130:$AT$130&lt;&gt;"",COLUMN('Back data'!$A$130:$AT$130)))-G$6)</f>
        <v>54.099999999999994</v>
      </c>
      <c r="H141" s="10">
        <f t="array" ref="H141">INDEX('Back data'!$A$129:$AT$129,,MAX(IF('Back data'!$A$129:$AT$129&lt;&gt;"",COLUMN('Back data'!$A$129:$AT$129)))-H$6)+INDEX('Back data'!$A$130:$AT$130,,MAX(IF('Back data'!$A$130:$AT$130&lt;&gt;"",COLUMN('Back data'!$A$130:$AT$130)))-H$6)</f>
        <v>68.430000000000007</v>
      </c>
      <c r="I141" s="10">
        <f t="array" ref="I141">INDEX('Back data'!$A$129:$AT$129,,MAX(IF('Back data'!$A$129:$AT$129&lt;&gt;"",COLUMN('Back data'!$A$129:$AT$129)))-I$6)+INDEX('Back data'!$A$130:$AT$130,,MAX(IF('Back data'!$A$130:$AT$130&lt;&gt;"",COLUMN('Back data'!$A$130:$AT$130)))-I$6)</f>
        <v>66.92</v>
      </c>
      <c r="J141" s="10">
        <f t="array" ref="J141">INDEX('Back data'!$A$129:$AT$129,,MAX(IF('Back data'!$A$129:$AT$129&lt;&gt;"",COLUMN('Back data'!$A$129:$AT$129)))-J$6)+INDEX('Back data'!$A$130:$AT$130,,MAX(IF('Back data'!$A$130:$AT$130&lt;&gt;"",COLUMN('Back data'!$A$130:$AT$130)))-J$6)</f>
        <v>68.81</v>
      </c>
      <c r="K141" s="10">
        <f t="array" ref="K141">INDEX('Back data'!$A$129:$AT$129,,MAX(IF('Back data'!$A$129:$AT$129&lt;&gt;"",COLUMN('Back data'!$A$129:$AT$129)))-K$6)+INDEX('Back data'!$A$130:$AT$130,,MAX(IF('Back data'!$A$130:$AT$130&lt;&gt;"",COLUMN('Back data'!$A$130:$AT$130)))-K$6)</f>
        <v>74.52</v>
      </c>
      <c r="L141" s="10">
        <f t="array" ref="L141">INDEX('Back data'!$A$129:$AT$129,,MAX(IF('Back data'!$A$129:$AT$129&lt;&gt;"",COLUMN('Back data'!$A$129:$AT$129)))-L$6)+INDEX('Back data'!$A$130:$AT$130,,MAX(IF('Back data'!$A$130:$AT$130&lt;&gt;"",COLUMN('Back data'!$A$130:$AT$130)))-L$6)</f>
        <v>69.240000000000009</v>
      </c>
      <c r="M141" s="10">
        <f t="array" ref="M141">INDEX('Back data'!$A$129:$AT$129,,MAX(IF('Back data'!$A$129:$AT$129&lt;&gt;"",COLUMN('Back data'!$A$129:$AT$129)))-M$6)+INDEX('Back data'!$A$130:$AT$130,,MAX(IF('Back data'!$A$130:$AT$130&lt;&gt;"",COLUMN('Back data'!$A$130:$AT$130)))-M$6)</f>
        <v>70.52000000000001</v>
      </c>
      <c r="N141" s="10">
        <f t="array" ref="N141">INDEX('Back data'!$A$129:$AT$129,,MAX(IF('Back data'!$A$129:$AT$129&lt;&gt;"",COLUMN('Back data'!$A$129:$AT$129)))-N$6)+INDEX('Back data'!$A$130:$AT$130,,MAX(IF('Back data'!$A$130:$AT$130&lt;&gt;"",COLUMN('Back data'!$A$130:$AT$130)))-N$6)</f>
        <v>73.2</v>
      </c>
      <c r="O141" s="10">
        <f t="array" ref="O141">INDEX('Back data'!$A$129:$AT$129,,MAX(IF('Back data'!$A$129:$AT$129&lt;&gt;"",COLUMN('Back data'!$A$129:$AT$129)))-O$6)+INDEX('Back data'!$A$130:$AT$130,,MAX(IF('Back data'!$A$130:$AT$130&lt;&gt;"",COLUMN('Back data'!$A$130:$AT$130)))-O$6)</f>
        <v>73.819999999999993</v>
      </c>
      <c r="P141" s="10">
        <f t="array" ref="P141">INDEX('Back data'!$A$129:$AT$129,,MAX(IF('Back data'!$A$129:$AT$129&lt;&gt;"",COLUMN('Back data'!$A$129:$AT$129)))-P$6)+INDEX('Back data'!$A$130:$AT$130,,MAX(IF('Back data'!$A$130:$AT$130&lt;&gt;"",COLUMN('Back data'!$A$130:$AT$130)))-P$6)</f>
        <v>73.990000000000009</v>
      </c>
    </row>
    <row r="142" spans="1:16" x14ac:dyDescent="0.25">
      <c r="A142" s="44" t="s">
        <v>56</v>
      </c>
      <c r="B142" s="46" t="s">
        <v>38</v>
      </c>
      <c r="C142" s="11" t="s">
        <v>36</v>
      </c>
      <c r="D142" s="12">
        <f t="array" ref="D142">INDEX('Back data'!$A$129:$AT$129,,MAX(IF('Back data'!$A$129:$AT$129&lt;&gt;"",COLUMN('Back data'!$A$129:$AT$129)))-D$6)/D141</f>
        <v>0.60977603400359648</v>
      </c>
      <c r="E142" s="12">
        <f t="array" ref="E142">INDEX('Back data'!$A$129:$AT$129,,MAX(IF('Back data'!$A$129:$AT$129&lt;&gt;"",COLUMN('Back data'!$A$129:$AT$129)))-E$6)/E141</f>
        <v>0.65324384787472045</v>
      </c>
      <c r="F142" s="12">
        <f t="array" ref="F142">INDEX('Back data'!$A$129:$AT$129,,MAX(IF('Back data'!$A$129:$AT$129&lt;&gt;"",COLUMN('Back data'!$A$129:$AT$129)))-F$6)/F141</f>
        <v>0.64338001273074474</v>
      </c>
      <c r="G142" s="12">
        <f t="array" ref="G142">INDEX('Back data'!$A$129:$AT$129,,MAX(IF('Back data'!$A$129:$AT$129&lt;&gt;"",COLUMN('Back data'!$A$129:$AT$129)))-G$6)/G141</f>
        <v>0.51700554528650655</v>
      </c>
      <c r="H142" s="12">
        <f t="array" ref="H142">INDEX('Back data'!$A$129:$AT$129,,MAX(IF('Back data'!$A$129:$AT$129&lt;&gt;"",COLUMN('Back data'!$A$129:$AT$129)))-H$6)/H141</f>
        <v>0.61230454479029661</v>
      </c>
      <c r="I142" s="12">
        <f t="array" ref="I142">INDEX('Back data'!$A$129:$AT$129,,MAX(IF('Back data'!$A$129:$AT$129&lt;&gt;"",COLUMN('Back data'!$A$129:$AT$129)))-I$6)/I141</f>
        <v>0.76808129109384338</v>
      </c>
      <c r="J142" s="12">
        <f t="array" ref="J142">INDEX('Back data'!$A$129:$AT$129,,MAX(IF('Back data'!$A$129:$AT$129&lt;&gt;"",COLUMN('Back data'!$A$129:$AT$129)))-J$6)/J141</f>
        <v>0.56474349658479872</v>
      </c>
      <c r="K142" s="12">
        <f t="array" ref="K142">INDEX('Back data'!$A$129:$AT$129,,MAX(IF('Back data'!$A$129:$AT$129&lt;&gt;"",COLUMN('Back data'!$A$129:$AT$129)))-K$6)/K141</f>
        <v>0.78502415458937203</v>
      </c>
      <c r="L142" s="12">
        <f t="array" ref="L142">INDEX('Back data'!$A$129:$AT$129,,MAX(IF('Back data'!$A$129:$AT$129&lt;&gt;"",COLUMN('Back data'!$A$129:$AT$129)))-L$6)/L141</f>
        <v>0.5103986135181976</v>
      </c>
      <c r="M142" s="12">
        <f t="array" ref="M142">INDEX('Back data'!$A$129:$AT$129,,MAX(IF('Back data'!$A$129:$AT$129&lt;&gt;"",COLUMN('Back data'!$A$129:$AT$129)))-M$6)/M141</f>
        <v>0.59231423709585929</v>
      </c>
      <c r="N142" s="12">
        <f t="array" ref="N142">INDEX('Back data'!$A$129:$AT$129,,MAX(IF('Back data'!$A$129:$AT$129&lt;&gt;"",COLUMN('Back data'!$A$129:$AT$129)))-N$6)/N141</f>
        <v>0.65437158469945356</v>
      </c>
      <c r="O142" s="12">
        <f t="array" ref="O142">INDEX('Back data'!$A$129:$AT$129,,MAX(IF('Back data'!$A$129:$AT$129&lt;&gt;"",COLUMN('Back data'!$A$129:$AT$129)))-O$6)/O141</f>
        <v>0.47371985911677056</v>
      </c>
      <c r="P142" s="12">
        <f t="array" ref="P142">INDEX('Back data'!$A$129:$AT$129,,MAX(IF('Back data'!$A$129:$AT$129&lt;&gt;"",COLUMN('Back data'!$A$129:$AT$129)))-P$6)/P141</f>
        <v>0.77213136910393287</v>
      </c>
    </row>
    <row r="143" spans="1:16" x14ac:dyDescent="0.25">
      <c r="A143" s="44" t="s">
        <v>56</v>
      </c>
      <c r="B143" s="46" t="s">
        <v>38</v>
      </c>
      <c r="C143" s="11" t="s">
        <v>37</v>
      </c>
      <c r="D143" s="12">
        <f t="array" ref="D143">+INDEX('Back data'!$A$130:$AT$130,,MAX(IF('Back data'!$A$130:$AT$130&lt;&gt;"",COLUMN('Back data'!$A$130:$AT$130)))-D$6)/D141</f>
        <v>0.39022396599640347</v>
      </c>
      <c r="E143" s="12">
        <f t="array" ref="E143">+INDEX('Back data'!$A$130:$AT$130,,MAX(IF('Back data'!$A$130:$AT$130&lt;&gt;"",COLUMN('Back data'!$A$130:$AT$130)))-E$6)/E141</f>
        <v>0.34675615212527966</v>
      </c>
      <c r="F143" s="12">
        <f t="array" ref="F143">+INDEX('Back data'!$A$130:$AT$130,,MAX(IF('Back data'!$A$130:$AT$130&lt;&gt;"",COLUMN('Back data'!$A$130:$AT$130)))-F$6)/F141</f>
        <v>0.35661998726925526</v>
      </c>
      <c r="G143" s="12">
        <f t="array" ref="G143">+INDEX('Back data'!$A$130:$AT$130,,MAX(IF('Back data'!$A$130:$AT$130&lt;&gt;"",COLUMN('Back data'!$A$130:$AT$130)))-G$6)/G141</f>
        <v>0.48299445471349356</v>
      </c>
      <c r="H143" s="12">
        <f t="array" ref="H143">+INDEX('Back data'!$A$130:$AT$130,,MAX(IF('Back data'!$A$130:$AT$130&lt;&gt;"",COLUMN('Back data'!$A$130:$AT$130)))-H$6)/H141</f>
        <v>0.38769545520970333</v>
      </c>
      <c r="I143" s="12">
        <f t="array" ref="I143">+INDEX('Back data'!$A$130:$AT$130,,MAX(IF('Back data'!$A$130:$AT$130&lt;&gt;"",COLUMN('Back data'!$A$130:$AT$130)))-I$6)/I141</f>
        <v>0.2319187089061566</v>
      </c>
      <c r="J143" s="12">
        <f t="array" ref="J143">+INDEX('Back data'!$A$130:$AT$130,,MAX(IF('Back data'!$A$130:$AT$130&lt;&gt;"",COLUMN('Back data'!$A$130:$AT$130)))-J$6)/J141</f>
        <v>0.43525650341520128</v>
      </c>
      <c r="K143" s="12">
        <f t="array" ref="K143">+INDEX('Back data'!$A$130:$AT$130,,MAX(IF('Back data'!$A$130:$AT$130&lt;&gt;"",COLUMN('Back data'!$A$130:$AT$130)))-K$6)/K141</f>
        <v>0.21497584541062803</v>
      </c>
      <c r="L143" s="12">
        <f t="array" ref="L143">+INDEX('Back data'!$A$130:$AT$130,,MAX(IF('Back data'!$A$130:$AT$130&lt;&gt;"",COLUMN('Back data'!$A$130:$AT$130)))-L$6)/L141</f>
        <v>0.48960138648180235</v>
      </c>
      <c r="M143" s="12">
        <f t="array" ref="M143">+INDEX('Back data'!$A$130:$AT$130,,MAX(IF('Back data'!$A$130:$AT$130&lt;&gt;"",COLUMN('Back data'!$A$130:$AT$130)))-M$6)/M141</f>
        <v>0.4076857629041406</v>
      </c>
      <c r="N143" s="12">
        <f t="array" ref="N143">+INDEX('Back data'!$A$130:$AT$130,,MAX(IF('Back data'!$A$130:$AT$130&lt;&gt;"",COLUMN('Back data'!$A$130:$AT$130)))-N$6)/N141</f>
        <v>0.34562841530054644</v>
      </c>
      <c r="O143" s="12">
        <f t="array" ref="O143">+INDEX('Back data'!$A$130:$AT$130,,MAX(IF('Back data'!$A$130:$AT$130&lt;&gt;"",COLUMN('Back data'!$A$130:$AT$130)))-O$6)/O141</f>
        <v>0.5262801408832295</v>
      </c>
      <c r="P143" s="12">
        <f t="array" ref="P143">+INDEX('Back data'!$A$130:$AT$130,,MAX(IF('Back data'!$A$130:$AT$130&lt;&gt;"",COLUMN('Back data'!$A$130:$AT$130)))-P$6)/P141</f>
        <v>0.22786863089606699</v>
      </c>
    </row>
    <row r="146" spans="1:16" x14ac:dyDescent="0.25">
      <c r="B146" s="30"/>
      <c r="C146" s="9" t="s">
        <v>35</v>
      </c>
      <c r="D146" s="10">
        <f t="array" ref="D146">INDEX('Back data'!$A$135:$AT$135,,MAX(IF('Back data'!$A$135:$AT$135&lt;&gt;"",COLUMN('Back data'!$A$135:$AT$135)))-D$6)+INDEX('Back data'!$A$136:$AT$136,,MAX(IF('Back data'!$A$136:$AT$136&lt;&gt;"",COLUMN('Back data'!$A$136:$AT$136)))-D$6)</f>
        <v>69.03</v>
      </c>
      <c r="E146" s="10">
        <f t="array" ref="E146">INDEX('Back data'!$A$135:$AT$135,,MAX(IF('Back data'!$A$135:$AT$135&lt;&gt;"",COLUMN('Back data'!$A$135:$AT$135)))-E$6)+INDEX('Back data'!$A$136:$AT$136,,MAX(IF('Back data'!$A$136:$AT$136&lt;&gt;"",COLUMN('Back data'!$A$136:$AT$136)))-E$6)</f>
        <v>62.440000000000005</v>
      </c>
      <c r="F146" s="10">
        <f t="array" ref="F146">INDEX('Back data'!$A$135:$AT$135,,MAX(IF('Back data'!$A$135:$AT$135&lt;&gt;"",COLUMN('Back data'!$A$135:$AT$135)))-F$6)+INDEX('Back data'!$A$136:$AT$136,,MAX(IF('Back data'!$A$136:$AT$136&lt;&gt;"",COLUMN('Back data'!$A$136:$AT$136)))-F$6)</f>
        <v>59.94</v>
      </c>
      <c r="G146" s="10">
        <f t="array" ref="G146">INDEX('Back data'!$A$135:$AT$135,,MAX(IF('Back data'!$A$135:$AT$135&lt;&gt;"",COLUMN('Back data'!$A$135:$AT$135)))-G$6)+INDEX('Back data'!$A$136:$AT$136,,MAX(IF('Back data'!$A$136:$AT$136&lt;&gt;"",COLUMN('Back data'!$A$136:$AT$136)))-G$6)</f>
        <v>55.31</v>
      </c>
      <c r="H146" s="10">
        <f t="array" ref="H146">INDEX('Back data'!$A$135:$AT$135,,MAX(IF('Back data'!$A$135:$AT$135&lt;&gt;"",COLUMN('Back data'!$A$135:$AT$135)))-H$6)+INDEX('Back data'!$A$136:$AT$136,,MAX(IF('Back data'!$A$136:$AT$136&lt;&gt;"",COLUMN('Back data'!$A$136:$AT$136)))-H$6)</f>
        <v>65.069999999999993</v>
      </c>
      <c r="I146" s="10">
        <f t="array" ref="I146">INDEX('Back data'!$A$135:$AT$135,,MAX(IF('Back data'!$A$135:$AT$135&lt;&gt;"",COLUMN('Back data'!$A$135:$AT$135)))-I$6)+INDEX('Back data'!$A$136:$AT$136,,MAX(IF('Back data'!$A$136:$AT$136&lt;&gt;"",COLUMN('Back data'!$A$136:$AT$136)))-I$6)</f>
        <v>61.84</v>
      </c>
      <c r="J146" s="10">
        <f t="array" ref="J146">INDEX('Back data'!$A$135:$AT$135,,MAX(IF('Back data'!$A$135:$AT$135&lt;&gt;"",COLUMN('Back data'!$A$135:$AT$135)))-J$6)+INDEX('Back data'!$A$136:$AT$136,,MAX(IF('Back data'!$A$136:$AT$136&lt;&gt;"",COLUMN('Back data'!$A$136:$AT$136)))-J$6)</f>
        <v>68.11</v>
      </c>
      <c r="K146" s="10">
        <f t="array" ref="K146">INDEX('Back data'!$A$135:$AT$135,,MAX(IF('Back data'!$A$135:$AT$135&lt;&gt;"",COLUMN('Back data'!$A$135:$AT$135)))-K$6)+INDEX('Back data'!$A$136:$AT$136,,MAX(IF('Back data'!$A$136:$AT$136&lt;&gt;"",COLUMN('Back data'!$A$136:$AT$136)))-K$6)</f>
        <v>61.650000000000006</v>
      </c>
      <c r="L146" s="10">
        <f t="array" ref="L146">INDEX('Back data'!$A$135:$AT$135,,MAX(IF('Back data'!$A$135:$AT$135&lt;&gt;"",COLUMN('Back data'!$A$135:$AT$135)))-L$6)+INDEX('Back data'!$A$136:$AT$136,,MAX(IF('Back data'!$A$136:$AT$136&lt;&gt;"",COLUMN('Back data'!$A$136:$AT$136)))-L$6)</f>
        <v>66.87</v>
      </c>
      <c r="M146" s="10">
        <f t="array" ref="M146">INDEX('Back data'!$A$135:$AT$135,,MAX(IF('Back data'!$A$135:$AT$135&lt;&gt;"",COLUMN('Back data'!$A$135:$AT$135)))-M$6)+INDEX('Back data'!$A$136:$AT$136,,MAX(IF('Back data'!$A$136:$AT$136&lt;&gt;"",COLUMN('Back data'!$A$136:$AT$136)))-M$6)</f>
        <v>63.3</v>
      </c>
      <c r="N146" s="10">
        <f t="array" ref="N146">INDEX('Back data'!$A$135:$AT$135,,MAX(IF('Back data'!$A$135:$AT$135&lt;&gt;"",COLUMN('Back data'!$A$135:$AT$135)))-N$6)+INDEX('Back data'!$A$136:$AT$136,,MAX(IF('Back data'!$A$136:$AT$136&lt;&gt;"",COLUMN('Back data'!$A$136:$AT$136)))-N$6)</f>
        <v>64.180000000000007</v>
      </c>
      <c r="O146" s="10">
        <f t="array" ref="O146">INDEX('Back data'!$A$135:$AT$135,,MAX(IF('Back data'!$A$135:$AT$135&lt;&gt;"",COLUMN('Back data'!$A$135:$AT$135)))-O$6)+INDEX('Back data'!$A$136:$AT$136,,MAX(IF('Back data'!$A$136:$AT$136&lt;&gt;"",COLUMN('Back data'!$A$136:$AT$136)))-O$6)</f>
        <v>61.87</v>
      </c>
      <c r="P146" s="10">
        <f t="array" ref="P146">INDEX('Back data'!$A$135:$AT$135,,MAX(IF('Back data'!$A$135:$AT$135&lt;&gt;"",COLUMN('Back data'!$A$135:$AT$135)))-P$6)+INDEX('Back data'!$A$136:$AT$136,,MAX(IF('Back data'!$A$136:$AT$136&lt;&gt;"",COLUMN('Back data'!$A$136:$AT$136)))-P$6)</f>
        <v>67.34</v>
      </c>
    </row>
    <row r="147" spans="1:16" x14ac:dyDescent="0.25">
      <c r="A147" s="44" t="s">
        <v>56</v>
      </c>
      <c r="B147" s="46" t="s">
        <v>39</v>
      </c>
      <c r="C147" s="11" t="s">
        <v>36</v>
      </c>
      <c r="D147" s="12">
        <f t="array" ref="D147">INDEX('Back data'!$A$135:$AT$135,,MAX(IF('Back data'!$A$135:$AT$135&lt;&gt;"",COLUMN('Back data'!$A$135:$AT$135)))-D$6)/D146</f>
        <v>0.95625090540344782</v>
      </c>
      <c r="E147" s="12">
        <f t="array" ref="E147">INDEX('Back data'!$A$135:$AT$135,,MAX(IF('Back data'!$A$135:$AT$135&lt;&gt;"",COLUMN('Back data'!$A$135:$AT$135)))-E$6)/E146</f>
        <v>0.92985265855221011</v>
      </c>
      <c r="F147" s="12">
        <f t="array" ref="F147">INDEX('Back data'!$A$135:$AT$135,,MAX(IF('Back data'!$A$135:$AT$135&lt;&gt;"",COLUMN('Back data'!$A$135:$AT$135)))-F$6)/F146</f>
        <v>0.95762429095762436</v>
      </c>
      <c r="G147" s="12">
        <f t="array" ref="G147">INDEX('Back data'!$A$135:$AT$135,,MAX(IF('Back data'!$A$135:$AT$135&lt;&gt;"",COLUMN('Back data'!$A$135:$AT$135)))-G$6)/G146</f>
        <v>0.9884288555414934</v>
      </c>
      <c r="H147" s="12">
        <f t="array" ref="H147">INDEX('Back data'!$A$135:$AT$135,,MAX(IF('Back data'!$A$135:$AT$135&lt;&gt;"",COLUMN('Back data'!$A$135:$AT$135)))-H$6)/H146</f>
        <v>0.97694790225910566</v>
      </c>
      <c r="I147" s="12">
        <f t="array" ref="I147">INDEX('Back data'!$A$135:$AT$135,,MAX(IF('Back data'!$A$135:$AT$135&lt;&gt;"",COLUMN('Back data'!$A$135:$AT$135)))-I$6)/I146</f>
        <v>0.98221216041397152</v>
      </c>
      <c r="J147" s="12">
        <f t="array" ref="J147">INDEX('Back data'!$A$135:$AT$135,,MAX(IF('Back data'!$A$135:$AT$135&lt;&gt;"",COLUMN('Back data'!$A$135:$AT$135)))-J$6)/J146</f>
        <v>0.98355601233299073</v>
      </c>
      <c r="K147" s="12">
        <f t="array" ref="K147">INDEX('Back data'!$A$135:$AT$135,,MAX(IF('Back data'!$A$135:$AT$135&lt;&gt;"",COLUMN('Back data'!$A$135:$AT$135)))-K$6)/K146</f>
        <v>0.94630981346309806</v>
      </c>
      <c r="L147" s="12">
        <f t="array" ref="L147">INDEX('Back data'!$A$135:$AT$135,,MAX(IF('Back data'!$A$135:$AT$135&lt;&gt;"",COLUMN('Back data'!$A$135:$AT$135)))-L$6)/L146</f>
        <v>0.94631374308359495</v>
      </c>
      <c r="M147" s="12">
        <f t="array" ref="M147">INDEX('Back data'!$A$135:$AT$135,,MAX(IF('Back data'!$A$135:$AT$135&lt;&gt;"",COLUMN('Back data'!$A$135:$AT$135)))-M$6)/M146</f>
        <v>0.96540284360189577</v>
      </c>
      <c r="N147" s="12">
        <f t="array" ref="N147">INDEX('Back data'!$A$135:$AT$135,,MAX(IF('Back data'!$A$135:$AT$135&lt;&gt;"",COLUMN('Back data'!$A$135:$AT$135)))-N$6)/N146</f>
        <v>0.90183857899657205</v>
      </c>
      <c r="O147" s="12">
        <f t="array" ref="O147">INDEX('Back data'!$A$135:$AT$135,,MAX(IF('Back data'!$A$135:$AT$135&lt;&gt;"",COLUMN('Back data'!$A$135:$AT$135)))-O$6)/O146</f>
        <v>1</v>
      </c>
      <c r="P147" s="12">
        <f t="array" ref="P147">INDEX('Back data'!$A$135:$AT$135,,MAX(IF('Back data'!$A$135:$AT$135&lt;&gt;"",COLUMN('Back data'!$A$135:$AT$135)))-P$6)/P146</f>
        <v>0.9575289575289575</v>
      </c>
    </row>
    <row r="148" spans="1:16" x14ac:dyDescent="0.25">
      <c r="A148" s="44" t="s">
        <v>56</v>
      </c>
      <c r="B148" s="46" t="s">
        <v>39</v>
      </c>
      <c r="C148" s="11" t="s">
        <v>37</v>
      </c>
      <c r="D148" s="12">
        <f t="array" ref="D148">+INDEX('Back data'!$A$136:$AT$136,,MAX(IF('Back data'!$A$136:$AT$136&lt;&gt;"",COLUMN('Back data'!$A$136:$AT$136)))-D$6)/D146</f>
        <v>4.3749094596552227E-2</v>
      </c>
      <c r="E148" s="12">
        <f t="array" ref="E148">+INDEX('Back data'!$A$136:$AT$136,,MAX(IF('Back data'!$A$136:$AT$136&lt;&gt;"",COLUMN('Back data'!$A$136:$AT$136)))-E$6)/E146</f>
        <v>7.0147341447789877E-2</v>
      </c>
      <c r="F148" s="12">
        <f t="array" ref="F148">+INDEX('Back data'!$A$136:$AT$136,,MAX(IF('Back data'!$A$136:$AT$136&lt;&gt;"",COLUMN('Back data'!$A$136:$AT$136)))-F$6)/F146</f>
        <v>4.2375709042375712E-2</v>
      </c>
      <c r="G148" s="12">
        <f t="array" ref="G148">+INDEX('Back data'!$A$136:$AT$136,,MAX(IF('Back data'!$A$136:$AT$136&lt;&gt;"",COLUMN('Back data'!$A$136:$AT$136)))-G$6)/G146</f>
        <v>1.1571144458506599E-2</v>
      </c>
      <c r="H148" s="12">
        <f t="array" ref="H148">+INDEX('Back data'!$A$136:$AT$136,,MAX(IF('Back data'!$A$136:$AT$136&lt;&gt;"",COLUMN('Back data'!$A$136:$AT$136)))-H$6)/H146</f>
        <v>2.3052097740894423E-2</v>
      </c>
      <c r="I148" s="12">
        <f t="array" ref="I148">+INDEX('Back data'!$A$136:$AT$136,,MAX(IF('Back data'!$A$136:$AT$136&lt;&gt;"",COLUMN('Back data'!$A$136:$AT$136)))-I$6)/I146</f>
        <v>1.7787839586028462E-2</v>
      </c>
      <c r="J148" s="12">
        <f t="array" ref="J148">+INDEX('Back data'!$A$136:$AT$136,,MAX(IF('Back data'!$A$136:$AT$136&lt;&gt;"",COLUMN('Back data'!$A$136:$AT$136)))-J$6)/J146</f>
        <v>1.644398766700925E-2</v>
      </c>
      <c r="K148" s="12">
        <f t="array" ref="K148">+INDEX('Back data'!$A$136:$AT$136,,MAX(IF('Back data'!$A$136:$AT$136&lt;&gt;"",COLUMN('Back data'!$A$136:$AT$136)))-K$6)/K146</f>
        <v>5.3690186536901864E-2</v>
      </c>
      <c r="L148" s="12">
        <f t="array" ref="L148">+INDEX('Back data'!$A$136:$AT$136,,MAX(IF('Back data'!$A$136:$AT$136&lt;&gt;"",COLUMN('Back data'!$A$136:$AT$136)))-L$6)/L146</f>
        <v>5.3686256916404961E-2</v>
      </c>
      <c r="M148" s="12">
        <f t="array" ref="M148">+INDEX('Back data'!$A$136:$AT$136,,MAX(IF('Back data'!$A$136:$AT$136&lt;&gt;"",COLUMN('Back data'!$A$136:$AT$136)))-M$6)/M146</f>
        <v>3.4597156398104269E-2</v>
      </c>
      <c r="N148" s="12">
        <f t="array" ref="N148">+INDEX('Back data'!$A$136:$AT$136,,MAX(IF('Back data'!$A$136:$AT$136&lt;&gt;"",COLUMN('Back data'!$A$136:$AT$136)))-N$6)/N146</f>
        <v>9.816142100342784E-2</v>
      </c>
      <c r="O148" s="12">
        <f t="array" ref="O148">+INDEX('Back data'!$A$136:$AT$136,,MAX(IF('Back data'!$A$136:$AT$136&lt;&gt;"",COLUMN('Back data'!$A$136:$AT$136)))-O$6)/O146</f>
        <v>0</v>
      </c>
      <c r="P148" s="12">
        <f t="array" ref="P148">+INDEX('Back data'!$A$136:$AT$136,,MAX(IF('Back data'!$A$136:$AT$136&lt;&gt;"",COLUMN('Back data'!$A$136:$AT$136)))-P$6)/P146</f>
        <v>4.2471042471042469E-2</v>
      </c>
    </row>
    <row r="151" spans="1:16" x14ac:dyDescent="0.25">
      <c r="C151" s="9" t="s">
        <v>35</v>
      </c>
      <c r="D151" s="10">
        <f t="array" ref="D151">INDEX('Back data'!$A$331:$AT$331,,MAX(IF('Back data'!$A$331:$AT$331&lt;&gt;"",COLUMN('Back data'!$A$331:$AT$331)))-D$6)+INDEX('Back data'!$A$332:$AT$332,,MAX(IF('Back data'!$A$332:$AT$332&lt;&gt;"",COLUMN('Back data'!$A$332:$AT$332)))-D$6)</f>
        <v>63.9</v>
      </c>
      <c r="E151" s="10">
        <f t="array" ref="E151">INDEX('Back data'!$A$331:$AT$331,,MAX(IF('Back data'!$A$331:$AT$331&lt;&gt;"",COLUMN('Back data'!$A$331:$AT$331)))-E$6)+INDEX('Back data'!$A$332:$AT$332,,MAX(IF('Back data'!$A$332:$AT$332&lt;&gt;"",COLUMN('Back data'!$A$332:$AT$332)))-E$6)</f>
        <v>46.48</v>
      </c>
      <c r="F151" s="10">
        <f t="array" ref="F151">INDEX('Back data'!$A$331:$AT$331,,MAX(IF('Back data'!$A$331:$AT$331&lt;&gt;"",COLUMN('Back data'!$A$331:$AT$331)))-F$6)+INDEX('Back data'!$A$332:$AT$332,,MAX(IF('Back data'!$A$332:$AT$332&lt;&gt;"",COLUMN('Back data'!$A$332:$AT$332)))-F$6)</f>
        <v>50.61</v>
      </c>
      <c r="G151" s="10">
        <f t="array" ref="G151">INDEX('Back data'!$A$331:$AT$331,,MAX(IF('Back data'!$A$331:$AT$331&lt;&gt;"",COLUMN('Back data'!$A$331:$AT$331)))-G$6)+INDEX('Back data'!$A$332:$AT$332,,MAX(IF('Back data'!$A$332:$AT$332&lt;&gt;"",COLUMN('Back data'!$A$332:$AT$332)))-G$6)</f>
        <v>48.3</v>
      </c>
      <c r="H151" s="10">
        <f t="array" ref="H151">INDEX('Back data'!$A$331:$AT$331,,MAX(IF('Back data'!$A$331:$AT$331&lt;&gt;"",COLUMN('Back data'!$A$331:$AT$331)))-H$6)+INDEX('Back data'!$A$332:$AT$332,,MAX(IF('Back data'!$A$332:$AT$332&lt;&gt;"",COLUMN('Back data'!$A$332:$AT$332)))-H$6)</f>
        <v>65.81</v>
      </c>
      <c r="I151" s="10">
        <f t="array" ref="I151">INDEX('Back data'!$A$331:$AT$331,,MAX(IF('Back data'!$A$331:$AT$331&lt;&gt;"",COLUMN('Back data'!$A$331:$AT$331)))-I$6)+INDEX('Back data'!$A$332:$AT$332,,MAX(IF('Back data'!$A$332:$AT$332&lt;&gt;"",COLUMN('Back data'!$A$332:$AT$332)))-I$6)</f>
        <v>68.28</v>
      </c>
      <c r="J151" s="10">
        <f t="array" ref="J151">INDEX('Back data'!$A$331:$AT$331,,MAX(IF('Back data'!$A$331:$AT$331&lt;&gt;"",COLUMN('Back data'!$A$331:$AT$331)))-J$6)+INDEX('Back data'!$A$332:$AT$332,,MAX(IF('Back data'!$A$332:$AT$332&lt;&gt;"",COLUMN('Back data'!$A$332:$AT$332)))-J$6)</f>
        <v>56.57</v>
      </c>
      <c r="K151" s="10">
        <f t="array" ref="K151">INDEX('Back data'!$A$331:$AT$331,,MAX(IF('Back data'!$A$331:$AT$331&lt;&gt;"",COLUMN('Back data'!$A$331:$AT$331)))-K$6)+INDEX('Back data'!$A$332:$AT$332,,MAX(IF('Back data'!$A$332:$AT$332&lt;&gt;"",COLUMN('Back data'!$A$332:$AT$332)))-K$6)</f>
        <v>66.27</v>
      </c>
      <c r="L151" s="10">
        <f t="array" ref="L151">INDEX('Back data'!$A$331:$AT$331,,MAX(IF('Back data'!$A$331:$AT$331&lt;&gt;"",COLUMN('Back data'!$A$331:$AT$331)))-L$6)+INDEX('Back data'!$A$332:$AT$332,,MAX(IF('Back data'!$A$332:$AT$332&lt;&gt;"",COLUMN('Back data'!$A$332:$AT$332)))-L$6)</f>
        <v>64.92</v>
      </c>
      <c r="M151" s="10">
        <f t="array" ref="M151">INDEX('Back data'!$A$331:$AT$331,,MAX(IF('Back data'!$A$331:$AT$331&lt;&gt;"",COLUMN('Back data'!$A$331:$AT$331)))-M$6)+INDEX('Back data'!$A$332:$AT$332,,MAX(IF('Back data'!$A$332:$AT$332&lt;&gt;"",COLUMN('Back data'!$A$332:$AT$332)))-M$6)</f>
        <v>72.66</v>
      </c>
      <c r="N151" s="10">
        <f t="array" ref="N151">INDEX('Back data'!$A$331:$AT$331,,MAX(IF('Back data'!$A$331:$AT$331&lt;&gt;"",COLUMN('Back data'!$A$331:$AT$331)))-N$6)+INDEX('Back data'!$A$332:$AT$332,,MAX(IF('Back data'!$A$332:$AT$332&lt;&gt;"",COLUMN('Back data'!$A$332:$AT$332)))-N$6)</f>
        <v>65.239999999999995</v>
      </c>
      <c r="O151" s="10">
        <f t="array" ref="O151">INDEX('Back data'!$A$331:$AT$331,,MAX(IF('Back data'!$A$331:$AT$331&lt;&gt;"",COLUMN('Back data'!$A$331:$AT$331)))-O$6)+INDEX('Back data'!$A$332:$AT$332,,MAX(IF('Back data'!$A$332:$AT$332&lt;&gt;"",COLUMN('Back data'!$A$332:$AT$332)))-O$6)</f>
        <v>76.88</v>
      </c>
      <c r="P151" s="10">
        <f t="array" ref="P151">INDEX('Back data'!$A$331:$AT$331,,MAX(IF('Back data'!$A$331:$AT$331&lt;&gt;"",COLUMN('Back data'!$A$331:$AT$331)))-P$6)+INDEX('Back data'!$A$332:$AT$332,,MAX(IF('Back data'!$A$332:$AT$332&lt;&gt;"",COLUMN('Back data'!$A$332:$AT$332)))-P$6)</f>
        <v>54.38</v>
      </c>
    </row>
    <row r="152" spans="1:16" x14ac:dyDescent="0.25">
      <c r="A152" s="44" t="s">
        <v>56</v>
      </c>
      <c r="B152" s="46" t="s">
        <v>24</v>
      </c>
      <c r="C152" s="11" t="s">
        <v>36</v>
      </c>
      <c r="D152" s="12">
        <f t="array" ref="D152">INDEX('Back data'!$A$331:$AT$331,,MAX(IF('Back data'!$A$331:$AT$331&lt;&gt;"",COLUMN('Back data'!$A$331:$AT$331)))-D$6)/D151</f>
        <v>0.62832550860719871</v>
      </c>
      <c r="E152" s="12">
        <f t="array" ref="E152">INDEX('Back data'!$A$331:$AT$331,,MAX(IF('Back data'!$A$331:$AT$331&lt;&gt;"",COLUMN('Back data'!$A$331:$AT$331)))-E$6)/E151</f>
        <v>0.80464716006884685</v>
      </c>
      <c r="F152" s="12">
        <f t="array" ref="F152">INDEX('Back data'!$A$331:$AT$331,,MAX(IF('Back data'!$A$331:$AT$331&lt;&gt;"",COLUMN('Back data'!$A$331:$AT$331)))-F$6)/F151</f>
        <v>0.78759138510175852</v>
      </c>
      <c r="G152" s="12">
        <f t="array" ref="G152">INDEX('Back data'!$A$331:$AT$331,,MAX(IF('Back data'!$A$331:$AT$331&lt;&gt;"",COLUMN('Back data'!$A$331:$AT$331)))-G$6)/G151</f>
        <v>0.89834368530020714</v>
      </c>
      <c r="H152" s="12">
        <f t="array" ref="H152">INDEX('Back data'!$A$331:$AT$331,,MAX(IF('Back data'!$A$331:$AT$331&lt;&gt;"",COLUMN('Back data'!$A$331:$AT$331)))-H$6)/H151</f>
        <v>0.70065339614040412</v>
      </c>
      <c r="I152" s="12">
        <f t="array" ref="I152">INDEX('Back data'!$A$331:$AT$331,,MAX(IF('Back data'!$A$331:$AT$331&lt;&gt;"",COLUMN('Back data'!$A$331:$AT$331)))-I$6)/I151</f>
        <v>0.81195079086115984</v>
      </c>
      <c r="J152" s="12">
        <f t="array" ref="J152">INDEX('Back data'!$A$331:$AT$331,,MAX(IF('Back data'!$A$331:$AT$331&lt;&gt;"",COLUMN('Back data'!$A$331:$AT$331)))-J$6)/J151</f>
        <v>0.5598373696305462</v>
      </c>
      <c r="K152" s="12">
        <f t="array" ref="K152">INDEX('Back data'!$A$331:$AT$331,,MAX(IF('Back data'!$A$331:$AT$331&lt;&gt;"",COLUMN('Back data'!$A$331:$AT$331)))-K$6)/K151</f>
        <v>0.85921231326392034</v>
      </c>
      <c r="L152" s="12">
        <f t="array" ref="L152">INDEX('Back data'!$A$331:$AT$331,,MAX(IF('Back data'!$A$331:$AT$331&lt;&gt;"",COLUMN('Back data'!$A$331:$AT$331)))-L$6)/L151</f>
        <v>0.57825015403573621</v>
      </c>
      <c r="M152" s="12">
        <f t="array" ref="M152">INDEX('Back data'!$A$331:$AT$331,,MAX(IF('Back data'!$A$331:$AT$331&lt;&gt;"",COLUMN('Back data'!$A$331:$AT$331)))-M$6)/M151</f>
        <v>0.68194329755023397</v>
      </c>
      <c r="N152" s="12">
        <f t="array" ref="N152">INDEX('Back data'!$A$331:$AT$331,,MAX(IF('Back data'!$A$331:$AT$331&lt;&gt;"",COLUMN('Back data'!$A$331:$AT$331)))-N$6)/N151</f>
        <v>0.71459227467811159</v>
      </c>
      <c r="O152" s="12">
        <f t="array" ref="O152">INDEX('Back data'!$A$331:$AT$331,,MAX(IF('Back data'!$A$331:$AT$331&lt;&gt;"",COLUMN('Back data'!$A$331:$AT$331)))-O$6)/O151</f>
        <v>0.67182622268470349</v>
      </c>
      <c r="P152" s="12">
        <f t="array" ref="P152">INDEX('Back data'!$A$331:$AT$331,,MAX(IF('Back data'!$A$331:$AT$331&lt;&gt;"",COLUMN('Back data'!$A$331:$AT$331)))-P$6)/P151</f>
        <v>0.78852519308569324</v>
      </c>
    </row>
    <row r="153" spans="1:16" x14ac:dyDescent="0.25">
      <c r="A153" s="44" t="s">
        <v>56</v>
      </c>
      <c r="B153" s="46" t="s">
        <v>24</v>
      </c>
      <c r="C153" s="11" t="s">
        <v>37</v>
      </c>
      <c r="D153" s="12">
        <f t="array" ref="D153">+INDEX('Back data'!$A$332:$AT$332,,MAX(IF('Back data'!$A$332:$AT$332&lt;&gt;"",COLUMN('Back data'!$A$332:$AT$332)))-D$6)/D151</f>
        <v>0.37167449139280129</v>
      </c>
      <c r="E153" s="12">
        <f t="array" ref="E153">+INDEX('Back data'!$A$332:$AT$332,,MAX(IF('Back data'!$A$332:$AT$332&lt;&gt;"",COLUMN('Back data'!$A$332:$AT$332)))-E$6)/E151</f>
        <v>0.19535283993115321</v>
      </c>
      <c r="F153" s="12">
        <f t="array" ref="F153">+INDEX('Back data'!$A$332:$AT$332,,MAX(IF('Back data'!$A$332:$AT$332&lt;&gt;"",COLUMN('Back data'!$A$332:$AT$332)))-F$6)/F151</f>
        <v>0.21240861489824145</v>
      </c>
      <c r="G153" s="12">
        <f t="array" ref="G153">+INDEX('Back data'!$A$332:$AT$332,,MAX(IF('Back data'!$A$332:$AT$332&lt;&gt;"",COLUMN('Back data'!$A$332:$AT$332)))-G$6)/G151</f>
        <v>0.10165631469979297</v>
      </c>
      <c r="H153" s="12">
        <f t="array" ref="H153">+INDEX('Back data'!$A$332:$AT$332,,MAX(IF('Back data'!$A$332:$AT$332&lt;&gt;"",COLUMN('Back data'!$A$332:$AT$332)))-H$6)/H151</f>
        <v>0.29934660385959577</v>
      </c>
      <c r="I153" s="12">
        <f t="array" ref="I153">+INDEX('Back data'!$A$332:$AT$332,,MAX(IF('Back data'!$A$332:$AT$332&lt;&gt;"",COLUMN('Back data'!$A$332:$AT$332)))-I$6)/I151</f>
        <v>0.18804920913884007</v>
      </c>
      <c r="J153" s="12">
        <f t="array" ref="J153">+INDEX('Back data'!$A$332:$AT$332,,MAX(IF('Back data'!$A$332:$AT$332&lt;&gt;"",COLUMN('Back data'!$A$332:$AT$332)))-J$6)/J151</f>
        <v>0.44016263036945374</v>
      </c>
      <c r="K153" s="12">
        <f t="array" ref="K153">+INDEX('Back data'!$A$332:$AT$332,,MAX(IF('Back data'!$A$332:$AT$332&lt;&gt;"",COLUMN('Back data'!$A$332:$AT$332)))-K$6)/K151</f>
        <v>0.14078768673607969</v>
      </c>
      <c r="L153" s="12">
        <f t="array" ref="L153">+INDEX('Back data'!$A$332:$AT$332,,MAX(IF('Back data'!$A$332:$AT$332&lt;&gt;"",COLUMN('Back data'!$A$332:$AT$332)))-L$6)/L151</f>
        <v>0.42174984596426368</v>
      </c>
      <c r="M153" s="12">
        <f t="array" ref="M153">+INDEX('Back data'!$A$332:$AT$332,,MAX(IF('Back data'!$A$332:$AT$332&lt;&gt;"",COLUMN('Back data'!$A$332:$AT$332)))-M$6)/M151</f>
        <v>0.31805670244976603</v>
      </c>
      <c r="N153" s="12">
        <f t="array" ref="N153">+INDEX('Back data'!$A$332:$AT$332,,MAX(IF('Back data'!$A$332:$AT$332&lt;&gt;"",COLUMN('Back data'!$A$332:$AT$332)))-N$6)/N151</f>
        <v>0.28540772532188846</v>
      </c>
      <c r="O153" s="12">
        <f t="array" ref="O153">+INDEX('Back data'!$A$332:$AT$332,,MAX(IF('Back data'!$A$332:$AT$332&lt;&gt;"",COLUMN('Back data'!$A$332:$AT$332)))-O$6)/O151</f>
        <v>0.32817377731529657</v>
      </c>
      <c r="P153" s="12">
        <f t="array" ref="P153">+INDEX('Back data'!$A$332:$AT$332,,MAX(IF('Back data'!$A$332:$AT$332&lt;&gt;"",COLUMN('Back data'!$A$332:$AT$332)))-P$6)/P151</f>
        <v>0.21147480691430673</v>
      </c>
    </row>
    <row r="156" spans="1:16" x14ac:dyDescent="0.25">
      <c r="C156" s="9" t="s">
        <v>35</v>
      </c>
      <c r="D156" s="10">
        <f t="array" ref="D156">INDEX('Back data'!$A$337:$AT$337,,MAX(IF('Back data'!$A$337:$AT$337&lt;&gt;"",COLUMN('Back data'!$A$337:$AT$337)))-D$6)+INDEX('Back data'!$A$338:$AT$338,,MAX(IF('Back data'!$A$338:$AT$338&lt;&gt;"",COLUMN('Back data'!$A$338:$AT$338)))-D$6)</f>
        <v>66.78</v>
      </c>
      <c r="E156" s="10">
        <f t="array" ref="E156">INDEX('Back data'!$A$337:$AT$337,,MAX(IF('Back data'!$A$337:$AT$337&lt;&gt;"",COLUMN('Back data'!$A$337:$AT$337)))-E$6)+INDEX('Back data'!$A$338:$AT$338,,MAX(IF('Back data'!$A$338:$AT$338&lt;&gt;"",COLUMN('Back data'!$A$338:$AT$338)))-E$6)</f>
        <v>66.740000000000009</v>
      </c>
      <c r="F156" s="10">
        <f t="array" ref="F156">INDEX('Back data'!$A$337:$AT$337,,MAX(IF('Back data'!$A$337:$AT$337&lt;&gt;"",COLUMN('Back data'!$A$337:$AT$337)))-F$6)+INDEX('Back data'!$A$338:$AT$338,,MAX(IF('Back data'!$A$338:$AT$338&lt;&gt;"",COLUMN('Back data'!$A$338:$AT$338)))-F$6)</f>
        <v>60.54</v>
      </c>
      <c r="G156" s="10">
        <f t="array" ref="G156">INDEX('Back data'!$A$337:$AT$337,,MAX(IF('Back data'!$A$337:$AT$337&lt;&gt;"",COLUMN('Back data'!$A$337:$AT$337)))-G$6)+INDEX('Back data'!$A$338:$AT$338,,MAX(IF('Back data'!$A$338:$AT$338&lt;&gt;"",COLUMN('Back data'!$A$338:$AT$338)))-G$6)</f>
        <v>54.81</v>
      </c>
      <c r="H156" s="10">
        <f t="array" ref="H156">INDEX('Back data'!$A$337:$AT$337,,MAX(IF('Back data'!$A$337:$AT$337&lt;&gt;"",COLUMN('Back data'!$A$337:$AT$337)))-H$6)+INDEX('Back data'!$A$338:$AT$338,,MAX(IF('Back data'!$A$338:$AT$338&lt;&gt;"",COLUMN('Back data'!$A$338:$AT$338)))-H$6)</f>
        <v>64.62</v>
      </c>
      <c r="I156" s="10">
        <f t="array" ref="I156">INDEX('Back data'!$A$337:$AT$337,,MAX(IF('Back data'!$A$337:$AT$337&lt;&gt;"",COLUMN('Back data'!$A$337:$AT$337)))-I$6)+INDEX('Back data'!$A$338:$AT$338,,MAX(IF('Back data'!$A$338:$AT$338&lt;&gt;"",COLUMN('Back data'!$A$338:$AT$338)))-I$6)</f>
        <v>64.5</v>
      </c>
      <c r="J156" s="10">
        <f t="array" ref="J156">INDEX('Back data'!$A$337:$AT$337,,MAX(IF('Back data'!$A$337:$AT$337&lt;&gt;"",COLUMN('Back data'!$A$337:$AT$337)))-J$6)+INDEX('Back data'!$A$338:$AT$338,,MAX(IF('Back data'!$A$338:$AT$338&lt;&gt;"",COLUMN('Back data'!$A$338:$AT$338)))-J$6)</f>
        <v>70.36</v>
      </c>
      <c r="K156" s="10">
        <f t="array" ref="K156">INDEX('Back data'!$A$337:$AT$337,,MAX(IF('Back data'!$A$337:$AT$337&lt;&gt;"",COLUMN('Back data'!$A$337:$AT$337)))-K$6)+INDEX('Back data'!$A$338:$AT$338,,MAX(IF('Back data'!$A$338:$AT$338&lt;&gt;"",COLUMN('Back data'!$A$338:$AT$338)))-K$6)</f>
        <v>65.39</v>
      </c>
      <c r="L156" s="10">
        <f t="array" ref="L156">INDEX('Back data'!$A$337:$AT$337,,MAX(IF('Back data'!$A$337:$AT$337&lt;&gt;"",COLUMN('Back data'!$A$337:$AT$337)))-L$6)+INDEX('Back data'!$A$338:$AT$338,,MAX(IF('Back data'!$A$338:$AT$338&lt;&gt;"",COLUMN('Back data'!$A$338:$AT$338)))-L$6)</f>
        <v>70.52</v>
      </c>
      <c r="M156" s="10">
        <f t="array" ref="M156">INDEX('Back data'!$A$337:$AT$337,,MAX(IF('Back data'!$A$337:$AT$337&lt;&gt;"",COLUMN('Back data'!$A$337:$AT$337)))-M$6)+INDEX('Back data'!$A$338:$AT$338,,MAX(IF('Back data'!$A$338:$AT$338&lt;&gt;"",COLUMN('Back data'!$A$338:$AT$338)))-M$6)</f>
        <v>65.34</v>
      </c>
      <c r="N156" s="10">
        <f t="array" ref="N156">INDEX('Back data'!$A$337:$AT$337,,MAX(IF('Back data'!$A$337:$AT$337&lt;&gt;"",COLUMN('Back data'!$A$337:$AT$337)))-N$6)+INDEX('Back data'!$A$338:$AT$338,,MAX(IF('Back data'!$A$338:$AT$338&lt;&gt;"",COLUMN('Back data'!$A$338:$AT$338)))-N$6)</f>
        <v>67.97</v>
      </c>
      <c r="O156" s="10">
        <f t="array" ref="O156">INDEX('Back data'!$A$337:$AT$337,,MAX(IF('Back data'!$A$337:$AT$337&lt;&gt;"",COLUMN('Back data'!$A$337:$AT$337)))-O$6)+INDEX('Back data'!$A$338:$AT$338,,MAX(IF('Back data'!$A$338:$AT$338&lt;&gt;"",COLUMN('Back data'!$A$338:$AT$338)))-O$6)</f>
        <v>61.86</v>
      </c>
      <c r="P156" s="10">
        <f t="array" ref="P156">INDEX('Back data'!$A$337:$AT$337,,MAX(IF('Back data'!$A$337:$AT$337&lt;&gt;"",COLUMN('Back data'!$A$337:$AT$337)))-P$6)+INDEX('Back data'!$A$338:$AT$338,,MAX(IF('Back data'!$A$338:$AT$338&lt;&gt;"",COLUMN('Back data'!$A$338:$AT$338)))-P$6)</f>
        <v>71.989999999999995</v>
      </c>
    </row>
    <row r="157" spans="1:16" x14ac:dyDescent="0.25">
      <c r="A157" s="44" t="s">
        <v>56</v>
      </c>
      <c r="B157" s="46" t="s">
        <v>29</v>
      </c>
      <c r="C157" s="11" t="s">
        <v>36</v>
      </c>
      <c r="D157" s="12">
        <f t="array" ref="D157">INDEX('Back data'!$A$337:$AT$337,,MAX(IF('Back data'!$A$337:$AT$337&lt;&gt;"",COLUMN('Back data'!$A$337:$AT$337)))-D$6)/D156</f>
        <v>0.92362982929020665</v>
      </c>
      <c r="E157" s="12">
        <f t="array" ref="E157">INDEX('Back data'!$A$337:$AT$337,,MAX(IF('Back data'!$A$337:$AT$337&lt;&gt;"",COLUMN('Back data'!$A$337:$AT$337)))-E$6)/E156</f>
        <v>0.85286185196284081</v>
      </c>
      <c r="F157" s="12">
        <f t="array" ref="F157">INDEX('Back data'!$A$337:$AT$337,,MAX(IF('Back data'!$A$337:$AT$337&lt;&gt;"",COLUMN('Back data'!$A$337:$AT$337)))-F$6)/F156</f>
        <v>0.87628014535844068</v>
      </c>
      <c r="G157" s="12">
        <f t="array" ref="G157">INDEX('Back data'!$A$337:$AT$337,,MAX(IF('Back data'!$A$337:$AT$337&lt;&gt;"",COLUMN('Back data'!$A$337:$AT$337)))-G$6)/G156</f>
        <v>0.88195584747308886</v>
      </c>
      <c r="H157" s="12">
        <f t="array" ref="H157">INDEX('Back data'!$A$337:$AT$337,,MAX(IF('Back data'!$A$337:$AT$337&lt;&gt;"",COLUMN('Back data'!$A$337:$AT$337)))-H$6)/H156</f>
        <v>0.90312596719281946</v>
      </c>
      <c r="I157" s="12">
        <f t="array" ref="I157">INDEX('Back data'!$A$337:$AT$337,,MAX(IF('Back data'!$A$337:$AT$337&lt;&gt;"",COLUMN('Back data'!$A$337:$AT$337)))-I$6)/I156</f>
        <v>0.93937984496124038</v>
      </c>
      <c r="J157" s="12">
        <f t="array" ref="J157">INDEX('Back data'!$A$337:$AT$337,,MAX(IF('Back data'!$A$337:$AT$337&lt;&gt;"",COLUMN('Back data'!$A$337:$AT$337)))-J$6)/J156</f>
        <v>0.93575895395110864</v>
      </c>
      <c r="K157" s="12">
        <f t="array" ref="K157">INDEX('Back data'!$A$337:$AT$337,,MAX(IF('Back data'!$A$337:$AT$337&lt;&gt;"",COLUMN('Back data'!$A$337:$AT$337)))-K$6)/K156</f>
        <v>0.91390120813580056</v>
      </c>
      <c r="L157" s="12">
        <f t="array" ref="L157">INDEX('Back data'!$A$337:$AT$337,,MAX(IF('Back data'!$A$337:$AT$337&lt;&gt;"",COLUMN('Back data'!$A$337:$AT$337)))-L$6)/L156</f>
        <v>0.89435621100397056</v>
      </c>
      <c r="M157" s="12">
        <f t="array" ref="M157">INDEX('Back data'!$A$337:$AT$337,,MAX(IF('Back data'!$A$337:$AT$337&lt;&gt;"",COLUMN('Back data'!$A$337:$AT$337)))-M$6)/M156</f>
        <v>0.92944597490052028</v>
      </c>
      <c r="N157" s="12">
        <f t="array" ref="N157">INDEX('Back data'!$A$337:$AT$337,,MAX(IF('Back data'!$A$337:$AT$337&lt;&gt;"",COLUMN('Back data'!$A$337:$AT$337)))-N$6)/N156</f>
        <v>0.8505222892452553</v>
      </c>
      <c r="O157" s="12">
        <f t="array" ref="O157">INDEX('Back data'!$A$337:$AT$337,,MAX(IF('Back data'!$A$337:$AT$337&lt;&gt;"",COLUMN('Back data'!$A$337:$AT$337)))-O$6)/O156</f>
        <v>0.88603297769156164</v>
      </c>
      <c r="P157" s="12">
        <f t="array" ref="P157">INDEX('Back data'!$A$337:$AT$337,,MAX(IF('Back data'!$A$337:$AT$337&lt;&gt;"",COLUMN('Back data'!$A$337:$AT$337)))-P$6)/P156</f>
        <v>0.91623836643978329</v>
      </c>
    </row>
    <row r="158" spans="1:16" x14ac:dyDescent="0.25">
      <c r="A158" s="44" t="s">
        <v>56</v>
      </c>
      <c r="B158" s="46" t="s">
        <v>29</v>
      </c>
      <c r="C158" s="11" t="s">
        <v>37</v>
      </c>
      <c r="D158" s="12">
        <f t="array" ref="D158">INDEX('Back data'!$A$338:$AT$338,,MAX(IF('Back data'!$A$338:$AT$338&lt;&gt;"",COLUMN('Back data'!$A$338:$AT$338)))-D$6)/D156</f>
        <v>7.637017070979335E-2</v>
      </c>
      <c r="E158" s="12">
        <f t="array" ref="E158">INDEX('Back data'!$A$338:$AT$338,,MAX(IF('Back data'!$A$338:$AT$338&lt;&gt;"",COLUMN('Back data'!$A$338:$AT$338)))-E$6)/E156</f>
        <v>0.14713814803715911</v>
      </c>
      <c r="F158" s="12">
        <f t="array" ref="F158">INDEX('Back data'!$A$338:$AT$338,,MAX(IF('Back data'!$A$338:$AT$338&lt;&gt;"",COLUMN('Back data'!$A$338:$AT$338)))-F$6)/F156</f>
        <v>0.12371985464155931</v>
      </c>
      <c r="G158" s="12">
        <f t="array" ref="G158">INDEX('Back data'!$A$338:$AT$338,,MAX(IF('Back data'!$A$338:$AT$338&lt;&gt;"",COLUMN('Back data'!$A$338:$AT$338)))-G$6)/G156</f>
        <v>0.11804415252691114</v>
      </c>
      <c r="H158" s="12">
        <f t="array" ref="H158">INDEX('Back data'!$A$338:$AT$338,,MAX(IF('Back data'!$A$338:$AT$338&lt;&gt;"",COLUMN('Back data'!$A$338:$AT$338)))-H$6)/H156</f>
        <v>9.6874032807180432E-2</v>
      </c>
      <c r="I158" s="12">
        <f t="array" ref="I158">INDEX('Back data'!$A$338:$AT$338,,MAX(IF('Back data'!$A$338:$AT$338&lt;&gt;"",COLUMN('Back data'!$A$338:$AT$338)))-I$6)/I156</f>
        <v>6.0620155038759692E-2</v>
      </c>
      <c r="J158" s="12">
        <f t="array" ref="J158">INDEX('Back data'!$A$338:$AT$338,,MAX(IF('Back data'!$A$338:$AT$338&lt;&gt;"",COLUMN('Back data'!$A$338:$AT$338)))-J$6)/J156</f>
        <v>6.4241046048891415E-2</v>
      </c>
      <c r="K158" s="12">
        <f t="array" ref="K158">INDEX('Back data'!$A$338:$AT$338,,MAX(IF('Back data'!$A$338:$AT$338&lt;&gt;"",COLUMN('Back data'!$A$338:$AT$338)))-K$6)/K156</f>
        <v>8.6098791864199414E-2</v>
      </c>
      <c r="L158" s="12">
        <f t="array" ref="L158">INDEX('Back data'!$A$338:$AT$338,,MAX(IF('Back data'!$A$338:$AT$338&lt;&gt;"",COLUMN('Back data'!$A$338:$AT$338)))-L$6)/L156</f>
        <v>0.1056437889960295</v>
      </c>
      <c r="M158" s="12">
        <f t="array" ref="M158">INDEX('Back data'!$A$338:$AT$338,,MAX(IF('Back data'!$A$338:$AT$338&lt;&gt;"",COLUMN('Back data'!$A$338:$AT$338)))-M$6)/M156</f>
        <v>7.0554025099479653E-2</v>
      </c>
      <c r="N158" s="12">
        <f t="array" ref="N158">INDEX('Back data'!$A$338:$AT$338,,MAX(IF('Back data'!$A$338:$AT$338&lt;&gt;"",COLUMN('Back data'!$A$338:$AT$338)))-N$6)/N156</f>
        <v>0.14947771075474475</v>
      </c>
      <c r="O158" s="12">
        <f t="array" ref="O158">INDEX('Back data'!$A$338:$AT$338,,MAX(IF('Back data'!$A$338:$AT$338&lt;&gt;"",COLUMN('Back data'!$A$338:$AT$338)))-O$6)/O156</f>
        <v>0.1139670223084384</v>
      </c>
      <c r="P158" s="12">
        <f t="array" ref="P158">INDEX('Back data'!$A$338:$AT$338,,MAX(IF('Back data'!$A$338:$AT$338&lt;&gt;"",COLUMN('Back data'!$A$338:$AT$338)))-P$6)/P156</f>
        <v>8.3761633560216708E-2</v>
      </c>
    </row>
    <row r="161" spans="1:16" x14ac:dyDescent="0.25">
      <c r="C161" s="9" t="s">
        <v>35</v>
      </c>
      <c r="D161" s="10">
        <f t="array" ref="D161">INDEX('Back data'!$A$343:$AT$343,,MAX(IF('Back data'!$A$343:$AT$343&lt;&gt;"",COLUMN('Back data'!$A$343:$AT$343)))-D$6)+INDEX('Back data'!$A$344:$AT$344,,MAX(IF('Back data'!$A$344:$AT$344&lt;&gt;"",COLUMN('Back data'!$A$344:$AT$344)))-D$6)</f>
        <v>67</v>
      </c>
      <c r="E161" s="10">
        <f t="array" ref="E161">INDEX('Back data'!$A$343:$AT$343,,MAX(IF('Back data'!$A$343:$AT$343&lt;&gt;"",COLUMN('Back data'!$A$343:$AT$343)))-E$6)+INDEX('Back data'!$A$344:$AT$344,,MAX(IF('Back data'!$A$344:$AT$344&lt;&gt;"",COLUMN('Back data'!$A$344:$AT$344)))-E$6)</f>
        <v>69.210000000000008</v>
      </c>
      <c r="F161" s="10">
        <f t="array" ref="F161">INDEX('Back data'!$A$343:$AT$343,,MAX(IF('Back data'!$A$343:$AT$343&lt;&gt;"",COLUMN('Back data'!$A$343:$AT$343)))-F$6)+INDEX('Back data'!$A$344:$AT$344,,MAX(IF('Back data'!$A$344:$AT$344&lt;&gt;"",COLUMN('Back data'!$A$344:$AT$344)))-F$6)</f>
        <v>77.239999999999995</v>
      </c>
      <c r="G161" s="10">
        <f t="array" ref="G161">INDEX('Back data'!$A$343:$AT$343,,MAX(IF('Back data'!$A$343:$AT$343&lt;&gt;"",COLUMN('Back data'!$A$343:$AT$343)))-G$6)+INDEX('Back data'!$A$344:$AT$344,,MAX(IF('Back data'!$A$344:$AT$344&lt;&gt;"",COLUMN('Back data'!$A$344:$AT$344)))-G$6)</f>
        <v>68.849999999999994</v>
      </c>
      <c r="H161" s="10">
        <f t="array" ref="H161">INDEX('Back data'!$A$343:$AT$343,,MAX(IF('Back data'!$A$343:$AT$343&lt;&gt;"",COLUMN('Back data'!$A$343:$AT$343)))-H$6)+INDEX('Back data'!$A$344:$AT$344,,MAX(IF('Back data'!$A$344:$AT$344&lt;&gt;"",COLUMN('Back data'!$A$344:$AT$344)))-H$6)</f>
        <v>70.81</v>
      </c>
      <c r="I161" s="10">
        <f t="array" ref="I161">INDEX('Back data'!$A$343:$AT$343,,MAX(IF('Back data'!$A$343:$AT$343&lt;&gt;"",COLUMN('Back data'!$A$343:$AT$343)))-I$6)+INDEX('Back data'!$A$344:$AT$344,,MAX(IF('Back data'!$A$344:$AT$344&lt;&gt;"",COLUMN('Back data'!$A$344:$AT$344)))-I$6)</f>
        <v>51.65</v>
      </c>
      <c r="J161" s="10">
        <f t="array" ref="J161">INDEX('Back data'!$A$343:$AT$343,,MAX(IF('Back data'!$A$343:$AT$343&lt;&gt;"",COLUMN('Back data'!$A$343:$AT$343)))-J$6)+INDEX('Back data'!$A$344:$AT$344,,MAX(IF('Back data'!$A$344:$AT$344&lt;&gt;"",COLUMN('Back data'!$A$344:$AT$344)))-J$6)</f>
        <v>62.92</v>
      </c>
      <c r="K161" s="10">
        <f t="array" ref="K161">INDEX('Back data'!$A$343:$AT$343,,MAX(IF('Back data'!$A$343:$AT$343&lt;&gt;"",COLUMN('Back data'!$A$343:$AT$343)))-K$6)+INDEX('Back data'!$A$344:$AT$344,,MAX(IF('Back data'!$A$344:$AT$344&lt;&gt;"",COLUMN('Back data'!$A$344:$AT$344)))-K$6)</f>
        <v>53.07</v>
      </c>
      <c r="L161" s="10">
        <f t="array" ref="L161">INDEX('Back data'!$A$343:$AT$343,,MAX(IF('Back data'!$A$343:$AT$343&lt;&gt;"",COLUMN('Back data'!$A$343:$AT$343)))-L$6)+INDEX('Back data'!$A$344:$AT$344,,MAX(IF('Back data'!$A$344:$AT$344&lt;&gt;"",COLUMN('Back data'!$A$344:$AT$344)))-L$6)</f>
        <v>62.760000000000005</v>
      </c>
      <c r="M161" s="10">
        <f t="array" ref="M161">INDEX('Back data'!$A$343:$AT$343,,MAX(IF('Back data'!$A$343:$AT$343&lt;&gt;"",COLUMN('Back data'!$A$343:$AT$343)))-M$6)+INDEX('Back data'!$A$344:$AT$344,,MAX(IF('Back data'!$A$344:$AT$344&lt;&gt;"",COLUMN('Back data'!$A$344:$AT$344)))-M$6)</f>
        <v>57.45</v>
      </c>
      <c r="N161" s="10">
        <f t="array" ref="N161">INDEX('Back data'!$A$343:$AT$343,,MAX(IF('Back data'!$A$343:$AT$343&lt;&gt;"",COLUMN('Back data'!$A$343:$AT$343)))-N$6)+INDEX('Back data'!$A$344:$AT$344,,MAX(IF('Back data'!$A$344:$AT$344&lt;&gt;"",COLUMN('Back data'!$A$344:$AT$344)))-N$6)</f>
        <v>70.13000000000001</v>
      </c>
      <c r="O161" s="10">
        <f t="array" ref="O161">INDEX('Back data'!$A$343:$AT$343,,MAX(IF('Back data'!$A$343:$AT$343&lt;&gt;"",COLUMN('Back data'!$A$343:$AT$343)))-O$6)+INDEX('Back data'!$A$344:$AT$344,,MAX(IF('Back data'!$A$344:$AT$344&lt;&gt;"",COLUMN('Back data'!$A$344:$AT$344)))-O$6)</f>
        <v>64.760000000000005</v>
      </c>
      <c r="P161" s="10">
        <f t="array" ref="P161">INDEX('Back data'!$A$343:$AT$343,,MAX(IF('Back data'!$A$343:$AT$343&lt;&gt;"",COLUMN('Back data'!$A$343:$AT$343)))-P$6)+INDEX('Back data'!$A$344:$AT$344,,MAX(IF('Back data'!$A$344:$AT$344&lt;&gt;"",COLUMN('Back data'!$A$344:$AT$344)))-P$6)</f>
        <v>74.84</v>
      </c>
    </row>
    <row r="162" spans="1:16" x14ac:dyDescent="0.25">
      <c r="A162" s="44" t="s">
        <v>56</v>
      </c>
      <c r="B162" s="46" t="s">
        <v>34</v>
      </c>
      <c r="C162" s="11" t="s">
        <v>36</v>
      </c>
      <c r="D162" s="12">
        <f t="array" ref="D162">INDEX('Back data'!$A$343:$AT$343,,MAX(IF('Back data'!$A$343:$AT$343&lt;&gt;"",COLUMN('Back data'!$A$343:$AT$343)))-D$6)/D161</f>
        <v>0.94970149253731351</v>
      </c>
      <c r="E162" s="12">
        <f t="array" ref="E162">INDEX('Back data'!$A$343:$AT$343,,MAX(IF('Back data'!$A$343:$AT$343&lt;&gt;"",COLUMN('Back data'!$A$343:$AT$343)))-E$6)/E161</f>
        <v>0.96980205172662903</v>
      </c>
      <c r="F162" s="12">
        <f t="array" ref="F162">INDEX('Back data'!$A$343:$AT$343,,MAX(IF('Back data'!$A$343:$AT$343&lt;&gt;"",COLUMN('Back data'!$A$343:$AT$343)))-F$6)/F161</f>
        <v>1</v>
      </c>
      <c r="G162" s="12">
        <f t="array" ref="G162">INDEX('Back data'!$A$343:$AT$343,,MAX(IF('Back data'!$A$343:$AT$343&lt;&gt;"",COLUMN('Back data'!$A$343:$AT$343)))-G$6)/G161</f>
        <v>0.94872912127814091</v>
      </c>
      <c r="H162" s="12">
        <f t="array" ref="H162">INDEX('Back data'!$A$343:$AT$343,,MAX(IF('Back data'!$A$343:$AT$343&lt;&gt;"",COLUMN('Back data'!$A$343:$AT$343)))-H$6)/H161</f>
        <v>0.8679565033187403</v>
      </c>
      <c r="I162" s="12">
        <f t="array" ref="I162">INDEX('Back data'!$A$343:$AT$343,,MAX(IF('Back data'!$A$343:$AT$343&lt;&gt;"",COLUMN('Back data'!$A$343:$AT$343)))-I$6)/I161</f>
        <v>1</v>
      </c>
      <c r="J162" s="12">
        <f t="array" ref="J162">INDEX('Back data'!$A$343:$AT$343,,MAX(IF('Back data'!$A$343:$AT$343&lt;&gt;"",COLUMN('Back data'!$A$343:$AT$343)))-J$6)/J161</f>
        <v>0.94564526382708203</v>
      </c>
      <c r="K162" s="12">
        <f t="array" ref="K162">INDEX('Back data'!$A$343:$AT$343,,MAX(IF('Back data'!$A$343:$AT$343&lt;&gt;"",COLUMN('Back data'!$A$343:$AT$343)))-K$6)/K161</f>
        <v>0.92123610325984551</v>
      </c>
      <c r="L162" s="12">
        <f t="array" ref="L162">INDEX('Back data'!$A$343:$AT$343,,MAX(IF('Back data'!$A$343:$AT$343&lt;&gt;"",COLUMN('Back data'!$A$343:$AT$343)))-L$6)/L161</f>
        <v>0.97227533460803062</v>
      </c>
      <c r="M162" s="12">
        <f t="array" ref="M162">INDEX('Back data'!$A$343:$AT$343,,MAX(IF('Back data'!$A$343:$AT$343&lt;&gt;"",COLUMN('Back data'!$A$343:$AT$343)))-M$6)/M161</f>
        <v>0.8297650130548303</v>
      </c>
      <c r="N162" s="12">
        <f t="array" ref="N162">INDEX('Back data'!$A$343:$AT$343,,MAX(IF('Back data'!$A$343:$AT$343&lt;&gt;"",COLUMN('Back data'!$A$343:$AT$343)))-N$6)/N161</f>
        <v>0.89961500071296152</v>
      </c>
      <c r="O162" s="12">
        <f t="array" ref="O162">INDEX('Back data'!$A$343:$AT$343,,MAX(IF('Back data'!$A$343:$AT$343&lt;&gt;"",COLUMN('Back data'!$A$343:$AT$343)))-O$6)/O161</f>
        <v>1</v>
      </c>
      <c r="P162" s="12">
        <f t="array" ref="P162">INDEX('Back data'!$A$343:$AT$343,,MAX(IF('Back data'!$A$343:$AT$343&lt;&gt;"",COLUMN('Back data'!$A$343:$AT$343)))-P$6)/P161</f>
        <v>0.95082843399251726</v>
      </c>
    </row>
    <row r="163" spans="1:16" x14ac:dyDescent="0.25">
      <c r="A163" s="44" t="s">
        <v>56</v>
      </c>
      <c r="B163" s="46" t="s">
        <v>34</v>
      </c>
      <c r="C163" s="11" t="s">
        <v>37</v>
      </c>
      <c r="D163" s="12">
        <f t="array" ref="D163">INDEX('Back data'!$A$344:$AT$344,,MAX(IF('Back data'!$A$344:$AT$344&lt;&gt;"",COLUMN('Back data'!$A$344:$AT$344)))-D$6)/D161</f>
        <v>5.0298507462686569E-2</v>
      </c>
      <c r="E163" s="12">
        <f t="array" ref="E163">INDEX('Back data'!$A$344:$AT$344,,MAX(IF('Back data'!$A$344:$AT$344&lt;&gt;"",COLUMN('Back data'!$A$344:$AT$344)))-E$6)/E161</f>
        <v>3.0197948273370894E-2</v>
      </c>
      <c r="F163" s="12">
        <f t="array" ref="F163">INDEX('Back data'!$A$344:$AT$344,,MAX(IF('Back data'!$A$344:$AT$344&lt;&gt;"",COLUMN('Back data'!$A$344:$AT$344)))-F$6)/F161</f>
        <v>0</v>
      </c>
      <c r="G163" s="12">
        <f t="array" ref="G163">INDEX('Back data'!$A$344:$AT$344,,MAX(IF('Back data'!$A$344:$AT$344&lt;&gt;"",COLUMN('Back data'!$A$344:$AT$344)))-G$6)/G161</f>
        <v>5.1270878721859113E-2</v>
      </c>
      <c r="H163" s="12">
        <f t="array" ref="H163">INDEX('Back data'!$A$344:$AT$344,,MAX(IF('Back data'!$A$344:$AT$344&lt;&gt;"",COLUMN('Back data'!$A$344:$AT$344)))-H$6)/H161</f>
        <v>0.1320434966812597</v>
      </c>
      <c r="I163" s="12">
        <f t="array" ref="I163">INDEX('Back data'!$A$344:$AT$344,,MAX(IF('Back data'!$A$344:$AT$344&lt;&gt;"",COLUMN('Back data'!$A$344:$AT$344)))-I$6)/I161</f>
        <v>0</v>
      </c>
      <c r="J163" s="12">
        <f t="array" ref="J163">INDEX('Back data'!$A$344:$AT$344,,MAX(IF('Back data'!$A$344:$AT$344&lt;&gt;"",COLUMN('Back data'!$A$344:$AT$344)))-J$6)/J161</f>
        <v>5.4354736172917986E-2</v>
      </c>
      <c r="K163" s="12">
        <f t="array" ref="K163">INDEX('Back data'!$A$344:$AT$344,,MAX(IF('Back data'!$A$344:$AT$344&lt;&gt;"",COLUMN('Back data'!$A$344:$AT$344)))-K$6)/K161</f>
        <v>7.8763896740154507E-2</v>
      </c>
      <c r="L163" s="12">
        <f t="array" ref="L163">INDEX('Back data'!$A$344:$AT$344,,MAX(IF('Back data'!$A$344:$AT$344&lt;&gt;"",COLUMN('Back data'!$A$344:$AT$344)))-L$6)/L161</f>
        <v>2.7724665391969404E-2</v>
      </c>
      <c r="M163" s="12">
        <f t="array" ref="M163">INDEX('Back data'!$A$344:$AT$344,,MAX(IF('Back data'!$A$344:$AT$344&lt;&gt;"",COLUMN('Back data'!$A$344:$AT$344)))-M$6)/M161</f>
        <v>0.1702349869451697</v>
      </c>
      <c r="N163" s="12">
        <f t="array" ref="N163">INDEX('Back data'!$A$344:$AT$344,,MAX(IF('Back data'!$A$344:$AT$344&lt;&gt;"",COLUMN('Back data'!$A$344:$AT$344)))-N$6)/N161</f>
        <v>0.10038499928703834</v>
      </c>
      <c r="O163" s="12">
        <f t="array" ref="O163">INDEX('Back data'!$A$344:$AT$344,,MAX(IF('Back data'!$A$344:$AT$344&lt;&gt;"",COLUMN('Back data'!$A$344:$AT$344)))-O$6)/O161</f>
        <v>0</v>
      </c>
      <c r="P163" s="12">
        <f t="array" ref="P163">INDEX('Back data'!$A$344:$AT$344,,MAX(IF('Back data'!$A$344:$AT$344&lt;&gt;"",COLUMN('Back data'!$A$344:$AT$344)))-P$6)/P161</f>
        <v>4.9171566007482632E-2</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topLeftCell="A28" zoomScale="69" zoomScaleNormal="69" workbookViewId="0">
      <selection activeCell="P6" sqref="P6"/>
    </sheetView>
  </sheetViews>
  <sheetFormatPr baseColWidth="10" defaultColWidth="11.42578125" defaultRowHeight="15" x14ac:dyDescent="0.25"/>
  <cols>
    <col min="3" max="3" width="24.42578125" bestFit="1" customWidth="1"/>
    <col min="4" max="4" width="12.85546875" bestFit="1" customWidth="1"/>
    <col min="5" max="7" width="15.7109375" bestFit="1" customWidth="1"/>
    <col min="8" max="9" width="15" bestFit="1" customWidth="1"/>
    <col min="10" max="10" width="14.42578125" bestFit="1" customWidth="1"/>
    <col min="11" max="13" width="11.5703125" bestFit="1" customWidth="1"/>
    <col min="14" max="14" width="15.7109375" bestFit="1" customWidth="1"/>
    <col min="15" max="15" width="17.42578125" customWidth="1"/>
    <col min="16" max="16" width="15.7109375" customWidth="1"/>
  </cols>
  <sheetData>
    <row r="1" spans="2:19" ht="34.5" customHeight="1" x14ac:dyDescent="0.25"/>
    <row r="2" spans="2:19" ht="27" customHeight="1" x14ac:dyDescent="0.25">
      <c r="B2" s="20"/>
      <c r="C2" s="24" t="s">
        <v>50</v>
      </c>
      <c r="D2" s="20"/>
      <c r="E2" s="20"/>
      <c r="F2" s="20"/>
      <c r="G2" s="20"/>
      <c r="H2" s="20"/>
      <c r="I2" s="20"/>
      <c r="J2" s="20"/>
      <c r="K2" s="20"/>
      <c r="L2" s="20"/>
      <c r="M2" s="20"/>
      <c r="N2" s="20"/>
      <c r="O2" s="20"/>
      <c r="P2" s="20"/>
      <c r="Q2" s="20"/>
      <c r="R2" s="20"/>
    </row>
    <row r="3" spans="2:19" ht="18.75" customHeight="1" x14ac:dyDescent="0.25"/>
    <row r="4" spans="2:19" s="15" customFormat="1" ht="25.5" customHeight="1" x14ac:dyDescent="0.25">
      <c r="C4" s="16" t="s">
        <v>41</v>
      </c>
    </row>
    <row r="5" spans="2:19" ht="16.5" thickBot="1" x14ac:dyDescent="0.3">
      <c r="C5" s="3"/>
      <c r="D5" s="66">
        <f>'TAM Automático'!D5</f>
        <v>43831</v>
      </c>
      <c r="E5" s="66">
        <f>'TAM Automático'!E5</f>
        <v>43862</v>
      </c>
      <c r="F5" s="66">
        <f>'TAM Automático'!F5</f>
        <v>43891</v>
      </c>
      <c r="G5" s="66">
        <f>'TAM Automático'!G5</f>
        <v>43922</v>
      </c>
      <c r="H5" s="66">
        <f>'TAM Automático'!H5</f>
        <v>43952</v>
      </c>
      <c r="I5" s="66">
        <f>'TAM Automático'!I5</f>
        <v>43983</v>
      </c>
      <c r="J5" s="66">
        <f>'TAM Automático'!J5</f>
        <v>44013</v>
      </c>
      <c r="K5" s="66">
        <f>'TAM Automático'!K5</f>
        <v>44044</v>
      </c>
      <c r="L5" s="66">
        <f>'TAM Automático'!L5</f>
        <v>44075</v>
      </c>
      <c r="M5" s="66">
        <f>'TAM Automático'!M5</f>
        <v>44105</v>
      </c>
      <c r="N5" s="66">
        <f>'TAM Automático'!N5</f>
        <v>44136</v>
      </c>
      <c r="O5" s="66">
        <f>'TAM Automático'!O5</f>
        <v>44166</v>
      </c>
      <c r="P5" s="66">
        <f>'TAM Automático'!P5</f>
        <v>44197</v>
      </c>
    </row>
    <row r="6" spans="2:19" ht="15.75" x14ac:dyDescent="0.25">
      <c r="C6" s="11" t="s">
        <v>36</v>
      </c>
      <c r="D6" s="12">
        <f>'TAM Automático'!D8</f>
        <v>0.86967497633322821</v>
      </c>
      <c r="E6" s="12">
        <f>'TAM Automático'!E8</f>
        <v>0.87060653188180404</v>
      </c>
      <c r="F6" s="12">
        <f>'TAM Automático'!F8</f>
        <v>0.91695610988317022</v>
      </c>
      <c r="G6" s="12">
        <f>'TAM Automático'!G8</f>
        <v>0.94581117021276595</v>
      </c>
      <c r="H6" s="12">
        <f>'TAM Automático'!H8</f>
        <v>0.9104199066874028</v>
      </c>
      <c r="I6" s="12">
        <f>'TAM Automático'!I8</f>
        <v>0.90826254826254826</v>
      </c>
      <c r="J6" s="12">
        <f>'TAM Automático'!J8</f>
        <v>0.90723981900452488</v>
      </c>
      <c r="K6" s="12">
        <f>'TAM Automático'!K8</f>
        <v>0.89053831159094321</v>
      </c>
      <c r="L6" s="12">
        <f>'TAM Automático'!L8</f>
        <v>0.89418843557381855</v>
      </c>
      <c r="M6" s="12">
        <f>'TAM Automático'!M8</f>
        <v>0.89129775621588847</v>
      </c>
      <c r="N6" s="12">
        <f>'TAM Automático'!N8</f>
        <v>0.89310658973580326</v>
      </c>
      <c r="O6" s="12">
        <f>'TAM Automático'!O8</f>
        <v>0.91990217059003365</v>
      </c>
      <c r="P6" s="12">
        <f>'TAM Automático'!P8</f>
        <v>0.90638428483732358</v>
      </c>
    </row>
    <row r="7" spans="2:19" ht="15.75" x14ac:dyDescent="0.25">
      <c r="C7" s="11" t="s">
        <v>37</v>
      </c>
      <c r="D7" s="12">
        <f>'TAM Automático'!D9</f>
        <v>0.13032502366677187</v>
      </c>
      <c r="E7" s="12">
        <f>'TAM Automático'!E9</f>
        <v>0.12939346811819596</v>
      </c>
      <c r="F7" s="12">
        <f>'TAM Automático'!F9</f>
        <v>8.3043890116829805E-2</v>
      </c>
      <c r="G7" s="12">
        <f>'TAM Automático'!G9</f>
        <v>5.4188829787234043E-2</v>
      </c>
      <c r="H7" s="12">
        <f>'TAM Automático'!H9</f>
        <v>8.9580093312597198E-2</v>
      </c>
      <c r="I7" s="12">
        <f>'TAM Automático'!I9</f>
        <v>9.173745173745175E-2</v>
      </c>
      <c r="J7" s="12">
        <f>'TAM Automático'!J9</f>
        <v>9.2760180995475117E-2</v>
      </c>
      <c r="K7" s="12">
        <f>'TAM Automático'!K9</f>
        <v>0.10946168840905683</v>
      </c>
      <c r="L7" s="12">
        <f>'TAM Automático'!L9</f>
        <v>0.10581156442618139</v>
      </c>
      <c r="M7" s="12">
        <f>'TAM Automático'!M9</f>
        <v>0.10870224378411159</v>
      </c>
      <c r="N7" s="12">
        <f>'TAM Automático'!N9</f>
        <v>0.10689341026419678</v>
      </c>
      <c r="O7" s="12">
        <f>'TAM Automático'!O9</f>
        <v>8.0097829409966376E-2</v>
      </c>
      <c r="P7" s="12">
        <f>'TAM Automático'!P9</f>
        <v>9.3615715162676486E-2</v>
      </c>
    </row>
    <row r="9" spans="2:19" s="15" customFormat="1" ht="29.25" customHeight="1" x14ac:dyDescent="0.25">
      <c r="C9" s="16" t="s">
        <v>47</v>
      </c>
    </row>
    <row r="10" spans="2:19" ht="16.5" thickBot="1" x14ac:dyDescent="0.3">
      <c r="C10" s="3"/>
      <c r="D10" s="66">
        <f>D5</f>
        <v>43831</v>
      </c>
      <c r="E10" s="66">
        <f t="shared" ref="E10:P10" si="0">E5</f>
        <v>43862</v>
      </c>
      <c r="F10" s="66">
        <f t="shared" si="0"/>
        <v>43891</v>
      </c>
      <c r="G10" s="66">
        <f t="shared" si="0"/>
        <v>43922</v>
      </c>
      <c r="H10" s="66">
        <f t="shared" si="0"/>
        <v>43952</v>
      </c>
      <c r="I10" s="66">
        <f t="shared" si="0"/>
        <v>43983</v>
      </c>
      <c r="J10" s="66">
        <f t="shared" si="0"/>
        <v>44013</v>
      </c>
      <c r="K10" s="66">
        <f t="shared" si="0"/>
        <v>44044</v>
      </c>
      <c r="L10" s="66">
        <f t="shared" si="0"/>
        <v>44075</v>
      </c>
      <c r="M10" s="66">
        <f t="shared" si="0"/>
        <v>44105</v>
      </c>
      <c r="N10" s="66">
        <f t="shared" si="0"/>
        <v>44136</v>
      </c>
      <c r="O10" s="66">
        <f t="shared" si="0"/>
        <v>44166</v>
      </c>
      <c r="P10" s="66">
        <f t="shared" si="0"/>
        <v>44197</v>
      </c>
    </row>
    <row r="11" spans="2:19" ht="15.75" x14ac:dyDescent="0.25">
      <c r="C11" s="11" t="s">
        <v>36</v>
      </c>
      <c r="D11" s="12">
        <f>IF('Total Aceite'!$D$29=$R$11,'TAM Automático'!D13,'TAM Automático'!D18)</f>
        <v>0.70883315158124316</v>
      </c>
      <c r="E11" s="12">
        <f>IF('Total Aceite'!$D$29=$R$11,'TAM Automático'!E13,'TAM Automático'!E18)</f>
        <v>0.6747410115783059</v>
      </c>
      <c r="F11" s="12">
        <f>IF('Total Aceite'!$D$29=$R$11,'TAM Automático'!F13,'TAM Automático'!F18)</f>
        <v>0.79077155824508316</v>
      </c>
      <c r="G11" s="12">
        <f>IF('Total Aceite'!$D$29=$R$11,'TAM Automático'!G13,'TAM Automático'!G18)</f>
        <v>0.86158412748008129</v>
      </c>
      <c r="H11" s="12">
        <f>IF('Total Aceite'!$D$29=$R$11,'TAM Automático'!H13,'TAM Automático'!H18)</f>
        <v>0.76244343891402711</v>
      </c>
      <c r="I11" s="12">
        <f>IF('Total Aceite'!$D$29=$R$11,'TAM Automático'!I13,'TAM Automático'!I18)</f>
        <v>0.78212204845139521</v>
      </c>
      <c r="J11" s="12">
        <f>IF('Total Aceite'!$D$29=$R$11,'TAM Automático'!J13,'TAM Automático'!J18)</f>
        <v>0.76580692704495212</v>
      </c>
      <c r="K11" s="12">
        <f>IF('Total Aceite'!$D$29=$R$11,'TAM Automático'!K13,'TAM Automático'!K18)</f>
        <v>0.7283176593521421</v>
      </c>
      <c r="L11" s="12">
        <f>IF('Total Aceite'!$D$29=$R$11,'TAM Automático'!L13,'TAM Automático'!L18)</f>
        <v>0.7432219193802897</v>
      </c>
      <c r="M11" s="12">
        <f>IF('Total Aceite'!$D$29=$R$11,'TAM Automático'!M13,'TAM Automático'!M18)</f>
        <v>0.74178885630498537</v>
      </c>
      <c r="N11" s="12">
        <f>IF('Total Aceite'!$D$29=$R$11,'TAM Automático'!N13,'TAM Automático'!N18)</f>
        <v>0.72789812646370022</v>
      </c>
      <c r="O11" s="12">
        <f>IF('Total Aceite'!$D$29=$R$11,'TAM Automático'!O13,'TAM Automático'!O18)</f>
        <v>0.7854070888328637</v>
      </c>
      <c r="P11" s="12">
        <f>IF('Total Aceite'!$D$29=$R$11,'TAM Automático'!P13,'TAM Automático'!P18)</f>
        <v>0.73479245283018868</v>
      </c>
      <c r="R11">
        <v>1</v>
      </c>
      <c r="S11" s="16" t="s">
        <v>46</v>
      </c>
    </row>
    <row r="12" spans="2:19" ht="15.75" x14ac:dyDescent="0.25">
      <c r="C12" s="11" t="s">
        <v>37</v>
      </c>
      <c r="D12" s="12">
        <f>IF('Total Aceite'!$D$29=$R$11,'TAM Automático'!D14,'TAM Automático'!D19)</f>
        <v>0.29116684841875684</v>
      </c>
      <c r="E12" s="12">
        <f>IF('Total Aceite'!$D$29=$R$11,'TAM Automático'!E14,'TAM Automático'!E19)</f>
        <v>0.3252589884216941</v>
      </c>
      <c r="F12" s="12">
        <f>IF('Total Aceite'!$D$29=$R$11,'TAM Automático'!F14,'TAM Automático'!F19)</f>
        <v>0.20922844175491676</v>
      </c>
      <c r="G12" s="12">
        <f>IF('Total Aceite'!$D$29=$R$11,'TAM Automático'!G14,'TAM Automático'!G19)</f>
        <v>0.13841587251991877</v>
      </c>
      <c r="H12" s="12">
        <f>IF('Total Aceite'!$D$29=$R$11,'TAM Automático'!H14,'TAM Automático'!H19)</f>
        <v>0.23755656108597287</v>
      </c>
      <c r="I12" s="12">
        <f>IF('Total Aceite'!$D$29=$R$11,'TAM Automático'!I14,'TAM Automático'!I19)</f>
        <v>0.21787795154860473</v>
      </c>
      <c r="J12" s="12">
        <f>IF('Total Aceite'!$D$29=$R$11,'TAM Automático'!J14,'TAM Automático'!J19)</f>
        <v>0.23419307295504793</v>
      </c>
      <c r="K12" s="12">
        <f>IF('Total Aceite'!$D$29=$R$11,'TAM Automático'!K14,'TAM Automático'!K19)</f>
        <v>0.2716823406478579</v>
      </c>
      <c r="L12" s="12">
        <f>IF('Total Aceite'!$D$29=$R$11,'TAM Automático'!L14,'TAM Automático'!L19)</f>
        <v>0.25677808061971019</v>
      </c>
      <c r="M12" s="12">
        <f>IF('Total Aceite'!$D$29=$R$11,'TAM Automático'!M14,'TAM Automático'!M19)</f>
        <v>0.25821114369501463</v>
      </c>
      <c r="N12" s="12">
        <f>IF('Total Aceite'!$D$29=$R$11,'TAM Automático'!N14,'TAM Automático'!N19)</f>
        <v>0.27210187353629978</v>
      </c>
      <c r="O12" s="12">
        <f>IF('Total Aceite'!$D$29=$R$11,'TAM Automático'!O14,'TAM Automático'!O19)</f>
        <v>0.21459291116713627</v>
      </c>
      <c r="P12" s="12">
        <f>IF('Total Aceite'!$D$29=$R$11,'TAM Automático'!P14,'TAM Automático'!P19)</f>
        <v>0.26520754716981132</v>
      </c>
      <c r="R12">
        <v>2</v>
      </c>
      <c r="S12" s="16" t="s">
        <v>45</v>
      </c>
    </row>
    <row r="14" spans="2:19" s="15" customFormat="1" ht="29.25" customHeight="1" x14ac:dyDescent="0.25">
      <c r="C14" s="16" t="s">
        <v>48</v>
      </c>
    </row>
    <row r="15" spans="2:19" ht="16.5" thickBot="1" x14ac:dyDescent="0.3">
      <c r="C15" s="3"/>
      <c r="D15" s="66">
        <f>D10</f>
        <v>43831</v>
      </c>
      <c r="E15" s="66">
        <f t="shared" ref="E15:P15" si="1">E10</f>
        <v>43862</v>
      </c>
      <c r="F15" s="66">
        <f t="shared" si="1"/>
        <v>43891</v>
      </c>
      <c r="G15" s="66">
        <f t="shared" si="1"/>
        <v>43922</v>
      </c>
      <c r="H15" s="66">
        <f t="shared" si="1"/>
        <v>43952</v>
      </c>
      <c r="I15" s="66">
        <f t="shared" si="1"/>
        <v>43983</v>
      </c>
      <c r="J15" s="66">
        <f t="shared" si="1"/>
        <v>44013</v>
      </c>
      <c r="K15" s="66">
        <f t="shared" si="1"/>
        <v>44044</v>
      </c>
      <c r="L15" s="66">
        <f t="shared" si="1"/>
        <v>44075</v>
      </c>
      <c r="M15" s="66">
        <f t="shared" si="1"/>
        <v>44105</v>
      </c>
      <c r="N15" s="66">
        <f t="shared" si="1"/>
        <v>44136</v>
      </c>
      <c r="O15" s="66">
        <f t="shared" si="1"/>
        <v>44166</v>
      </c>
      <c r="P15" s="66">
        <f t="shared" si="1"/>
        <v>44197</v>
      </c>
      <c r="R15">
        <v>1</v>
      </c>
      <c r="S15" s="16" t="s">
        <v>24</v>
      </c>
    </row>
    <row r="16" spans="2:19" ht="15.75" x14ac:dyDescent="0.25">
      <c r="C16" s="11" t="s">
        <v>36</v>
      </c>
      <c r="D16" s="12">
        <f>IF('Total Aceite'!$N$29=$R$15,'TAM Automático'!D23,IF('Total Aceite'!$N$29=$R$16,'TAM Automático'!D28,'TAM Automático'!D33))</f>
        <v>0.91182048040455121</v>
      </c>
      <c r="E16" s="12">
        <f>IF('Total Aceite'!$N$29=$R$15,'TAM Automático'!E23,IF('Total Aceite'!$N$29=$R$16,'TAM Automático'!E28,'TAM Automático'!E33))</f>
        <v>0.89405320813771516</v>
      </c>
      <c r="F16" s="12">
        <f>IF('Total Aceite'!$N$29=$R$15,'TAM Automático'!F23,IF('Total Aceite'!$N$29=$R$16,'TAM Automático'!F28,'TAM Automático'!F33))</f>
        <v>0.9400695762175838</v>
      </c>
      <c r="G16" s="12">
        <f>IF('Total Aceite'!$N$29=$R$15,'TAM Automático'!G23,IF('Total Aceite'!$N$29=$R$16,'TAM Automático'!G28,'TAM Automático'!G33))</f>
        <v>0.95726354149411963</v>
      </c>
      <c r="H16" s="12">
        <f>IF('Total Aceite'!$N$29=$R$15,'TAM Automático'!H23,IF('Total Aceite'!$N$29=$R$16,'TAM Automático'!H28,'TAM Automático'!H33))</f>
        <v>0.92844175491679282</v>
      </c>
      <c r="I16" s="12">
        <f>IF('Total Aceite'!$N$29=$R$15,'TAM Automático'!I23,IF('Total Aceite'!$N$29=$R$16,'TAM Automático'!I28,'TAM Automático'!I33))</f>
        <v>0.9273630296445754</v>
      </c>
      <c r="J16" s="12">
        <f>IF('Total Aceite'!$N$29=$R$15,'TAM Automático'!J23,IF('Total Aceite'!$N$29=$R$16,'TAM Automático'!J28,'TAM Automático'!J33))</f>
        <v>0.92987941045109423</v>
      </c>
      <c r="K16" s="12">
        <f>IF('Total Aceite'!$N$29=$R$15,'TAM Automático'!K23,IF('Total Aceite'!$N$29=$R$16,'TAM Automático'!K28,'TAM Automático'!K33))</f>
        <v>0.91432337434094901</v>
      </c>
      <c r="L16" s="12">
        <f>IF('Total Aceite'!$N$29=$R$15,'TAM Automático'!L23,IF('Total Aceite'!$N$29=$R$16,'TAM Automático'!L28,'TAM Automático'!L33))</f>
        <v>0.92331514525881131</v>
      </c>
      <c r="M16" s="12">
        <f>IF('Total Aceite'!$N$29=$R$15,'TAM Automático'!M23,IF('Total Aceite'!$N$29=$R$16,'TAM Automático'!M28,'TAM Automático'!M33))</f>
        <v>0.91771290273786121</v>
      </c>
      <c r="N16" s="12">
        <f>IF('Total Aceite'!$N$29=$R$15,'TAM Automático'!N23,IF('Total Aceite'!$N$29=$R$16,'TAM Automático'!N28,'TAM Automático'!N33))</f>
        <v>0.92303057689411061</v>
      </c>
      <c r="O16" s="12">
        <f>IF('Total Aceite'!$N$29=$R$15,'TAM Automático'!O23,IF('Total Aceite'!$N$29=$R$16,'TAM Automático'!O28,'TAM Automático'!O33))</f>
        <v>0.93192669028184205</v>
      </c>
      <c r="P16" s="12">
        <f>IF('Total Aceite'!$N$29=$R$15,'TAM Automático'!P23,IF('Total Aceite'!$N$29=$R$16,'TAM Automático'!P28,'TAM Automático'!P33))</f>
        <v>0.93803838597551759</v>
      </c>
      <c r="R16">
        <v>2</v>
      </c>
      <c r="S16" s="8" t="s">
        <v>29</v>
      </c>
    </row>
    <row r="17" spans="2:19" ht="15.75" x14ac:dyDescent="0.25">
      <c r="C17" s="11" t="s">
        <v>37</v>
      </c>
      <c r="D17" s="12">
        <f>IF('Total Aceite'!$N$29=$R$15,'TAM Automático'!D24,IF('Total Aceite'!$N$29=$R$16,'TAM Automático'!D29,'TAM Automático'!D34))</f>
        <v>8.8179519595448799E-2</v>
      </c>
      <c r="E17" s="12">
        <f>IF('Total Aceite'!$N$29=$R$15,'TAM Automático'!E24,IF('Total Aceite'!$N$29=$R$16,'TAM Automático'!E29,'TAM Automático'!E34))</f>
        <v>0.1059467918622848</v>
      </c>
      <c r="F17" s="12">
        <f>IF('Total Aceite'!$N$29=$R$15,'TAM Automático'!F24,IF('Total Aceite'!$N$29=$R$16,'TAM Automático'!F29,'TAM Automático'!F34))</f>
        <v>5.9930423782416191E-2</v>
      </c>
      <c r="G17" s="12">
        <f>IF('Total Aceite'!$N$29=$R$15,'TAM Automático'!G24,IF('Total Aceite'!$N$29=$R$16,'TAM Automático'!G29,'TAM Automático'!G34))</f>
        <v>4.2736458505880405E-2</v>
      </c>
      <c r="H17" s="12">
        <f>IF('Total Aceite'!$N$29=$R$15,'TAM Automático'!H24,IF('Total Aceite'!$N$29=$R$16,'TAM Automático'!H29,'TAM Automático'!H34))</f>
        <v>7.1558245083207281E-2</v>
      </c>
      <c r="I17" s="12">
        <f>IF('Total Aceite'!$N$29=$R$15,'TAM Automático'!I24,IF('Total Aceite'!$N$29=$R$16,'TAM Automático'!I29,'TAM Automático'!I34))</f>
        <v>7.2636970355424477E-2</v>
      </c>
      <c r="J17" s="12">
        <f>IF('Total Aceite'!$N$29=$R$15,'TAM Automático'!J24,IF('Total Aceite'!$N$29=$R$16,'TAM Automático'!J29,'TAM Automático'!J34))</f>
        <v>7.0120589548905765E-2</v>
      </c>
      <c r="K17" s="12">
        <f>IF('Total Aceite'!$N$29=$R$15,'TAM Automático'!K24,IF('Total Aceite'!$N$29=$R$16,'TAM Automático'!K29,'TAM Automático'!K34))</f>
        <v>8.5676625659050959E-2</v>
      </c>
      <c r="L17" s="12">
        <f>IF('Total Aceite'!$N$29=$R$15,'TAM Automático'!L24,IF('Total Aceite'!$N$29=$R$16,'TAM Automático'!L29,'TAM Automático'!L34))</f>
        <v>7.6684854741188621E-2</v>
      </c>
      <c r="M17" s="12">
        <f>IF('Total Aceite'!$N$29=$R$15,'TAM Automático'!M24,IF('Total Aceite'!$N$29=$R$16,'TAM Automático'!M29,'TAM Automático'!M34))</f>
        <v>8.228709726213887E-2</v>
      </c>
      <c r="N17" s="12">
        <f>IF('Total Aceite'!$N$29=$R$15,'TAM Automático'!N24,IF('Total Aceite'!$N$29=$R$16,'TAM Automático'!N29,'TAM Automático'!N34))</f>
        <v>7.6969423105889445E-2</v>
      </c>
      <c r="O17" s="12">
        <f>IF('Total Aceite'!$N$29=$R$15,'TAM Automático'!O24,IF('Total Aceite'!$N$29=$R$16,'TAM Automático'!O29,'TAM Automático'!O34))</f>
        <v>6.8073309718158018E-2</v>
      </c>
      <c r="P17" s="12">
        <f>IF('Total Aceite'!$N$29=$R$15,'TAM Automático'!P24,IF('Total Aceite'!$N$29=$R$16,'TAM Automático'!P29,'TAM Automático'!P34))</f>
        <v>6.1961614024482387E-2</v>
      </c>
      <c r="R17">
        <v>2</v>
      </c>
      <c r="S17" s="8" t="s">
        <v>34</v>
      </c>
    </row>
    <row r="19" spans="2:19" s="15" customFormat="1" ht="29.25" customHeight="1" x14ac:dyDescent="0.25">
      <c r="C19" s="16"/>
    </row>
    <row r="20" spans="2:19" ht="15.75" x14ac:dyDescent="0.25">
      <c r="C20" s="16"/>
      <c r="D20" s="15"/>
      <c r="E20" s="15"/>
      <c r="F20" s="15"/>
      <c r="G20" s="15"/>
      <c r="H20" s="15"/>
      <c r="I20" s="15"/>
      <c r="J20" s="15"/>
      <c r="K20" s="15"/>
      <c r="L20" s="15"/>
      <c r="M20" s="15"/>
      <c r="N20" s="15"/>
      <c r="O20" s="15"/>
      <c r="P20" s="15"/>
    </row>
    <row r="21" spans="2:19" ht="15.75" x14ac:dyDescent="0.25">
      <c r="C21" s="16"/>
      <c r="D21" s="15"/>
      <c r="E21" s="15"/>
      <c r="F21" s="15"/>
      <c r="G21" s="15"/>
      <c r="H21" s="15"/>
      <c r="I21" s="15"/>
      <c r="J21" s="15"/>
      <c r="K21" s="15"/>
      <c r="L21" s="15"/>
      <c r="M21" s="15"/>
      <c r="N21" s="15"/>
      <c r="O21" s="15"/>
      <c r="P21" s="15"/>
    </row>
    <row r="22" spans="2:19" ht="15.75" x14ac:dyDescent="0.25">
      <c r="C22" s="16"/>
      <c r="D22" s="15"/>
      <c r="E22" s="15"/>
      <c r="F22" s="15"/>
      <c r="G22" s="15"/>
      <c r="H22" s="15"/>
      <c r="I22" s="15"/>
      <c r="J22" s="15"/>
      <c r="K22" s="15"/>
      <c r="L22" s="15"/>
      <c r="M22" s="15"/>
      <c r="N22" s="15"/>
      <c r="O22" s="15"/>
      <c r="P22" s="15"/>
    </row>
    <row r="23" spans="2:19" ht="15.75" x14ac:dyDescent="0.25">
      <c r="C23" s="16"/>
      <c r="D23" s="15"/>
      <c r="E23" s="15"/>
      <c r="F23" s="15"/>
      <c r="G23" s="15"/>
      <c r="H23" s="15"/>
      <c r="I23" s="15"/>
      <c r="J23" s="15"/>
      <c r="K23" s="15"/>
      <c r="L23" s="15"/>
      <c r="M23" s="15"/>
      <c r="N23" s="15"/>
      <c r="O23" s="15"/>
      <c r="P23" s="15"/>
    </row>
    <row r="24" spans="2:19" ht="27" customHeight="1" x14ac:dyDescent="0.25">
      <c r="B24" s="20"/>
      <c r="C24" s="24" t="s">
        <v>51</v>
      </c>
      <c r="D24" s="20"/>
      <c r="E24" s="20"/>
      <c r="F24" s="20"/>
      <c r="G24" s="20"/>
      <c r="H24" s="20"/>
      <c r="I24" s="20"/>
      <c r="J24" s="20"/>
      <c r="K24" s="20"/>
      <c r="L24" s="20"/>
      <c r="M24" s="20"/>
      <c r="N24" s="20"/>
      <c r="O24" s="20"/>
      <c r="P24" s="20"/>
      <c r="Q24" s="20"/>
      <c r="R24" s="20"/>
    </row>
    <row r="25" spans="2:19" ht="15.75" x14ac:dyDescent="0.25">
      <c r="C25" s="16"/>
      <c r="D25" s="15"/>
      <c r="E25" s="15"/>
      <c r="F25" s="15"/>
      <c r="G25" s="15"/>
      <c r="H25" s="15"/>
      <c r="I25" s="15"/>
      <c r="J25" s="15"/>
      <c r="K25" s="15"/>
      <c r="L25" s="15"/>
      <c r="M25" s="15"/>
      <c r="N25" s="15"/>
      <c r="O25" s="15"/>
      <c r="P25" s="15"/>
    </row>
    <row r="26" spans="2:19" ht="15.75" x14ac:dyDescent="0.25">
      <c r="C26" s="16"/>
      <c r="D26" s="15"/>
      <c r="E26" s="15"/>
      <c r="F26" s="15"/>
      <c r="G26" s="15"/>
      <c r="H26" s="15"/>
      <c r="I26" s="15"/>
      <c r="J26" s="15"/>
      <c r="K26" s="15"/>
      <c r="L26" s="15"/>
      <c r="M26" s="15"/>
      <c r="N26" s="15"/>
      <c r="O26" s="15"/>
      <c r="P26" s="15"/>
    </row>
    <row r="27" spans="2:19" ht="15.75" x14ac:dyDescent="0.25">
      <c r="B27" s="15"/>
      <c r="C27" s="16" t="s">
        <v>41</v>
      </c>
      <c r="D27" s="15"/>
      <c r="E27" s="15"/>
      <c r="F27" s="15"/>
      <c r="G27" s="15"/>
      <c r="H27" s="15"/>
      <c r="I27" s="15"/>
      <c r="J27" s="15"/>
      <c r="K27" s="15"/>
      <c r="L27" s="15"/>
      <c r="M27" s="15"/>
      <c r="N27" s="15"/>
      <c r="O27" s="15"/>
      <c r="P27" s="15"/>
      <c r="Q27" s="15"/>
    </row>
    <row r="28" spans="2:19" ht="16.5" thickBot="1" x14ac:dyDescent="0.3">
      <c r="C28" s="3"/>
      <c r="D28" s="66">
        <f>D5</f>
        <v>43831</v>
      </c>
      <c r="E28" s="66">
        <f t="shared" ref="E28:P28" si="2">E5</f>
        <v>43862</v>
      </c>
      <c r="F28" s="66">
        <f t="shared" si="2"/>
        <v>43891</v>
      </c>
      <c r="G28" s="66">
        <f t="shared" si="2"/>
        <v>43922</v>
      </c>
      <c r="H28" s="66">
        <f t="shared" si="2"/>
        <v>43952</v>
      </c>
      <c r="I28" s="66">
        <f t="shared" si="2"/>
        <v>43983</v>
      </c>
      <c r="J28" s="66">
        <f t="shared" si="2"/>
        <v>44013</v>
      </c>
      <c r="K28" s="66">
        <f t="shared" si="2"/>
        <v>44044</v>
      </c>
      <c r="L28" s="66">
        <f t="shared" si="2"/>
        <v>44075</v>
      </c>
      <c r="M28" s="66">
        <f t="shared" si="2"/>
        <v>44105</v>
      </c>
      <c r="N28" s="66">
        <f t="shared" si="2"/>
        <v>44136</v>
      </c>
      <c r="O28" s="66">
        <f t="shared" si="2"/>
        <v>44166</v>
      </c>
      <c r="P28" s="66">
        <f t="shared" si="2"/>
        <v>44197</v>
      </c>
    </row>
    <row r="29" spans="2:19" ht="15.75" x14ac:dyDescent="0.25">
      <c r="C29" s="11" t="s">
        <v>36</v>
      </c>
      <c r="D29" s="12">
        <f>'TAM Automático'!D41</f>
        <v>0.79602152290885375</v>
      </c>
      <c r="E29" s="12">
        <f>'TAM Automático'!E41</f>
        <v>0.80108817410785726</v>
      </c>
      <c r="F29" s="12">
        <f>'TAM Automático'!F41</f>
        <v>0.86701349374085512</v>
      </c>
      <c r="G29" s="12">
        <f>'TAM Automático'!G41</f>
        <v>0.88672689367616397</v>
      </c>
      <c r="H29" s="12">
        <f>'TAM Automático'!H41</f>
        <v>0.85266159695817489</v>
      </c>
      <c r="I29" s="12">
        <f>'TAM Automático'!I41</f>
        <v>0.83596577821651863</v>
      </c>
      <c r="J29" s="12">
        <f>'TAM Automático'!J41</f>
        <v>0.8565625</v>
      </c>
      <c r="K29" s="12">
        <f>'TAM Automático'!K41</f>
        <v>0.82623615660583372</v>
      </c>
      <c r="L29" s="12">
        <f>'TAM Automático'!L41</f>
        <v>0.81260440394836753</v>
      </c>
      <c r="M29" s="12">
        <f>'TAM Automático'!M41</f>
        <v>0.82122115837388165</v>
      </c>
      <c r="N29" s="12">
        <f>'TAM Automático'!N41</f>
        <v>0.78521234341582646</v>
      </c>
      <c r="O29" s="12">
        <f>'TAM Automático'!O41</f>
        <v>0.82826585179526357</v>
      </c>
      <c r="P29" s="12">
        <f>'TAM Automático'!P41</f>
        <v>0.83717310087173091</v>
      </c>
    </row>
    <row r="30" spans="2:19" ht="15.75" x14ac:dyDescent="0.25">
      <c r="C30" s="11" t="s">
        <v>37</v>
      </c>
      <c r="D30" s="12">
        <f>'TAM Automático'!D42</f>
        <v>0.20397847709114625</v>
      </c>
      <c r="E30" s="12">
        <f>'TAM Automático'!E42</f>
        <v>0.19891182589214274</v>
      </c>
      <c r="F30" s="12">
        <f>'TAM Automático'!F42</f>
        <v>0.13298650625914485</v>
      </c>
      <c r="G30" s="12">
        <f>'TAM Automático'!G42</f>
        <v>0.11327310632383598</v>
      </c>
      <c r="H30" s="12">
        <f>'TAM Automático'!H42</f>
        <v>0.14733840304182511</v>
      </c>
      <c r="I30" s="12">
        <f>'TAM Automático'!I42</f>
        <v>0.16403422178348143</v>
      </c>
      <c r="J30" s="12">
        <f>'TAM Automático'!J42</f>
        <v>0.1434375</v>
      </c>
      <c r="K30" s="12">
        <f>'TAM Automático'!K42</f>
        <v>0.17376384339416628</v>
      </c>
      <c r="L30" s="12">
        <f>'TAM Automático'!L42</f>
        <v>0.1873955960516325</v>
      </c>
      <c r="M30" s="12">
        <f>'TAM Automático'!M42</f>
        <v>0.17877884162611835</v>
      </c>
      <c r="N30" s="12">
        <f>'TAM Automático'!N42</f>
        <v>0.21478765658417356</v>
      </c>
      <c r="O30" s="12">
        <f>'TAM Automático'!O42</f>
        <v>0.17173414820473643</v>
      </c>
      <c r="P30" s="12">
        <f>'TAM Automático'!P42</f>
        <v>0.16282689912826898</v>
      </c>
    </row>
    <row r="32" spans="2:19" ht="15.75" x14ac:dyDescent="0.25">
      <c r="B32" s="15"/>
      <c r="C32" s="16" t="s">
        <v>47</v>
      </c>
      <c r="D32" s="15"/>
      <c r="E32" s="15"/>
      <c r="F32" s="15"/>
      <c r="G32" s="15"/>
      <c r="H32" s="15"/>
      <c r="I32" s="15"/>
      <c r="J32" s="15"/>
      <c r="K32" s="15"/>
      <c r="L32" s="15"/>
      <c r="M32" s="15"/>
      <c r="N32" s="15"/>
      <c r="O32" s="15"/>
      <c r="P32" s="15"/>
      <c r="Q32" s="15"/>
    </row>
    <row r="33" spans="2:20" ht="16.5" thickBot="1" x14ac:dyDescent="0.3">
      <c r="C33" s="3"/>
      <c r="D33" s="66">
        <f>D28</f>
        <v>43831</v>
      </c>
      <c r="E33" s="66">
        <f t="shared" ref="E33:P33" si="3">E28</f>
        <v>43862</v>
      </c>
      <c r="F33" s="66">
        <f t="shared" si="3"/>
        <v>43891</v>
      </c>
      <c r="G33" s="66">
        <f t="shared" si="3"/>
        <v>43922</v>
      </c>
      <c r="H33" s="66">
        <f t="shared" si="3"/>
        <v>43952</v>
      </c>
      <c r="I33" s="66">
        <f t="shared" si="3"/>
        <v>43983</v>
      </c>
      <c r="J33" s="66">
        <f t="shared" si="3"/>
        <v>44013</v>
      </c>
      <c r="K33" s="66">
        <f t="shared" si="3"/>
        <v>44044</v>
      </c>
      <c r="L33" s="66">
        <f t="shared" si="3"/>
        <v>44075</v>
      </c>
      <c r="M33" s="66">
        <f t="shared" si="3"/>
        <v>44105</v>
      </c>
      <c r="N33" s="66">
        <f t="shared" si="3"/>
        <v>44136</v>
      </c>
      <c r="O33" s="66">
        <f t="shared" si="3"/>
        <v>44166</v>
      </c>
      <c r="P33" s="66">
        <f t="shared" si="3"/>
        <v>44197</v>
      </c>
    </row>
    <row r="34" spans="2:20" ht="15.75" x14ac:dyDescent="0.25">
      <c r="C34" s="11" t="s">
        <v>36</v>
      </c>
      <c r="D34" s="12">
        <f>IF('O. Virgen + Extra'!$D$29=$R$34,'TAM Automático'!D46,'TAM Automático'!D51)</f>
        <v>0.64666666666666661</v>
      </c>
      <c r="E34" s="12">
        <f>IF('O. Virgen + Extra'!$D$29=$R$34,'TAM Automático'!E46,'TAM Automático'!E51)</f>
        <v>0.58122277786739796</v>
      </c>
      <c r="F34" s="12">
        <f>IF('O. Virgen + Extra'!$D$29=$R$34,'TAM Automático'!F46,'TAM Automático'!F51)</f>
        <v>0.71260398681525672</v>
      </c>
      <c r="G34" s="12">
        <f>IF('O. Virgen + Extra'!$D$29=$R$34,'TAM Automático'!G46,'TAM Automático'!G51)</f>
        <v>0.71936421124594085</v>
      </c>
      <c r="H34" s="12">
        <f>IF('O. Virgen + Extra'!$D$29=$R$34,'TAM Automático'!H46,'TAM Automático'!H51)</f>
        <v>0.67923642622437796</v>
      </c>
      <c r="I34" s="12">
        <f>IF('O. Virgen + Extra'!$D$29=$R$34,'TAM Automático'!I46,'TAM Automático'!I51)</f>
        <v>0.67072357452484155</v>
      </c>
      <c r="J34" s="12">
        <f>IF('O. Virgen + Extra'!$D$29=$R$34,'TAM Automático'!J46,'TAM Automático'!J51)</f>
        <v>0.69003690036900367</v>
      </c>
      <c r="K34" s="12">
        <f>IF('O. Virgen + Extra'!$D$29=$R$34,'TAM Automático'!K46,'TAM Automático'!K51)</f>
        <v>0.66702937976060928</v>
      </c>
      <c r="L34" s="12">
        <f>IF('O. Virgen + Extra'!$D$29=$R$34,'TAM Automático'!L46,'TAM Automático'!L51)</f>
        <v>0.61968444778362142</v>
      </c>
      <c r="M34" s="12">
        <f>IF('O. Virgen + Extra'!$D$29=$R$34,'TAM Automático'!M46,'TAM Automático'!M51)</f>
        <v>0.66604622304948036</v>
      </c>
      <c r="N34" s="12">
        <f>IF('O. Virgen + Extra'!$D$29=$R$34,'TAM Automático'!N46,'TAM Automático'!N51)</f>
        <v>0.57913773148148151</v>
      </c>
      <c r="O34" s="12">
        <f>IF('O. Virgen + Extra'!$D$29=$R$34,'TAM Automático'!O46,'TAM Automático'!O51)</f>
        <v>0.64336996336996333</v>
      </c>
      <c r="P34" s="12">
        <f>IF('O. Virgen + Extra'!$D$29=$R$34,'TAM Automático'!P46,'TAM Automático'!P51)</f>
        <v>0.66538697788697776</v>
      </c>
      <c r="R34">
        <v>1</v>
      </c>
      <c r="S34" s="16" t="s">
        <v>46</v>
      </c>
    </row>
    <row r="35" spans="2:20" ht="15.75" x14ac:dyDescent="0.25">
      <c r="C35" s="11" t="s">
        <v>37</v>
      </c>
      <c r="D35" s="12">
        <f>IF('O. Virgen + Extra'!$D$29=$R$34,'TAM Automático'!D47,'TAM Automático'!D52)</f>
        <v>0.35333333333333333</v>
      </c>
      <c r="E35" s="12">
        <f>IF('O. Virgen + Extra'!$D$29=$R$34,'TAM Automático'!E47,'TAM Automático'!E52)</f>
        <v>0.41877722213260204</v>
      </c>
      <c r="F35" s="12">
        <f>IF('O. Virgen + Extra'!$D$29=$R$34,'TAM Automático'!F47,'TAM Automático'!F52)</f>
        <v>0.28739601318474339</v>
      </c>
      <c r="G35" s="12">
        <f>IF('O. Virgen + Extra'!$D$29=$R$34,'TAM Automático'!G47,'TAM Automático'!G52)</f>
        <v>0.28063578875405915</v>
      </c>
      <c r="H35" s="12">
        <f>IF('O. Virgen + Extra'!$D$29=$R$34,'TAM Automático'!H47,'TAM Automático'!H52)</f>
        <v>0.32076357377562198</v>
      </c>
      <c r="I35" s="12">
        <f>IF('O. Virgen + Extra'!$D$29=$R$34,'TAM Automático'!I47,'TAM Automático'!I52)</f>
        <v>0.3292764254751584</v>
      </c>
      <c r="J35" s="12">
        <f>IF('O. Virgen + Extra'!$D$29=$R$34,'TAM Automático'!J47,'TAM Automático'!J52)</f>
        <v>0.30996309963099633</v>
      </c>
      <c r="K35" s="12">
        <f>IF('O. Virgen + Extra'!$D$29=$R$34,'TAM Automático'!K47,'TAM Automático'!K52)</f>
        <v>0.33297062023939067</v>
      </c>
      <c r="L35" s="12">
        <f>IF('O. Virgen + Extra'!$D$29=$R$34,'TAM Automático'!L47,'TAM Automático'!L52)</f>
        <v>0.38031555221637864</v>
      </c>
      <c r="M35" s="12">
        <f>IF('O. Virgen + Extra'!$D$29=$R$34,'TAM Automático'!M47,'TAM Automático'!M52)</f>
        <v>0.33395377695051964</v>
      </c>
      <c r="N35" s="12">
        <f>IF('O. Virgen + Extra'!$D$29=$R$34,'TAM Automático'!N47,'TAM Automático'!N52)</f>
        <v>0.42086226851851849</v>
      </c>
      <c r="O35" s="12">
        <f>IF('O. Virgen + Extra'!$D$29=$R$34,'TAM Automático'!O47,'TAM Automático'!O52)</f>
        <v>0.35663003663003662</v>
      </c>
      <c r="P35" s="12">
        <f>IF('O. Virgen + Extra'!$D$29=$R$34,'TAM Automático'!P47,'TAM Automático'!P52)</f>
        <v>0.33461302211302207</v>
      </c>
      <c r="R35">
        <v>2</v>
      </c>
      <c r="S35" s="16" t="s">
        <v>45</v>
      </c>
    </row>
    <row r="37" spans="2:20" ht="15.75" x14ac:dyDescent="0.25">
      <c r="B37" s="15"/>
      <c r="C37" s="16" t="s">
        <v>48</v>
      </c>
      <c r="D37" s="15"/>
      <c r="E37" s="15"/>
      <c r="F37" s="15"/>
      <c r="G37" s="15"/>
      <c r="H37" s="15"/>
      <c r="I37" s="15"/>
      <c r="J37" s="15"/>
      <c r="K37" s="15"/>
      <c r="L37" s="15"/>
      <c r="M37" s="15"/>
      <c r="N37" s="15"/>
      <c r="O37" s="15"/>
      <c r="P37" s="15"/>
      <c r="R37" s="15"/>
      <c r="S37" s="15"/>
      <c r="T37" s="15"/>
    </row>
    <row r="38" spans="2:20" ht="16.5" thickBot="1" x14ac:dyDescent="0.3">
      <c r="C38" s="3"/>
      <c r="D38" s="66">
        <f>D33</f>
        <v>43831</v>
      </c>
      <c r="E38" s="66">
        <f t="shared" ref="E38:P38" si="4">E33</f>
        <v>43862</v>
      </c>
      <c r="F38" s="66">
        <f t="shared" si="4"/>
        <v>43891</v>
      </c>
      <c r="G38" s="66">
        <f t="shared" si="4"/>
        <v>43922</v>
      </c>
      <c r="H38" s="66">
        <f t="shared" si="4"/>
        <v>43952</v>
      </c>
      <c r="I38" s="66">
        <f t="shared" si="4"/>
        <v>43983</v>
      </c>
      <c r="J38" s="66">
        <f t="shared" si="4"/>
        <v>44013</v>
      </c>
      <c r="K38" s="66">
        <f t="shared" si="4"/>
        <v>44044</v>
      </c>
      <c r="L38" s="66">
        <f t="shared" si="4"/>
        <v>44075</v>
      </c>
      <c r="M38" s="66">
        <f t="shared" si="4"/>
        <v>44105</v>
      </c>
      <c r="N38" s="66">
        <f t="shared" si="4"/>
        <v>44136</v>
      </c>
      <c r="O38" s="66">
        <f t="shared" si="4"/>
        <v>44166</v>
      </c>
      <c r="P38" s="66">
        <f t="shared" si="4"/>
        <v>44197</v>
      </c>
      <c r="R38">
        <v>1</v>
      </c>
      <c r="S38" s="16" t="s">
        <v>24</v>
      </c>
    </row>
    <row r="39" spans="2:20" ht="15.75" x14ac:dyDescent="0.25">
      <c r="C39" s="11" t="s">
        <v>36</v>
      </c>
      <c r="D39" s="12">
        <f>IF('O. Virgen + Extra'!$N$29=$R$38,'TAM Automático'!D56,IF('O. Virgen + Extra'!$N$29=$R$39,'TAM Automático'!D61,'TAM Automático'!D66))</f>
        <v>0.90068987646398202</v>
      </c>
      <c r="E39" s="12">
        <f>IF('O. Virgen + Extra'!$N$29=$R$38,'TAM Automático'!E56,IF('O. Virgen + Extra'!$N$29=$R$39,'TAM Automático'!E61,'TAM Automático'!E66))</f>
        <v>0.82912590722625434</v>
      </c>
      <c r="F39" s="12">
        <f>IF('O. Virgen + Extra'!$N$29=$R$38,'TAM Automático'!F56,IF('O. Virgen + Extra'!$N$29=$R$39,'TAM Automático'!F61,'TAM Automático'!F66))</f>
        <v>0.91637010676156583</v>
      </c>
      <c r="G39" s="12">
        <f>IF('O. Virgen + Extra'!$N$29=$R$38,'TAM Automático'!G56,IF('O. Virgen + Extra'!$N$29=$R$39,'TAM Automático'!G61,'TAM Automático'!G66))</f>
        <v>0.90617967803358146</v>
      </c>
      <c r="H39" s="12">
        <f>IF('O. Virgen + Extra'!$N$29=$R$38,'TAM Automático'!H56,IF('O. Virgen + Extra'!$N$29=$R$39,'TAM Automático'!H61,'TAM Automático'!H66))</f>
        <v>0.89090057749336671</v>
      </c>
      <c r="I39" s="12">
        <f>IF('O. Virgen + Extra'!$N$29=$R$38,'TAM Automático'!I56,IF('O. Virgen + Extra'!$N$29=$R$39,'TAM Automático'!I61,'TAM Automático'!I66))</f>
        <v>0.9004885993485342</v>
      </c>
      <c r="J39" s="12">
        <f>IF('O. Virgen + Extra'!$N$29=$R$38,'TAM Automático'!J56,IF('O. Virgen + Extra'!$N$29=$R$39,'TAM Automático'!J61,'TAM Automático'!J66))</f>
        <v>0.90829164771866</v>
      </c>
      <c r="K39" s="12">
        <f>IF('O. Virgen + Extra'!$N$29=$R$38,'TAM Automático'!K56,IF('O. Virgen + Extra'!$N$29=$R$39,'TAM Automático'!K61,'TAM Automático'!K66))</f>
        <v>0.88070123310057935</v>
      </c>
      <c r="L39" s="12">
        <f>IF('O. Virgen + Extra'!$N$29=$R$38,'TAM Automático'!L56,IF('O. Virgen + Extra'!$N$29=$R$39,'TAM Automático'!L61,'TAM Automático'!L66))</f>
        <v>0.88757307749962511</v>
      </c>
      <c r="M39" s="12">
        <f>IF('O. Virgen + Extra'!$N$29=$R$38,'TAM Automático'!M56,IF('O. Virgen + Extra'!$N$29=$R$39,'TAM Automático'!M61,'TAM Automático'!M66))</f>
        <v>0.87138661307775545</v>
      </c>
      <c r="N39" s="12">
        <f>IF('O. Virgen + Extra'!$N$29=$R$38,'TAM Automático'!N56,IF('O. Virgen + Extra'!$N$29=$R$39,'TAM Automático'!N61,'TAM Automático'!N66))</f>
        <v>0.85240413877054177</v>
      </c>
      <c r="O39" s="12">
        <f>IF('O. Virgen + Extra'!$N$29=$R$38,'TAM Automático'!O56,IF('O. Virgen + Extra'!$N$29=$R$39,'TAM Automático'!O61,'TAM Automático'!O66))</f>
        <v>0.86475983211565377</v>
      </c>
      <c r="P39" s="12">
        <f>IF('O. Virgen + Extra'!$N$29=$R$38,'TAM Automático'!P56,IF('O. Virgen + Extra'!$N$29=$R$39,'TAM Automático'!P61,'TAM Automático'!P66))</f>
        <v>0.91248697722875438</v>
      </c>
      <c r="R39">
        <v>2</v>
      </c>
      <c r="S39" s="8" t="s">
        <v>29</v>
      </c>
    </row>
    <row r="40" spans="2:20" ht="15.75" x14ac:dyDescent="0.25">
      <c r="C40" s="11" t="s">
        <v>37</v>
      </c>
      <c r="D40" s="12">
        <f>IF('O. Virgen + Extra'!$N$29=$R$38,'TAM Automático'!D57,IF('O. Virgen + Extra'!$N$29=$R$39,'TAM Automático'!D62,'TAM Automático'!D67))</f>
        <v>9.931012353601798E-2</v>
      </c>
      <c r="E40" s="12">
        <f>IF('O. Virgen + Extra'!$N$29=$R$38,'TAM Automático'!E57,IF('O. Virgen + Extra'!$N$29=$R$39,'TAM Automático'!E62,'TAM Automático'!E67))</f>
        <v>0.17087409277374568</v>
      </c>
      <c r="F40" s="12">
        <f>IF('O. Virgen + Extra'!$N$29=$R$38,'TAM Automático'!F57,IF('O. Virgen + Extra'!$N$29=$R$39,'TAM Automático'!F62,'TAM Automático'!F67))</f>
        <v>8.3629893238434158E-2</v>
      </c>
      <c r="G40" s="12">
        <f>IF('O. Virgen + Extra'!$N$29=$R$38,'TAM Automático'!G57,IF('O. Virgen + Extra'!$N$29=$R$39,'TAM Automático'!G62,'TAM Automático'!G67))</f>
        <v>9.3820321966418554E-2</v>
      </c>
      <c r="H40" s="12">
        <f>IF('O. Virgen + Extra'!$N$29=$R$38,'TAM Automático'!H57,IF('O. Virgen + Extra'!$N$29=$R$39,'TAM Automático'!H62,'TAM Automático'!H67))</f>
        <v>0.10909942250663339</v>
      </c>
      <c r="I40" s="12">
        <f>IF('O. Virgen + Extra'!$N$29=$R$38,'TAM Automático'!I57,IF('O. Virgen + Extra'!$N$29=$R$39,'TAM Automático'!I62,'TAM Automático'!I67))</f>
        <v>9.9511400651465812E-2</v>
      </c>
      <c r="J40" s="12">
        <f>IF('O. Virgen + Extra'!$N$29=$R$38,'TAM Automático'!J57,IF('O. Virgen + Extra'!$N$29=$R$39,'TAM Automático'!J62,'TAM Automático'!J67))</f>
        <v>9.170835228134E-2</v>
      </c>
      <c r="K40" s="12">
        <f>IF('O. Virgen + Extra'!$N$29=$R$38,'TAM Automático'!K57,IF('O. Virgen + Extra'!$N$29=$R$39,'TAM Automático'!K62,'TAM Automático'!K67))</f>
        <v>0.11929876689942058</v>
      </c>
      <c r="L40" s="12">
        <f>IF('O. Virgen + Extra'!$N$29=$R$38,'TAM Automático'!L57,IF('O. Virgen + Extra'!$N$29=$R$39,'TAM Automático'!L62,'TAM Automático'!L67))</f>
        <v>0.11242692250037474</v>
      </c>
      <c r="M40" s="12">
        <f>IF('O. Virgen + Extra'!$N$29=$R$38,'TAM Automático'!M57,IF('O. Virgen + Extra'!$N$29=$R$39,'TAM Automático'!M62,'TAM Automático'!M67))</f>
        <v>0.12861338692224455</v>
      </c>
      <c r="N40" s="12">
        <f>IF('O. Virgen + Extra'!$N$29=$R$38,'TAM Automático'!N57,IF('O. Virgen + Extra'!$N$29=$R$39,'TAM Automático'!N62,'TAM Automático'!N67))</f>
        <v>0.14759586122945831</v>
      </c>
      <c r="O40" s="12">
        <f>IF('O. Virgen + Extra'!$N$29=$R$38,'TAM Automático'!O57,IF('O. Virgen + Extra'!$N$29=$R$39,'TAM Automático'!O62,'TAM Automático'!O67))</f>
        <v>0.13524016788434634</v>
      </c>
      <c r="P40" s="12">
        <f>IF('O. Virgen + Extra'!$N$29=$R$38,'TAM Automático'!P57,IF('O. Virgen + Extra'!$N$29=$R$39,'TAM Automático'!P62,'TAM Automático'!P67))</f>
        <v>8.7513022771245716E-2</v>
      </c>
      <c r="R40">
        <v>2</v>
      </c>
      <c r="S40" s="8" t="s">
        <v>34</v>
      </c>
    </row>
    <row r="44" spans="2:20" x14ac:dyDescent="0.25">
      <c r="R44" s="15"/>
      <c r="S44" s="15"/>
      <c r="T44" s="15"/>
    </row>
    <row r="46" spans="2:20" ht="27" customHeight="1" x14ac:dyDescent="0.25">
      <c r="B46" s="20"/>
      <c r="C46" s="24" t="s">
        <v>54</v>
      </c>
      <c r="D46" s="20"/>
      <c r="E46" s="20"/>
      <c r="F46" s="20"/>
      <c r="G46" s="20"/>
      <c r="H46" s="20"/>
      <c r="I46" s="20"/>
      <c r="J46" s="20"/>
      <c r="K46" s="20"/>
      <c r="L46" s="20"/>
      <c r="M46" s="20"/>
      <c r="N46" s="20"/>
      <c r="O46" s="20"/>
      <c r="P46" s="20"/>
      <c r="Q46" s="20"/>
      <c r="R46" s="20"/>
    </row>
    <row r="47" spans="2:20" ht="15.75" x14ac:dyDescent="0.25">
      <c r="C47" s="16"/>
      <c r="D47" s="15"/>
      <c r="E47" s="15"/>
      <c r="F47" s="15"/>
      <c r="G47" s="15"/>
      <c r="H47" s="15"/>
      <c r="I47" s="15"/>
      <c r="J47" s="15"/>
      <c r="K47" s="15"/>
      <c r="L47" s="15"/>
      <c r="M47" s="15"/>
      <c r="N47" s="15"/>
      <c r="O47" s="15"/>
      <c r="P47" s="15"/>
    </row>
    <row r="48" spans="2:20" ht="15.75" x14ac:dyDescent="0.25">
      <c r="C48" s="16"/>
      <c r="D48" s="15"/>
      <c r="E48" s="15"/>
      <c r="F48" s="15"/>
      <c r="G48" s="15"/>
      <c r="H48" s="15"/>
      <c r="I48" s="15"/>
      <c r="J48" s="15"/>
      <c r="K48" s="15"/>
      <c r="L48" s="15"/>
      <c r="M48" s="15"/>
      <c r="N48" s="15"/>
      <c r="O48" s="15"/>
      <c r="P48" s="15"/>
    </row>
    <row r="49" spans="2:20" ht="15.75" x14ac:dyDescent="0.25">
      <c r="B49" s="15"/>
      <c r="C49" s="16" t="s">
        <v>41</v>
      </c>
      <c r="D49" s="15"/>
      <c r="E49" s="15"/>
      <c r="F49" s="15"/>
      <c r="G49" s="15"/>
      <c r="H49" s="15"/>
      <c r="I49" s="15"/>
      <c r="J49" s="15"/>
      <c r="K49" s="15"/>
      <c r="L49" s="15"/>
      <c r="M49" s="15"/>
      <c r="N49" s="15"/>
      <c r="O49" s="15"/>
      <c r="P49" s="15"/>
      <c r="Q49" s="15"/>
    </row>
    <row r="50" spans="2:20" ht="16.5" thickBot="1" x14ac:dyDescent="0.3">
      <c r="C50" s="3"/>
      <c r="D50" s="66">
        <f>D28</f>
        <v>43831</v>
      </c>
      <c r="E50" s="66">
        <f t="shared" ref="E50:P50" si="5">E28</f>
        <v>43862</v>
      </c>
      <c r="F50" s="66">
        <f t="shared" si="5"/>
        <v>43891</v>
      </c>
      <c r="G50" s="66">
        <f t="shared" si="5"/>
        <v>43922</v>
      </c>
      <c r="H50" s="66">
        <f t="shared" si="5"/>
        <v>43952</v>
      </c>
      <c r="I50" s="66">
        <f t="shared" si="5"/>
        <v>43983</v>
      </c>
      <c r="J50" s="66">
        <f t="shared" si="5"/>
        <v>44013</v>
      </c>
      <c r="K50" s="66">
        <f t="shared" si="5"/>
        <v>44044</v>
      </c>
      <c r="L50" s="66">
        <f t="shared" si="5"/>
        <v>44075</v>
      </c>
      <c r="M50" s="66">
        <f t="shared" si="5"/>
        <v>44105</v>
      </c>
      <c r="N50" s="66">
        <f t="shared" si="5"/>
        <v>44136</v>
      </c>
      <c r="O50" s="66">
        <f t="shared" si="5"/>
        <v>44166</v>
      </c>
      <c r="P50" s="66">
        <f t="shared" si="5"/>
        <v>44197</v>
      </c>
    </row>
    <row r="51" spans="2:20" ht="15.75" x14ac:dyDescent="0.25">
      <c r="C51" s="11" t="s">
        <v>36</v>
      </c>
      <c r="D51" s="12">
        <f>'TAM Automático'!D74</f>
        <v>0.84034125533211446</v>
      </c>
      <c r="E51" s="12">
        <f>'TAM Automático'!E74</f>
        <v>0.82359970126960413</v>
      </c>
      <c r="F51" s="12">
        <f>'TAM Automático'!F74</f>
        <v>0.8935177988496813</v>
      </c>
      <c r="G51" s="12">
        <f>'TAM Automático'!G74</f>
        <v>0.93521305243149067</v>
      </c>
      <c r="H51" s="12">
        <f>'TAM Automático'!H74</f>
        <v>0.90126239855725887</v>
      </c>
      <c r="I51" s="12">
        <f>'TAM Automático'!I74</f>
        <v>0.89376443418013862</v>
      </c>
      <c r="J51" s="12">
        <f>'TAM Automático'!J74</f>
        <v>0.8937454010301692</v>
      </c>
      <c r="K51" s="12">
        <f>'TAM Automático'!K74</f>
        <v>0.87691187181354691</v>
      </c>
      <c r="L51" s="12">
        <f>'TAM Automático'!L74</f>
        <v>0.89141377822522649</v>
      </c>
      <c r="M51" s="12">
        <f>'TAM Automático'!M74</f>
        <v>0.86938715811028222</v>
      </c>
      <c r="N51" s="12">
        <f>'TAM Automático'!N74</f>
        <v>0.89425936942296247</v>
      </c>
      <c r="O51" s="12">
        <f>'TAM Automático'!O74</f>
        <v>0.9286992840095466</v>
      </c>
      <c r="P51" s="12">
        <f>'TAM Automático'!P74</f>
        <v>0.88776119402985065</v>
      </c>
    </row>
    <row r="52" spans="2:20" ht="15.75" x14ac:dyDescent="0.25">
      <c r="C52" s="11" t="s">
        <v>37</v>
      </c>
      <c r="D52" s="12">
        <f>'TAM Automático'!D75</f>
        <v>0.15965874466788543</v>
      </c>
      <c r="E52" s="12">
        <f>'TAM Automático'!E75</f>
        <v>0.17640029873039581</v>
      </c>
      <c r="F52" s="12">
        <f>'TAM Automático'!F75</f>
        <v>0.10648220115031867</v>
      </c>
      <c r="G52" s="12">
        <f>'TAM Automático'!G75</f>
        <v>6.4786947568509431E-2</v>
      </c>
      <c r="H52" s="12">
        <f>'TAM Automático'!H75</f>
        <v>9.8737601442741227E-2</v>
      </c>
      <c r="I52" s="12">
        <f>'TAM Automático'!I75</f>
        <v>0.10623556581986143</v>
      </c>
      <c r="J52" s="12">
        <f>'TAM Automático'!J75</f>
        <v>0.10625459896983075</v>
      </c>
      <c r="K52" s="12">
        <f>'TAM Automático'!K75</f>
        <v>0.123088128186453</v>
      </c>
      <c r="L52" s="12">
        <f>'TAM Automático'!L75</f>
        <v>0.10858622177477348</v>
      </c>
      <c r="M52" s="12">
        <f>'TAM Automático'!M75</f>
        <v>0.1306128418897177</v>
      </c>
      <c r="N52" s="12">
        <f>'TAM Automático'!N75</f>
        <v>0.10574063057703746</v>
      </c>
      <c r="O52" s="12">
        <f>'TAM Automático'!O75</f>
        <v>7.130071599045347E-2</v>
      </c>
      <c r="P52" s="12">
        <f>'TAM Automático'!P75</f>
        <v>0.11223880597014925</v>
      </c>
    </row>
    <row r="54" spans="2:20" ht="15.75" x14ac:dyDescent="0.25">
      <c r="B54" s="15"/>
      <c r="C54" s="16" t="s">
        <v>47</v>
      </c>
      <c r="D54" s="15"/>
      <c r="E54" s="15"/>
      <c r="F54" s="15"/>
      <c r="G54" s="15"/>
      <c r="H54" s="15"/>
      <c r="I54" s="15"/>
      <c r="J54" s="15"/>
      <c r="K54" s="15"/>
      <c r="L54" s="15"/>
      <c r="M54" s="15"/>
      <c r="N54" s="15"/>
      <c r="O54" s="15"/>
      <c r="P54" s="15"/>
      <c r="Q54" s="15"/>
    </row>
    <row r="55" spans="2:20" ht="16.5" thickBot="1" x14ac:dyDescent="0.3">
      <c r="C55" s="3"/>
      <c r="D55" s="66">
        <f>D50</f>
        <v>43831</v>
      </c>
      <c r="E55" s="66">
        <f t="shared" ref="E55:P55" si="6">E50</f>
        <v>43862</v>
      </c>
      <c r="F55" s="66">
        <f t="shared" si="6"/>
        <v>43891</v>
      </c>
      <c r="G55" s="66">
        <f t="shared" si="6"/>
        <v>43922</v>
      </c>
      <c r="H55" s="66">
        <f t="shared" si="6"/>
        <v>43952</v>
      </c>
      <c r="I55" s="66">
        <f t="shared" si="6"/>
        <v>43983</v>
      </c>
      <c r="J55" s="66">
        <f t="shared" si="6"/>
        <v>44013</v>
      </c>
      <c r="K55" s="66">
        <f t="shared" si="6"/>
        <v>44044</v>
      </c>
      <c r="L55" s="66">
        <f t="shared" si="6"/>
        <v>44075</v>
      </c>
      <c r="M55" s="66">
        <f t="shared" si="6"/>
        <v>44105</v>
      </c>
      <c r="N55" s="66">
        <f t="shared" si="6"/>
        <v>44136</v>
      </c>
      <c r="O55" s="66">
        <f t="shared" si="6"/>
        <v>44166</v>
      </c>
      <c r="P55" s="66">
        <f t="shared" si="6"/>
        <v>44197</v>
      </c>
    </row>
    <row r="56" spans="2:20" ht="15.75" x14ac:dyDescent="0.25">
      <c r="C56" s="11" t="s">
        <v>36</v>
      </c>
      <c r="D56" s="12">
        <f>IF('A. Oliva'!$D$29=$R$56,'TAM Automático'!D79,'TAM Automático'!D84)</f>
        <v>0.68546083295744997</v>
      </c>
      <c r="E56" s="12">
        <f>IF('A. Oliva'!$D$29=$R$56,'TAM Automático'!E79,'TAM Automático'!E84)</f>
        <v>0.66642228739002929</v>
      </c>
      <c r="F56" s="12">
        <f>IF('A. Oliva'!$D$29=$R$56,'TAM Automático'!F79,'TAM Automático'!F84)</f>
        <v>0.80873299928418052</v>
      </c>
      <c r="G56" s="12">
        <f>IF('A. Oliva'!$D$29=$R$56,'TAM Automático'!G79,'TAM Automático'!G84)</f>
        <v>0.89011473962930265</v>
      </c>
      <c r="H56" s="12">
        <f>IF('A. Oliva'!$D$29=$R$56,'TAM Automático'!H79,'TAM Automático'!H84)</f>
        <v>0.79025830258302576</v>
      </c>
      <c r="I56" s="12">
        <f>IF('A. Oliva'!$D$29=$R$56,'TAM Automático'!I79,'TAM Automático'!I84)</f>
        <v>0.80240034290612949</v>
      </c>
      <c r="J56" s="12">
        <f>IF('A. Oliva'!$D$29=$R$56,'TAM Automático'!J79,'TAM Automático'!J84)</f>
        <v>0.79098837209302331</v>
      </c>
      <c r="K56" s="12">
        <f>IF('A. Oliva'!$D$29=$R$56,'TAM Automático'!K79,'TAM Automático'!K84)</f>
        <v>0.69406593406593398</v>
      </c>
      <c r="L56" s="12">
        <f>IF('A. Oliva'!$D$29=$R$56,'TAM Automático'!L79,'TAM Automático'!L84)</f>
        <v>0.81089258698940991</v>
      </c>
      <c r="M56" s="12">
        <f>IF('A. Oliva'!$D$29=$R$56,'TAM Automático'!M79,'TAM Automático'!M84)</f>
        <v>0.73881633787163092</v>
      </c>
      <c r="N56" s="12">
        <f>IF('A. Oliva'!$D$29=$R$56,'TAM Automático'!N79,'TAM Automático'!N84)</f>
        <v>0.77655354781842223</v>
      </c>
      <c r="O56" s="12">
        <f>IF('A. Oliva'!$D$29=$R$56,'TAM Automático'!O79,'TAM Automático'!O84)</f>
        <v>0.84868902885601294</v>
      </c>
      <c r="P56" s="12">
        <f>IF('A. Oliva'!$D$29=$R$56,'TAM Automático'!P79,'TAM Automático'!P84)</f>
        <v>0.72181227863046049</v>
      </c>
      <c r="R56">
        <v>1</v>
      </c>
      <c r="S56" s="16" t="s">
        <v>46</v>
      </c>
    </row>
    <row r="57" spans="2:20" ht="15.75" x14ac:dyDescent="0.25">
      <c r="C57" s="11" t="s">
        <v>37</v>
      </c>
      <c r="D57" s="12">
        <f>IF('A. Oliva'!$D$29=$R$56,'TAM Automático'!D80,'TAM Automático'!D85)</f>
        <v>0.31453916704254997</v>
      </c>
      <c r="E57" s="12">
        <f>IF('A. Oliva'!$D$29=$R$56,'TAM Automático'!E80,'TAM Automático'!E85)</f>
        <v>0.33357771260997066</v>
      </c>
      <c r="F57" s="12">
        <f>IF('A. Oliva'!$D$29=$R$56,'TAM Automático'!F80,'TAM Automático'!F85)</f>
        <v>0.19126700071581962</v>
      </c>
      <c r="G57" s="12">
        <f>IF('A. Oliva'!$D$29=$R$56,'TAM Automático'!G80,'TAM Automático'!G85)</f>
        <v>0.10988526037069725</v>
      </c>
      <c r="H57" s="12">
        <f>IF('A. Oliva'!$D$29=$R$56,'TAM Automático'!H80,'TAM Automático'!H85)</f>
        <v>0.20974169741697418</v>
      </c>
      <c r="I57" s="12">
        <f>IF('A. Oliva'!$D$29=$R$56,'TAM Automático'!I80,'TAM Automático'!I85)</f>
        <v>0.19759965709387056</v>
      </c>
      <c r="J57" s="12">
        <f>IF('A. Oliva'!$D$29=$R$56,'TAM Automático'!J80,'TAM Automático'!J85)</f>
        <v>0.20901162790697678</v>
      </c>
      <c r="K57" s="12">
        <f>IF('A. Oliva'!$D$29=$R$56,'TAM Automático'!K80,'TAM Automático'!K85)</f>
        <v>0.30593406593406591</v>
      </c>
      <c r="L57" s="12">
        <f>IF('A. Oliva'!$D$29=$R$56,'TAM Automático'!L80,'TAM Automático'!L85)</f>
        <v>0.18910741301059</v>
      </c>
      <c r="M57" s="12">
        <f>IF('A. Oliva'!$D$29=$R$56,'TAM Automático'!M80,'TAM Automático'!M85)</f>
        <v>0.26118366212836897</v>
      </c>
      <c r="N57" s="12">
        <f>IF('A. Oliva'!$D$29=$R$56,'TAM Automático'!N80,'TAM Automático'!N85)</f>
        <v>0.22344645218157783</v>
      </c>
      <c r="O57" s="12">
        <f>IF('A. Oliva'!$D$29=$R$56,'TAM Automático'!O80,'TAM Automático'!O85)</f>
        <v>0.15131097114398712</v>
      </c>
      <c r="P57" s="12">
        <f>IF('A. Oliva'!$D$29=$R$56,'TAM Automático'!P80,'TAM Automático'!P85)</f>
        <v>0.27818772136953962</v>
      </c>
      <c r="R57">
        <v>2</v>
      </c>
      <c r="S57" s="16" t="s">
        <v>45</v>
      </c>
    </row>
    <row r="59" spans="2:20" ht="15.75" x14ac:dyDescent="0.25">
      <c r="B59" s="15"/>
      <c r="C59" s="16" t="s">
        <v>48</v>
      </c>
      <c r="D59" s="15"/>
      <c r="E59" s="15"/>
      <c r="F59" s="15"/>
      <c r="G59" s="15"/>
      <c r="H59" s="15"/>
      <c r="I59" s="15"/>
      <c r="J59" s="15"/>
      <c r="K59" s="15"/>
      <c r="L59" s="15"/>
      <c r="M59" s="15"/>
      <c r="N59" s="15"/>
      <c r="O59" s="15"/>
      <c r="P59" s="15"/>
      <c r="R59" s="15"/>
      <c r="S59" s="15"/>
      <c r="T59" s="15"/>
    </row>
    <row r="60" spans="2:20" ht="16.5" thickBot="1" x14ac:dyDescent="0.3">
      <c r="C60" s="3"/>
      <c r="D60" s="66">
        <f>D55</f>
        <v>43831</v>
      </c>
      <c r="E60" s="66">
        <f t="shared" ref="E60:P60" si="7">E55</f>
        <v>43862</v>
      </c>
      <c r="F60" s="66">
        <f t="shared" si="7"/>
        <v>43891</v>
      </c>
      <c r="G60" s="66">
        <f t="shared" si="7"/>
        <v>43922</v>
      </c>
      <c r="H60" s="66">
        <f t="shared" si="7"/>
        <v>43952</v>
      </c>
      <c r="I60" s="66">
        <f t="shared" si="7"/>
        <v>43983</v>
      </c>
      <c r="J60" s="66">
        <f t="shared" si="7"/>
        <v>44013</v>
      </c>
      <c r="K60" s="66">
        <f t="shared" si="7"/>
        <v>44044</v>
      </c>
      <c r="L60" s="66">
        <f t="shared" si="7"/>
        <v>44075</v>
      </c>
      <c r="M60" s="66">
        <f t="shared" si="7"/>
        <v>44105</v>
      </c>
      <c r="N60" s="66">
        <f t="shared" si="7"/>
        <v>44136</v>
      </c>
      <c r="O60" s="66">
        <f t="shared" si="7"/>
        <v>44166</v>
      </c>
      <c r="P60" s="66">
        <f t="shared" si="7"/>
        <v>44197</v>
      </c>
      <c r="R60">
        <v>1</v>
      </c>
      <c r="S60" s="16" t="s">
        <v>24</v>
      </c>
    </row>
    <row r="61" spans="2:20" ht="15.75" x14ac:dyDescent="0.25">
      <c r="C61" s="11" t="s">
        <v>36</v>
      </c>
      <c r="D61" s="12">
        <f>IF('A. Oliva'!$N$29=$R$60,'TAM Automático'!D88,IF('A. Oliva'!$N$29=$R$61,'TAM Automático'!D93,'TAM Automático'!D98))</f>
        <v>0.86244274809160304</v>
      </c>
      <c r="E61" s="12">
        <f>IF('A. Oliva'!$N$29=$R$60,'TAM Automático'!E88,IF('A. Oliva'!$N$29=$R$61,'TAM Automático'!E93,'TAM Automático'!E98))</f>
        <v>0.85502471169686978</v>
      </c>
      <c r="F61" s="12">
        <f>IF('A. Oliva'!$N$29=$R$60,'TAM Automático'!F88,IF('A. Oliva'!$N$29=$R$61,'TAM Automático'!F93,'TAM Automático'!F98))</f>
        <v>0.91598074235129678</v>
      </c>
      <c r="G61" s="12">
        <f>IF('A. Oliva'!$N$29=$R$60,'TAM Automático'!G88,IF('A. Oliva'!$N$29=$R$61,'TAM Automático'!G93,'TAM Automático'!G98))</f>
        <v>0.94657555521043646</v>
      </c>
      <c r="H61" s="12">
        <f>IF('A. Oliva'!$N$29=$R$60,'TAM Automático'!H88,IF('A. Oliva'!$N$29=$R$61,'TAM Automático'!H93,'TAM Automático'!H98))</f>
        <v>0.90489449003517008</v>
      </c>
      <c r="I61" s="12">
        <f>IF('A. Oliva'!$N$29=$R$60,'TAM Automático'!I88,IF('A. Oliva'!$N$29=$R$61,'TAM Automático'!I93,'TAM Automático'!I98))</f>
        <v>0.88640677471163687</v>
      </c>
      <c r="J61" s="12">
        <f>IF('A. Oliva'!$N$29=$R$60,'TAM Automático'!J88,IF('A. Oliva'!$N$29=$R$61,'TAM Automático'!J93,'TAM Automático'!J98))</f>
        <v>0.91581227436823109</v>
      </c>
      <c r="K61" s="12">
        <f>IF('A. Oliva'!$N$29=$R$60,'TAM Automático'!K88,IF('A. Oliva'!$N$29=$R$61,'TAM Automático'!K93,'TAM Automático'!K98))</f>
        <v>0.89825874226507407</v>
      </c>
      <c r="L61" s="12">
        <f>IF('A. Oliva'!$N$29=$R$60,'TAM Automático'!L88,IF('A. Oliva'!$N$29=$R$61,'TAM Automático'!L93,'TAM Automático'!L98))</f>
        <v>0.89482153306026924</v>
      </c>
      <c r="M61" s="12">
        <f>IF('A. Oliva'!$N$29=$R$60,'TAM Automático'!M88,IF('A. Oliva'!$N$29=$R$61,'TAM Automático'!M93,'TAM Automático'!M98))</f>
        <v>0.88377865381807574</v>
      </c>
      <c r="N61" s="12">
        <f>IF('A. Oliva'!$N$29=$R$60,'TAM Automático'!N88,IF('A. Oliva'!$N$29=$R$61,'TAM Automático'!N93,'TAM Automático'!N98))</f>
        <v>0.91283328450043943</v>
      </c>
      <c r="O61" s="12">
        <f>IF('A. Oliva'!$N$29=$R$60,'TAM Automático'!O88,IF('A. Oliva'!$N$29=$R$61,'TAM Automático'!O93,'TAM Automático'!O98))</f>
        <v>0.93041391721655675</v>
      </c>
      <c r="P61" s="12">
        <f>IF('A. Oliva'!$N$29=$R$60,'TAM Automático'!P88,IF('A. Oliva'!$N$29=$R$61,'TAM Automático'!P93,'TAM Automático'!P98))</f>
        <v>0.90348406226834688</v>
      </c>
      <c r="R61">
        <v>2</v>
      </c>
      <c r="S61" s="8" t="s">
        <v>29</v>
      </c>
    </row>
    <row r="62" spans="2:20" ht="15.75" x14ac:dyDescent="0.25">
      <c r="C62" s="11" t="s">
        <v>37</v>
      </c>
      <c r="D62" s="12">
        <f>IF('A. Oliva'!$N$29=$R$60,'TAM Automático'!D89,IF('A. Oliva'!$N$29=$R$61,'TAM Automático'!D94,'TAM Automático'!D99))</f>
        <v>0.13755725190839693</v>
      </c>
      <c r="E62" s="12">
        <f>IF('A. Oliva'!$N$29=$R$60,'TAM Automático'!E89,IF('A. Oliva'!$N$29=$R$61,'TAM Automático'!E94,'TAM Automático'!E99))</f>
        <v>0.14497528830313011</v>
      </c>
      <c r="F62" s="12">
        <f>IF('A. Oliva'!$N$29=$R$60,'TAM Automático'!F89,IF('A. Oliva'!$N$29=$R$61,'TAM Automático'!F94,'TAM Automático'!F99))</f>
        <v>8.4019257648703216E-2</v>
      </c>
      <c r="G62" s="12">
        <f>IF('A. Oliva'!$N$29=$R$60,'TAM Automático'!G89,IF('A. Oliva'!$N$29=$R$61,'TAM Automático'!G94,'TAM Automático'!G99))</f>
        <v>5.3424444789563597E-2</v>
      </c>
      <c r="H62" s="12">
        <f>IF('A. Oliva'!$N$29=$R$60,'TAM Automático'!H89,IF('A. Oliva'!$N$29=$R$61,'TAM Automático'!H94,'TAM Automático'!H99))</f>
        <v>9.5105509964830026E-2</v>
      </c>
      <c r="I62" s="12">
        <f>IF('A. Oliva'!$N$29=$R$60,'TAM Automático'!I89,IF('A. Oliva'!$N$29=$R$61,'TAM Automático'!I94,'TAM Automático'!I99))</f>
        <v>0.11359322528836328</v>
      </c>
      <c r="J62" s="12">
        <f>IF('A. Oliva'!$N$29=$R$60,'TAM Automático'!J89,IF('A. Oliva'!$N$29=$R$61,'TAM Automático'!J94,'TAM Automático'!J99))</f>
        <v>8.4187725631768948E-2</v>
      </c>
      <c r="K62" s="12">
        <f>IF('A. Oliva'!$N$29=$R$60,'TAM Automático'!K89,IF('A. Oliva'!$N$29=$R$61,'TAM Automático'!K94,'TAM Automático'!K99))</f>
        <v>0.10174125773492589</v>
      </c>
      <c r="L62" s="12">
        <f>IF('A. Oliva'!$N$29=$R$60,'TAM Automático'!L89,IF('A. Oliva'!$N$29=$R$61,'TAM Automático'!L94,'TAM Automático'!L99))</f>
        <v>0.10517846693973085</v>
      </c>
      <c r="M62" s="12">
        <f>IF('A. Oliva'!$N$29=$R$60,'TAM Automático'!M89,IF('A. Oliva'!$N$29=$R$61,'TAM Automático'!M94,'TAM Automático'!M99))</f>
        <v>0.11622134618192438</v>
      </c>
      <c r="N62" s="12">
        <f>IF('A. Oliva'!$N$29=$R$60,'TAM Automático'!N89,IF('A. Oliva'!$N$29=$R$61,'TAM Automático'!N94,'TAM Automático'!N99))</f>
        <v>8.7166715499560496E-2</v>
      </c>
      <c r="O62" s="12">
        <f>IF('A. Oliva'!$N$29=$R$60,'TAM Automático'!O89,IF('A. Oliva'!$N$29=$R$61,'TAM Automático'!O94,'TAM Automático'!O99))</f>
        <v>6.9586082783443318E-2</v>
      </c>
      <c r="P62" s="12">
        <f>IF('A. Oliva'!$N$29=$R$60,'TAM Automático'!P89,IF('A. Oliva'!$N$29=$R$61,'TAM Automático'!P94,'TAM Automático'!P99))</f>
        <v>9.6515937731653068E-2</v>
      </c>
      <c r="R62">
        <v>2</v>
      </c>
      <c r="S62" s="8" t="s">
        <v>34</v>
      </c>
    </row>
    <row r="68" spans="2:19" ht="27" customHeight="1" x14ac:dyDescent="0.25">
      <c r="B68" s="20"/>
      <c r="C68" s="24" t="s">
        <v>55</v>
      </c>
      <c r="D68" s="20"/>
      <c r="E68" s="20"/>
      <c r="F68" s="20"/>
      <c r="G68" s="20"/>
      <c r="H68" s="20"/>
      <c r="I68" s="20"/>
      <c r="J68" s="20"/>
      <c r="K68" s="20"/>
      <c r="L68" s="20"/>
      <c r="M68" s="20"/>
      <c r="N68" s="20"/>
      <c r="O68" s="20"/>
      <c r="P68" s="20"/>
      <c r="Q68" s="20"/>
      <c r="R68" s="20"/>
    </row>
    <row r="69" spans="2:19" ht="15.75" x14ac:dyDescent="0.25">
      <c r="C69" s="16"/>
      <c r="D69" s="15"/>
      <c r="E69" s="15"/>
      <c r="F69" s="15"/>
      <c r="G69" s="15"/>
      <c r="H69" s="15"/>
      <c r="I69" s="15"/>
      <c r="J69" s="15"/>
      <c r="K69" s="15"/>
      <c r="L69" s="15"/>
      <c r="M69" s="15"/>
      <c r="N69" s="15"/>
      <c r="O69" s="15"/>
      <c r="P69" s="15"/>
    </row>
    <row r="70" spans="2:19" ht="15.75" x14ac:dyDescent="0.25">
      <c r="C70" s="16"/>
      <c r="D70" s="15"/>
      <c r="E70" s="15"/>
      <c r="F70" s="15"/>
      <c r="G70" s="15"/>
      <c r="H70" s="15"/>
      <c r="I70" s="15"/>
      <c r="J70" s="15"/>
      <c r="K70" s="15"/>
      <c r="L70" s="15"/>
      <c r="M70" s="15"/>
      <c r="N70" s="15"/>
      <c r="O70" s="15"/>
      <c r="P70" s="15"/>
    </row>
    <row r="71" spans="2:19" ht="15.75" x14ac:dyDescent="0.25">
      <c r="B71" s="15"/>
      <c r="C71" s="16" t="s">
        <v>41</v>
      </c>
      <c r="D71" s="15"/>
      <c r="E71" s="15"/>
      <c r="F71" s="15"/>
      <c r="G71" s="15"/>
      <c r="H71" s="15"/>
      <c r="I71" s="15"/>
      <c r="J71" s="15"/>
      <c r="K71" s="15"/>
      <c r="L71" s="15"/>
      <c r="M71" s="15"/>
      <c r="N71" s="15"/>
      <c r="O71" s="15"/>
      <c r="P71" s="15"/>
      <c r="Q71" s="15"/>
    </row>
    <row r="72" spans="2:19" ht="16.5" thickBot="1" x14ac:dyDescent="0.3">
      <c r="C72" s="3"/>
      <c r="D72" s="66">
        <f>D50</f>
        <v>43831</v>
      </c>
      <c r="E72" s="66">
        <f t="shared" ref="E72:P72" si="8">E50</f>
        <v>43862</v>
      </c>
      <c r="F72" s="66">
        <f t="shared" si="8"/>
        <v>43891</v>
      </c>
      <c r="G72" s="66">
        <f t="shared" si="8"/>
        <v>43922</v>
      </c>
      <c r="H72" s="66">
        <f t="shared" si="8"/>
        <v>43952</v>
      </c>
      <c r="I72" s="66">
        <f t="shared" si="8"/>
        <v>43983</v>
      </c>
      <c r="J72" s="66">
        <f t="shared" si="8"/>
        <v>44013</v>
      </c>
      <c r="K72" s="66">
        <f t="shared" si="8"/>
        <v>44044</v>
      </c>
      <c r="L72" s="66">
        <f t="shared" si="8"/>
        <v>44075</v>
      </c>
      <c r="M72" s="66">
        <f t="shared" si="8"/>
        <v>44105</v>
      </c>
      <c r="N72" s="66">
        <f t="shared" si="8"/>
        <v>44136</v>
      </c>
      <c r="O72" s="66">
        <f t="shared" si="8"/>
        <v>44166</v>
      </c>
      <c r="P72" s="66">
        <f t="shared" si="8"/>
        <v>44197</v>
      </c>
    </row>
    <row r="73" spans="2:19" ht="15.75" x14ac:dyDescent="0.25">
      <c r="C73" s="11" t="s">
        <v>36</v>
      </c>
      <c r="D73" s="12">
        <f>'TAM Automático'!D105</f>
        <v>0.77733399900149769</v>
      </c>
      <c r="E73" s="12">
        <f>'TAM Automático'!E105</f>
        <v>0.78664103796251805</v>
      </c>
      <c r="F73" s="12">
        <f>'TAM Automático'!F105</f>
        <v>0.86458501860540371</v>
      </c>
      <c r="G73" s="12">
        <f>'TAM Automático'!G105</f>
        <v>0.88488712734792352</v>
      </c>
      <c r="H73" s="12">
        <f>'TAM Automático'!H105</f>
        <v>0.84771817453963172</v>
      </c>
      <c r="I73" s="12">
        <f>'TAM Automático'!I105</f>
        <v>0.81668605617417311</v>
      </c>
      <c r="J73" s="12">
        <f>'TAM Automático'!J105</f>
        <v>0.85086887835703007</v>
      </c>
      <c r="K73" s="12">
        <f>'TAM Automático'!K105</f>
        <v>0.80738662926601212</v>
      </c>
      <c r="L73" s="12">
        <f>'TAM Automático'!L105</f>
        <v>0.80554704259883536</v>
      </c>
      <c r="M73" s="12">
        <f>'TAM Automático'!M105</f>
        <v>0.8097722960151803</v>
      </c>
      <c r="N73" s="12">
        <f>'TAM Automático'!N105</f>
        <v>0.77380585516178724</v>
      </c>
      <c r="O73" s="12">
        <f>'TAM Automático'!O105</f>
        <v>0.82078634562633335</v>
      </c>
      <c r="P73" s="12">
        <f>'TAM Automático'!P105</f>
        <v>0.81864379863427028</v>
      </c>
    </row>
    <row r="74" spans="2:19" ht="15.75" x14ac:dyDescent="0.25">
      <c r="C74" s="11" t="s">
        <v>37</v>
      </c>
      <c r="D74" s="12">
        <f>'TAM Automático'!D106</f>
        <v>0.22266600099850226</v>
      </c>
      <c r="E74" s="12">
        <f>'TAM Automático'!E106</f>
        <v>0.21335896203748198</v>
      </c>
      <c r="F74" s="12">
        <f>'TAM Automático'!F106</f>
        <v>0.13541498139459635</v>
      </c>
      <c r="G74" s="12">
        <f>'TAM Automático'!G106</f>
        <v>0.11511287265207651</v>
      </c>
      <c r="H74" s="12">
        <f>'TAM Automático'!H106</f>
        <v>0.15228182546036831</v>
      </c>
      <c r="I74" s="12">
        <f>'TAM Automático'!I106</f>
        <v>0.1833139438258268</v>
      </c>
      <c r="J74" s="12">
        <f>'TAM Automático'!J106</f>
        <v>0.14913112164296999</v>
      </c>
      <c r="K74" s="12">
        <f>'TAM Automático'!K106</f>
        <v>0.19261337073398782</v>
      </c>
      <c r="L74" s="12">
        <f>'TAM Automático'!L106</f>
        <v>0.19445295740116456</v>
      </c>
      <c r="M74" s="12">
        <f>'TAM Automático'!M106</f>
        <v>0.19022770398481972</v>
      </c>
      <c r="N74" s="12">
        <f>'TAM Automático'!N106</f>
        <v>0.22619414483821262</v>
      </c>
      <c r="O74" s="12">
        <f>'TAM Automático'!O106</f>
        <v>0.17921365437366654</v>
      </c>
      <c r="P74" s="12">
        <f>'TAM Automático'!P106</f>
        <v>0.18135620136572972</v>
      </c>
    </row>
    <row r="76" spans="2:19" ht="15.75" x14ac:dyDescent="0.25">
      <c r="B76" s="15"/>
      <c r="C76" s="16" t="s">
        <v>47</v>
      </c>
      <c r="D76" s="15"/>
      <c r="E76" s="15"/>
      <c r="F76" s="15"/>
      <c r="G76" s="15"/>
      <c r="H76" s="15"/>
      <c r="I76" s="15"/>
      <c r="J76" s="15"/>
      <c r="K76" s="15"/>
      <c r="L76" s="15"/>
      <c r="M76" s="15"/>
      <c r="N76" s="15"/>
      <c r="O76" s="15"/>
      <c r="P76" s="15"/>
      <c r="Q76" s="15"/>
    </row>
    <row r="77" spans="2:19" ht="16.5" thickBot="1" x14ac:dyDescent="0.3">
      <c r="C77" s="3"/>
      <c r="D77" s="66">
        <f>D72</f>
        <v>43831</v>
      </c>
      <c r="E77" s="66">
        <f t="shared" ref="E77:P77" si="9">E72</f>
        <v>43862</v>
      </c>
      <c r="F77" s="66">
        <f t="shared" si="9"/>
        <v>43891</v>
      </c>
      <c r="G77" s="66">
        <f t="shared" si="9"/>
        <v>43922</v>
      </c>
      <c r="H77" s="66">
        <f t="shared" si="9"/>
        <v>43952</v>
      </c>
      <c r="I77" s="66">
        <f t="shared" si="9"/>
        <v>43983</v>
      </c>
      <c r="J77" s="66">
        <f t="shared" si="9"/>
        <v>44013</v>
      </c>
      <c r="K77" s="66">
        <f t="shared" si="9"/>
        <v>44044</v>
      </c>
      <c r="L77" s="66">
        <f t="shared" si="9"/>
        <v>44075</v>
      </c>
      <c r="M77" s="66">
        <f t="shared" si="9"/>
        <v>44105</v>
      </c>
      <c r="N77" s="66">
        <f t="shared" si="9"/>
        <v>44136</v>
      </c>
      <c r="O77" s="66">
        <f t="shared" si="9"/>
        <v>44166</v>
      </c>
      <c r="P77" s="66">
        <f t="shared" si="9"/>
        <v>44197</v>
      </c>
    </row>
    <row r="78" spans="2:19" ht="15.75" x14ac:dyDescent="0.25">
      <c r="C78" s="11" t="s">
        <v>36</v>
      </c>
      <c r="D78" s="12">
        <f>IF('O. Virgen Extra'!$D$29=$R$78,'TAM Automático'!D110,'TAM Automático'!D115)</f>
        <v>0.95977501278336463</v>
      </c>
      <c r="E78" s="12">
        <f>IF('O. Virgen Extra'!$D$29=$R$78,'TAM Automático'!E110,'TAM Automático'!E115)</f>
        <v>0.9898954703832753</v>
      </c>
      <c r="F78" s="12">
        <f>IF('O. Virgen Extra'!$D$29=$R$78,'TAM Automático'!F110,'TAM Automático'!F115)</f>
        <v>0.98192673874455383</v>
      </c>
      <c r="G78" s="12">
        <f>IF('O. Virgen Extra'!$D$29=$R$78,'TAM Automático'!G110,'TAM Automático'!G115)</f>
        <v>0.99756648705023465</v>
      </c>
      <c r="H78" s="12">
        <f>IF('O. Virgen Extra'!$D$29=$R$78,'TAM Automático'!H110,'TAM Automático'!H115)</f>
        <v>0.98363023591718823</v>
      </c>
      <c r="I78" s="12">
        <f>IF('O. Virgen Extra'!$D$29=$R$78,'TAM Automático'!I110,'TAM Automático'!I115)</f>
        <v>0.97455807037832476</v>
      </c>
      <c r="J78" s="12">
        <f>IF('O. Virgen Extra'!$D$29=$R$78,'TAM Automático'!J110,'TAM Automático'!J115)</f>
        <v>0.99310676498877848</v>
      </c>
      <c r="K78" s="12">
        <f>IF('O. Virgen Extra'!$D$29=$R$78,'TAM Automático'!K110,'TAM Automático'!K115)</f>
        <v>0.98702922331614318</v>
      </c>
      <c r="L78" s="12">
        <f>IF('O. Virgen Extra'!$D$29=$R$78,'TAM Automático'!L110,'TAM Automático'!L115)</f>
        <v>0.9678317352304362</v>
      </c>
      <c r="M78" s="12">
        <f>IF('O. Virgen Extra'!$D$29=$R$78,'TAM Automático'!M110,'TAM Automático'!M115)</f>
        <v>0.97368421052631571</v>
      </c>
      <c r="N78" s="12">
        <f>IF('O. Virgen Extra'!$D$29=$R$78,'TAM Automático'!N110,'TAM Automático'!N115)</f>
        <v>0.9386360105639272</v>
      </c>
      <c r="O78" s="12">
        <f>IF('O. Virgen Extra'!$D$29=$R$78,'TAM Automático'!O110,'TAM Automático'!O115)</f>
        <v>0.92031007751937988</v>
      </c>
      <c r="P78" s="12">
        <f>IF('O. Virgen Extra'!$D$29=$R$78,'TAM Automático'!P110,'TAM Automático'!P115)</f>
        <v>0.96669915529564654</v>
      </c>
      <c r="R78">
        <v>1</v>
      </c>
      <c r="S78" s="16" t="s">
        <v>46</v>
      </c>
    </row>
    <row r="79" spans="2:19" ht="15.75" x14ac:dyDescent="0.25">
      <c r="C79" s="11" t="s">
        <v>37</v>
      </c>
      <c r="D79" s="12">
        <f>IF('O. Virgen Extra'!$D$29=$R$78,'TAM Automático'!D111,'TAM Automático'!D116)</f>
        <v>4.0224987216635415E-2</v>
      </c>
      <c r="E79" s="12">
        <f>IF('O. Virgen Extra'!$D$29=$R$78,'TAM Automático'!E111,'TAM Automático'!E116)</f>
        <v>1.0104529616724738E-2</v>
      </c>
      <c r="F79" s="12">
        <f>IF('O. Virgen Extra'!$D$29=$R$78,'TAM Automático'!F111,'TAM Automático'!F116)</f>
        <v>1.8073261255446185E-2</v>
      </c>
      <c r="G79" s="12">
        <f>IF('O. Virgen Extra'!$D$29=$R$78,'TAM Automático'!G111,'TAM Automático'!G116)</f>
        <v>2.4335129497653398E-3</v>
      </c>
      <c r="H79" s="12">
        <f>IF('O. Virgen Extra'!$D$29=$R$78,'TAM Automático'!H111,'TAM Automático'!H116)</f>
        <v>1.6369764082811749E-2</v>
      </c>
      <c r="I79" s="12">
        <f>IF('O. Virgen Extra'!$D$29=$R$78,'TAM Automático'!I111,'TAM Automático'!I116)</f>
        <v>2.5441929621675203E-2</v>
      </c>
      <c r="J79" s="12">
        <f>IF('O. Virgen Extra'!$D$29=$R$78,'TAM Automático'!J111,'TAM Automático'!J116)</f>
        <v>6.8932350112215447E-3</v>
      </c>
      <c r="K79" s="12">
        <f>IF('O. Virgen Extra'!$D$29=$R$78,'TAM Automático'!K111,'TAM Automático'!K116)</f>
        <v>1.2970776683856853E-2</v>
      </c>
      <c r="L79" s="12">
        <f>IF('O. Virgen Extra'!$D$29=$R$78,'TAM Automático'!L111,'TAM Automático'!L116)</f>
        <v>3.2168264769563873E-2</v>
      </c>
      <c r="M79" s="12">
        <f>IF('O. Virgen Extra'!$D$29=$R$78,'TAM Automático'!M111,'TAM Automático'!M116)</f>
        <v>2.6315789473684209E-2</v>
      </c>
      <c r="N79" s="12">
        <f>IF('O. Virgen Extra'!$D$29=$R$78,'TAM Automático'!N111,'TAM Automático'!N116)</f>
        <v>6.1363989436072706E-2</v>
      </c>
      <c r="O79" s="12">
        <f>IF('O. Virgen Extra'!$D$29=$R$78,'TAM Automático'!O111,'TAM Automático'!O116)</f>
        <v>7.9689922480620151E-2</v>
      </c>
      <c r="P79" s="12">
        <f>IF('O. Virgen Extra'!$D$29=$R$78,'TAM Automático'!P111,'TAM Automático'!P116)</f>
        <v>3.3300844704353474E-2</v>
      </c>
      <c r="R79">
        <v>2</v>
      </c>
      <c r="S79" s="16" t="s">
        <v>45</v>
      </c>
    </row>
    <row r="81" spans="2:20" ht="15.75" x14ac:dyDescent="0.25">
      <c r="B81" s="15"/>
      <c r="C81" s="16" t="s">
        <v>48</v>
      </c>
      <c r="D81" s="15"/>
      <c r="E81" s="15"/>
      <c r="F81" s="15"/>
      <c r="G81" s="15"/>
      <c r="H81" s="15"/>
      <c r="I81" s="15"/>
      <c r="J81" s="15"/>
      <c r="K81" s="15"/>
      <c r="L81" s="15"/>
      <c r="M81" s="15"/>
      <c r="N81" s="15"/>
      <c r="O81" s="15"/>
      <c r="P81" s="15"/>
      <c r="R81" s="15"/>
      <c r="S81" s="15"/>
      <c r="T81" s="15"/>
    </row>
    <row r="82" spans="2:20" ht="16.5" thickBot="1" x14ac:dyDescent="0.3">
      <c r="C82" s="3"/>
      <c r="D82" s="66">
        <f>D77</f>
        <v>43831</v>
      </c>
      <c r="E82" s="66">
        <f t="shared" ref="E82:P82" si="10">E77</f>
        <v>43862</v>
      </c>
      <c r="F82" s="66">
        <f t="shared" si="10"/>
        <v>43891</v>
      </c>
      <c r="G82" s="66">
        <f t="shared" si="10"/>
        <v>43922</v>
      </c>
      <c r="H82" s="66">
        <f t="shared" si="10"/>
        <v>43952</v>
      </c>
      <c r="I82" s="66">
        <f t="shared" si="10"/>
        <v>43983</v>
      </c>
      <c r="J82" s="66">
        <f t="shared" si="10"/>
        <v>44013</v>
      </c>
      <c r="K82" s="66">
        <f t="shared" si="10"/>
        <v>44044</v>
      </c>
      <c r="L82" s="66">
        <f t="shared" si="10"/>
        <v>44075</v>
      </c>
      <c r="M82" s="66">
        <f t="shared" si="10"/>
        <v>44105</v>
      </c>
      <c r="N82" s="66">
        <f t="shared" si="10"/>
        <v>44136</v>
      </c>
      <c r="O82" s="66">
        <f t="shared" si="10"/>
        <v>44166</v>
      </c>
      <c r="P82" s="66">
        <f t="shared" si="10"/>
        <v>44197</v>
      </c>
      <c r="R82">
        <v>1</v>
      </c>
      <c r="S82" s="16" t="s">
        <v>24</v>
      </c>
    </row>
    <row r="83" spans="2:20" ht="15.75" x14ac:dyDescent="0.25">
      <c r="C83" s="11" t="s">
        <v>36</v>
      </c>
      <c r="D83" s="12">
        <f>IF('O. Virgen Extra'!$N$29=$R$82,'TAM Automático'!D120,IF('O. Virgen Extra'!$N$29=$R$83,'TAM Automático'!D125,'TAM Automático'!D130))</f>
        <v>0.7557761423926066</v>
      </c>
      <c r="E83" s="12">
        <f>IF('O. Virgen Extra'!$N$29=$R$82,'TAM Automático'!E120,IF('O. Virgen Extra'!$N$29=$R$83,'TAM Automático'!E125,'TAM Automático'!E130))</f>
        <v>0.90947732997481112</v>
      </c>
      <c r="F83" s="12">
        <f>IF('O. Virgen Extra'!$N$29=$R$82,'TAM Automático'!F120,IF('O. Virgen Extra'!$N$29=$R$83,'TAM Automático'!F125,'TAM Automático'!F130))</f>
        <v>0.91698219043612395</v>
      </c>
      <c r="G83" s="12">
        <f>IF('O. Virgen Extra'!$N$29=$R$82,'TAM Automático'!G120,IF('O. Virgen Extra'!$N$29=$R$83,'TAM Automático'!G125,'TAM Automático'!G130))</f>
        <v>0.97010018785222296</v>
      </c>
      <c r="H83" s="12">
        <f>IF('O. Virgen Extra'!$N$29=$R$82,'TAM Automático'!H120,IF('O. Virgen Extra'!$N$29=$R$83,'TAM Automático'!H125,'TAM Automático'!H130))</f>
        <v>0.85227972889710413</v>
      </c>
      <c r="I83" s="12">
        <f>IF('O. Virgen Extra'!$N$29=$R$82,'TAM Automático'!I120,IF('O. Virgen Extra'!$N$29=$R$83,'TAM Automático'!I125,'TAM Automático'!I130))</f>
        <v>0.90157288795200263</v>
      </c>
      <c r="J83" s="12">
        <f>IF('O. Virgen Extra'!$N$29=$R$82,'TAM Automático'!J120,IF('O. Virgen Extra'!$N$29=$R$83,'TAM Automático'!J125,'TAM Automático'!J130))</f>
        <v>0.88068263301305039</v>
      </c>
      <c r="K83" s="12">
        <f>IF('O. Virgen Extra'!$N$29=$R$82,'TAM Automático'!K120,IF('O. Virgen Extra'!$N$29=$R$83,'TAM Automático'!K125,'TAM Automático'!K130))</f>
        <v>0.70895522388059695</v>
      </c>
      <c r="L83" s="12">
        <f>IF('O. Virgen Extra'!$N$29=$R$82,'TAM Automático'!L120,IF('O. Virgen Extra'!$N$29=$R$83,'TAM Automático'!L125,'TAM Automático'!L130))</f>
        <v>0.75020908837468625</v>
      </c>
      <c r="M83" s="12">
        <f>IF('O. Virgen Extra'!$N$29=$R$82,'TAM Automático'!M120,IF('O. Virgen Extra'!$N$29=$R$83,'TAM Automático'!M125,'TAM Automático'!M130))</f>
        <v>0.87311039853412742</v>
      </c>
      <c r="N83" s="12">
        <f>IF('O. Virgen Extra'!$N$29=$R$82,'TAM Automático'!N120,IF('O. Virgen Extra'!$N$29=$R$83,'TAM Automático'!N125,'TAM Automático'!N130))</f>
        <v>0.92179568527918787</v>
      </c>
      <c r="O83" s="12">
        <f>IF('O. Virgen Extra'!$N$29=$R$82,'TAM Automático'!O120,IF('O. Virgen Extra'!$N$29=$R$83,'TAM Automático'!O125,'TAM Automático'!O130))</f>
        <v>0.78271899716460225</v>
      </c>
      <c r="P83" s="12">
        <f>IF('O. Virgen Extra'!$N$29=$R$82,'TAM Automático'!P120,IF('O. Virgen Extra'!$N$29=$R$83,'TAM Automático'!P125,'TAM Automático'!P130))</f>
        <v>0.72184065934065944</v>
      </c>
      <c r="R83">
        <v>2</v>
      </c>
      <c r="S83" s="8" t="s">
        <v>29</v>
      </c>
    </row>
    <row r="84" spans="2:20" ht="15.75" x14ac:dyDescent="0.25">
      <c r="C84" s="11" t="s">
        <v>37</v>
      </c>
      <c r="D84" s="12">
        <f>IF('O. Virgen Extra'!$N$29=$R$82,'TAM Automático'!D121,IF('O. Virgen Extra'!$N$29=$R$83,'TAM Automático'!D126,'TAM Automático'!D131))</f>
        <v>0.24422385760739349</v>
      </c>
      <c r="E84" s="12">
        <f>IF('O. Virgen Extra'!$N$29=$R$82,'TAM Automático'!E121,IF('O. Virgen Extra'!$N$29=$R$83,'TAM Automático'!E126,'TAM Automático'!E131))</f>
        <v>9.0522670025188906E-2</v>
      </c>
      <c r="F84" s="12">
        <f>IF('O. Virgen Extra'!$N$29=$R$82,'TAM Automático'!F121,IF('O. Virgen Extra'!$N$29=$R$83,'TAM Automático'!F126,'TAM Automático'!F131))</f>
        <v>8.3017809563876027E-2</v>
      </c>
      <c r="G84" s="12">
        <f>IF('O. Virgen Extra'!$N$29=$R$82,'TAM Automático'!G121,IF('O. Virgen Extra'!$N$29=$R$83,'TAM Automático'!G126,'TAM Automático'!G131))</f>
        <v>2.9899812147777084E-2</v>
      </c>
      <c r="H84" s="12">
        <f>IF('O. Virgen Extra'!$N$29=$R$82,'TAM Automático'!H121,IF('O. Virgen Extra'!$N$29=$R$83,'TAM Automático'!H126,'TAM Automático'!H131))</f>
        <v>0.14772027110289587</v>
      </c>
      <c r="I84" s="12">
        <f>IF('O. Virgen Extra'!$N$29=$R$82,'TAM Automático'!I121,IF('O. Virgen Extra'!$N$29=$R$83,'TAM Automático'!I126,'TAM Automático'!I131))</f>
        <v>9.8427112047997409E-2</v>
      </c>
      <c r="J84" s="12">
        <f>IF('O. Virgen Extra'!$N$29=$R$82,'TAM Automático'!J121,IF('O. Virgen Extra'!$N$29=$R$83,'TAM Automático'!J126,'TAM Automático'!J131))</f>
        <v>0.11931736698694968</v>
      </c>
      <c r="K84" s="12">
        <f>IF('O. Virgen Extra'!$N$29=$R$82,'TAM Automático'!K121,IF('O. Virgen Extra'!$N$29=$R$83,'TAM Automático'!K126,'TAM Automático'!K131))</f>
        <v>0.29104477611940299</v>
      </c>
      <c r="L84" s="12">
        <f>IF('O. Virgen Extra'!$N$29=$R$82,'TAM Automático'!L121,IF('O. Virgen Extra'!$N$29=$R$83,'TAM Automático'!L126,'TAM Automático'!L131))</f>
        <v>0.24979091162531361</v>
      </c>
      <c r="M84" s="12">
        <f>IF('O. Virgen Extra'!$N$29=$R$82,'TAM Automático'!M121,IF('O. Virgen Extra'!$N$29=$R$83,'TAM Automático'!M126,'TAM Automático'!M131))</f>
        <v>0.12688960146587266</v>
      </c>
      <c r="N84" s="12">
        <f>IF('O. Virgen Extra'!$N$29=$R$82,'TAM Automático'!N121,IF('O. Virgen Extra'!$N$29=$R$83,'TAM Automático'!N126,'TAM Automático'!N131))</f>
        <v>7.8204314720812185E-2</v>
      </c>
      <c r="O84" s="12">
        <f>IF('O. Virgen Extra'!$N$29=$R$82,'TAM Automático'!O121,IF('O. Virgen Extra'!$N$29=$R$83,'TAM Automático'!O126,'TAM Automático'!O131))</f>
        <v>0.2172810028353977</v>
      </c>
      <c r="P84" s="12">
        <f>IF('O. Virgen Extra'!$N$29=$R$82,'TAM Automático'!P121,IF('O. Virgen Extra'!$N$29=$R$83,'TAM Automático'!P126,'TAM Automático'!P131))</f>
        <v>0.27815934065934067</v>
      </c>
      <c r="R84">
        <v>2</v>
      </c>
      <c r="S84" s="8" t="s">
        <v>34</v>
      </c>
    </row>
    <row r="90" spans="2:20" ht="27" customHeight="1" x14ac:dyDescent="0.25">
      <c r="B90" s="20"/>
      <c r="C90" s="24" t="s">
        <v>56</v>
      </c>
      <c r="D90" s="20"/>
      <c r="E90" s="20"/>
      <c r="F90" s="20"/>
      <c r="G90" s="20"/>
      <c r="H90" s="20"/>
      <c r="I90" s="20"/>
      <c r="J90" s="20"/>
      <c r="K90" s="20"/>
      <c r="L90" s="20"/>
      <c r="M90" s="20"/>
      <c r="N90" s="20"/>
      <c r="O90" s="20"/>
      <c r="P90" s="20"/>
      <c r="Q90" s="20"/>
      <c r="R90" s="20"/>
      <c r="T90" t="s">
        <v>57</v>
      </c>
    </row>
    <row r="91" spans="2:20" ht="15.75" x14ac:dyDescent="0.25">
      <c r="C91" s="16"/>
      <c r="D91" s="15"/>
      <c r="E91" s="15"/>
      <c r="F91" s="15"/>
      <c r="G91" s="15"/>
      <c r="H91" s="15"/>
      <c r="I91" s="15"/>
      <c r="J91" s="15"/>
      <c r="K91" s="15"/>
      <c r="L91" s="15"/>
      <c r="M91" s="15"/>
      <c r="N91" s="15"/>
      <c r="O91" s="15"/>
      <c r="P91" s="15"/>
    </row>
    <row r="92" spans="2:20" ht="15.75" x14ac:dyDescent="0.25">
      <c r="C92" s="16"/>
      <c r="D92" s="15"/>
      <c r="E92" s="15"/>
      <c r="F92" s="15"/>
      <c r="G92" s="15"/>
      <c r="H92" s="15"/>
      <c r="I92" s="15"/>
      <c r="J92" s="15"/>
      <c r="K92" s="15"/>
      <c r="L92" s="15"/>
      <c r="M92" s="15"/>
      <c r="N92" s="15"/>
      <c r="O92" s="15"/>
      <c r="P92" s="15"/>
    </row>
    <row r="93" spans="2:20" ht="15.75" x14ac:dyDescent="0.25">
      <c r="B93" s="15"/>
      <c r="C93" s="16" t="s">
        <v>41</v>
      </c>
      <c r="D93" s="15"/>
      <c r="E93" s="15"/>
      <c r="F93" s="15"/>
      <c r="G93" s="15"/>
      <c r="H93" s="15"/>
      <c r="I93" s="15"/>
      <c r="J93" s="15"/>
      <c r="K93" s="15"/>
      <c r="L93" s="15"/>
      <c r="M93" s="15"/>
      <c r="N93" s="15"/>
      <c r="O93" s="15"/>
      <c r="P93" s="15"/>
      <c r="Q93" s="15"/>
    </row>
    <row r="94" spans="2:20" ht="16.5" thickBot="1" x14ac:dyDescent="0.3">
      <c r="C94" s="3"/>
      <c r="D94" s="66">
        <f>D72</f>
        <v>43831</v>
      </c>
      <c r="E94" s="66">
        <f t="shared" ref="E94:P94" si="11">E72</f>
        <v>43862</v>
      </c>
      <c r="F94" s="66">
        <f t="shared" si="11"/>
        <v>43891</v>
      </c>
      <c r="G94" s="66">
        <f t="shared" si="11"/>
        <v>43922</v>
      </c>
      <c r="H94" s="66">
        <f t="shared" si="11"/>
        <v>43952</v>
      </c>
      <c r="I94" s="66">
        <f t="shared" si="11"/>
        <v>43983</v>
      </c>
      <c r="J94" s="66">
        <f t="shared" si="11"/>
        <v>44013</v>
      </c>
      <c r="K94" s="66">
        <f t="shared" si="11"/>
        <v>44044</v>
      </c>
      <c r="L94" s="66">
        <f t="shared" si="11"/>
        <v>44075</v>
      </c>
      <c r="M94" s="66">
        <f t="shared" si="11"/>
        <v>44105</v>
      </c>
      <c r="N94" s="66">
        <f t="shared" si="11"/>
        <v>44136</v>
      </c>
      <c r="O94" s="66">
        <f t="shared" si="11"/>
        <v>44166</v>
      </c>
      <c r="P94" s="66">
        <f t="shared" si="11"/>
        <v>44197</v>
      </c>
    </row>
    <row r="95" spans="2:20" ht="15.75" x14ac:dyDescent="0.25">
      <c r="C95" s="11" t="s">
        <v>36</v>
      </c>
      <c r="D95" s="12">
        <f>'TAM Automático'!D137</f>
        <v>0.86245465538089483</v>
      </c>
      <c r="E95" s="12">
        <f>'TAM Automático'!E137</f>
        <v>0.86014989634826988</v>
      </c>
      <c r="F95" s="12">
        <f>'TAM Automático'!F137</f>
        <v>0.8776357297028059</v>
      </c>
      <c r="G95" s="12">
        <f>'TAM Automático'!G137</f>
        <v>0.89443447037701973</v>
      </c>
      <c r="H95" s="12">
        <f>'TAM Automático'!H137</f>
        <v>0.87022086824067013</v>
      </c>
      <c r="I95" s="12">
        <f>'TAM Automático'!I137</f>
        <v>0.92220828105395225</v>
      </c>
      <c r="J95" s="12">
        <f>'TAM Automático'!J137</f>
        <v>0.8793541635521005</v>
      </c>
      <c r="K95" s="12">
        <f>'TAM Automático'!K137</f>
        <v>0.90699859088774071</v>
      </c>
      <c r="L95" s="12">
        <f>'TAM Automático'!L137</f>
        <v>0.84039278909570569</v>
      </c>
      <c r="M95" s="12">
        <f>'TAM Automático'!M137</f>
        <v>0.86824889700289054</v>
      </c>
      <c r="N95" s="12">
        <f>'TAM Automático'!N137</f>
        <v>0.82786157941437433</v>
      </c>
      <c r="O95" s="12">
        <f>'TAM Automático'!O137</f>
        <v>0.86384032183196657</v>
      </c>
      <c r="P95" s="12">
        <f>'TAM Automático'!P137</f>
        <v>0.90526921969478835</v>
      </c>
    </row>
    <row r="96" spans="2:20" ht="15.75" x14ac:dyDescent="0.25">
      <c r="C96" s="11" t="s">
        <v>37</v>
      </c>
      <c r="D96" s="12">
        <f>'TAM Automático'!D138</f>
        <v>0.1375453446191052</v>
      </c>
      <c r="E96" s="12">
        <f>'TAM Automático'!E138</f>
        <v>0.1398501036517302</v>
      </c>
      <c r="F96" s="12">
        <f>'TAM Automático'!F138</f>
        <v>0.1223642702971941</v>
      </c>
      <c r="G96" s="12">
        <f>'TAM Automático'!G138</f>
        <v>0.10556552962298024</v>
      </c>
      <c r="H96" s="12">
        <f>'TAM Automático'!H138</f>
        <v>0.12977913175932976</v>
      </c>
      <c r="I96" s="12">
        <f>'TAM Automático'!I138</f>
        <v>7.779171894604768E-2</v>
      </c>
      <c r="J96" s="12">
        <f>'TAM Automático'!J138</f>
        <v>0.12064583644789954</v>
      </c>
      <c r="K96" s="12">
        <f>'TAM Automático'!K138</f>
        <v>9.3001409112259292E-2</v>
      </c>
      <c r="L96" s="12">
        <f>'TAM Automático'!L138</f>
        <v>0.15960721090429431</v>
      </c>
      <c r="M96" s="12">
        <f>'TAM Automático'!M138</f>
        <v>0.13175110299710938</v>
      </c>
      <c r="N96" s="12">
        <f>'TAM Automático'!N138</f>
        <v>0.17213842058562556</v>
      </c>
      <c r="O96" s="12">
        <f>'TAM Automático'!O138</f>
        <v>0.13615967816803345</v>
      </c>
      <c r="P96" s="12">
        <f>'TAM Automático'!P138</f>
        <v>9.473078030521162E-2</v>
      </c>
    </row>
    <row r="98" spans="2:20" ht="15.75" x14ac:dyDescent="0.25">
      <c r="B98" s="15"/>
      <c r="C98" s="16" t="s">
        <v>47</v>
      </c>
      <c r="D98" s="15"/>
      <c r="E98" s="15"/>
      <c r="F98" s="15"/>
      <c r="G98" s="15"/>
      <c r="H98" s="15"/>
      <c r="I98" s="15"/>
      <c r="J98" s="15"/>
      <c r="K98" s="15"/>
      <c r="L98" s="15"/>
      <c r="M98" s="15"/>
      <c r="N98" s="15"/>
      <c r="O98" s="15"/>
      <c r="P98" s="15"/>
      <c r="Q98" s="15"/>
    </row>
    <row r="99" spans="2:20" ht="16.5" thickBot="1" x14ac:dyDescent="0.3">
      <c r="C99" s="3"/>
      <c r="D99" s="66">
        <f>D94</f>
        <v>43831</v>
      </c>
      <c r="E99" s="66">
        <f t="shared" ref="E99:P99" si="12">E94</f>
        <v>43862</v>
      </c>
      <c r="F99" s="66">
        <f t="shared" si="12"/>
        <v>43891</v>
      </c>
      <c r="G99" s="66">
        <f t="shared" si="12"/>
        <v>43922</v>
      </c>
      <c r="H99" s="66">
        <f t="shared" si="12"/>
        <v>43952</v>
      </c>
      <c r="I99" s="66">
        <f t="shared" si="12"/>
        <v>43983</v>
      </c>
      <c r="J99" s="66">
        <f t="shared" si="12"/>
        <v>44013</v>
      </c>
      <c r="K99" s="66">
        <f t="shared" si="12"/>
        <v>44044</v>
      </c>
      <c r="L99" s="66">
        <f t="shared" si="12"/>
        <v>44075</v>
      </c>
      <c r="M99" s="66">
        <f t="shared" si="12"/>
        <v>44105</v>
      </c>
      <c r="N99" s="66">
        <f t="shared" si="12"/>
        <v>44136</v>
      </c>
      <c r="O99" s="66">
        <f t="shared" si="12"/>
        <v>44166</v>
      </c>
      <c r="P99" s="66">
        <f t="shared" si="12"/>
        <v>44197</v>
      </c>
    </row>
    <row r="100" spans="2:20" ht="15.75" x14ac:dyDescent="0.25">
      <c r="C100" s="11" t="s">
        <v>36</v>
      </c>
      <c r="D100" s="12">
        <f>IF('O. Virgen '!$D$29=$R$100,'TAM Automático'!D142,'TAM Automático'!D147)</f>
        <v>0.60977603400359648</v>
      </c>
      <c r="E100" s="12">
        <f>IF('O. Virgen '!$D$29=$R$100,'TAM Automático'!E142,'TAM Automático'!E147)</f>
        <v>0.65324384787472045</v>
      </c>
      <c r="F100" s="12">
        <f>IF('O. Virgen '!$D$29=$R$100,'TAM Automático'!F142,'TAM Automático'!F147)</f>
        <v>0.64338001273074474</v>
      </c>
      <c r="G100" s="12">
        <f>IF('O. Virgen '!$D$29=$R$100,'TAM Automático'!G142,'TAM Automático'!G147)</f>
        <v>0.51700554528650655</v>
      </c>
      <c r="H100" s="12">
        <f>IF('O. Virgen '!$D$29=$R$100,'TAM Automático'!H142,'TAM Automático'!H147)</f>
        <v>0.61230454479029661</v>
      </c>
      <c r="I100" s="12">
        <f>IF('O. Virgen '!$D$29=$R$100,'TAM Automático'!I142,'TAM Automático'!I147)</f>
        <v>0.76808129109384338</v>
      </c>
      <c r="J100" s="12">
        <f>IF('O. Virgen '!$D$29=$R$100,'TAM Automático'!J142,'TAM Automático'!J147)</f>
        <v>0.56474349658479872</v>
      </c>
      <c r="K100" s="12">
        <f>IF('O. Virgen '!$D$29=$R$100,'TAM Automático'!K142,'TAM Automático'!K147)</f>
        <v>0.78502415458937203</v>
      </c>
      <c r="L100" s="12">
        <f>IF('O. Virgen '!$D$29=$R$100,'TAM Automático'!L142,'TAM Automático'!L147)</f>
        <v>0.5103986135181976</v>
      </c>
      <c r="M100" s="12">
        <f>IF('O. Virgen '!$D$29=$R$100,'TAM Automático'!M142,'TAM Automático'!M147)</f>
        <v>0.59231423709585929</v>
      </c>
      <c r="N100" s="12">
        <f>IF('O. Virgen '!$D$29=$R$100,'TAM Automático'!N142,'TAM Automático'!N147)</f>
        <v>0.65437158469945356</v>
      </c>
      <c r="O100" s="12">
        <f>IF('O. Virgen '!$D$29=$R$100,'TAM Automático'!O142,'TAM Automático'!O147)</f>
        <v>0.47371985911677056</v>
      </c>
      <c r="P100" s="12">
        <f>IF('O. Virgen '!$D$29=$R$100,'TAM Automático'!P142,'TAM Automático'!P147)</f>
        <v>0.77213136910393287</v>
      </c>
      <c r="R100">
        <v>1</v>
      </c>
      <c r="S100" s="16" t="s">
        <v>46</v>
      </c>
    </row>
    <row r="101" spans="2:20" ht="15.75" x14ac:dyDescent="0.25">
      <c r="C101" s="11" t="s">
        <v>37</v>
      </c>
      <c r="D101" s="12">
        <f>IF('O. Virgen '!$D$29=$R$100,'TAM Automático'!D143,'TAM Automático'!D148)</f>
        <v>0.39022396599640347</v>
      </c>
      <c r="E101" s="12">
        <f>IF('O. Virgen '!$D$29=$R$100,'TAM Automático'!E143,'TAM Automático'!E148)</f>
        <v>0.34675615212527966</v>
      </c>
      <c r="F101" s="12">
        <f>IF('O. Virgen '!$D$29=$R$100,'TAM Automático'!F143,'TAM Automático'!F148)</f>
        <v>0.35661998726925526</v>
      </c>
      <c r="G101" s="12">
        <f>IF('O. Virgen '!$D$29=$R$100,'TAM Automático'!G143,'TAM Automático'!G148)</f>
        <v>0.48299445471349356</v>
      </c>
      <c r="H101" s="12">
        <f>IF('O. Virgen '!$D$29=$R$100,'TAM Automático'!H143,'TAM Automático'!H148)</f>
        <v>0.38769545520970333</v>
      </c>
      <c r="I101" s="12">
        <f>IF('O. Virgen '!$D$29=$R$100,'TAM Automático'!I143,'TAM Automático'!I148)</f>
        <v>0.2319187089061566</v>
      </c>
      <c r="J101" s="12">
        <f>IF('O. Virgen '!$D$29=$R$100,'TAM Automático'!J143,'TAM Automático'!J148)</f>
        <v>0.43525650341520128</v>
      </c>
      <c r="K101" s="12">
        <f>IF('O. Virgen '!$D$29=$R$100,'TAM Automático'!K143,'TAM Automático'!K148)</f>
        <v>0.21497584541062803</v>
      </c>
      <c r="L101" s="12">
        <f>IF('O. Virgen '!$D$29=$R$100,'TAM Automático'!L143,'TAM Automático'!L148)</f>
        <v>0.48960138648180235</v>
      </c>
      <c r="M101" s="12">
        <f>IF('O. Virgen '!$D$29=$R$100,'TAM Automático'!M143,'TAM Automático'!M148)</f>
        <v>0.4076857629041406</v>
      </c>
      <c r="N101" s="12">
        <f>IF('O. Virgen '!$D$29=$R$100,'TAM Automático'!N143,'TAM Automático'!N148)</f>
        <v>0.34562841530054644</v>
      </c>
      <c r="O101" s="12">
        <f>IF('O. Virgen '!$D$29=$R$100,'TAM Automático'!O143,'TAM Automático'!O148)</f>
        <v>0.5262801408832295</v>
      </c>
      <c r="P101" s="12">
        <f>IF('O. Virgen '!$D$29=$R$100,'TAM Automático'!P143,'TAM Automático'!P148)</f>
        <v>0.22786863089606699</v>
      </c>
      <c r="R101">
        <v>2</v>
      </c>
      <c r="S101" s="16" t="s">
        <v>45</v>
      </c>
    </row>
    <row r="103" spans="2:20" ht="15.75" x14ac:dyDescent="0.25">
      <c r="B103" s="15"/>
      <c r="C103" s="16" t="s">
        <v>48</v>
      </c>
      <c r="D103" s="15"/>
      <c r="E103" s="15"/>
      <c r="F103" s="15"/>
      <c r="G103" s="15"/>
      <c r="H103" s="15"/>
      <c r="I103" s="15"/>
      <c r="J103" s="15"/>
      <c r="K103" s="15"/>
      <c r="L103" s="15"/>
      <c r="M103" s="15"/>
      <c r="N103" s="15"/>
      <c r="O103" s="15"/>
      <c r="P103" s="15"/>
      <c r="R103" s="15"/>
      <c r="S103" s="15"/>
      <c r="T103" s="15"/>
    </row>
    <row r="104" spans="2:20" ht="16.5" thickBot="1" x14ac:dyDescent="0.3">
      <c r="C104" s="3"/>
      <c r="D104" s="66">
        <f>D99</f>
        <v>43831</v>
      </c>
      <c r="E104" s="66">
        <f t="shared" ref="E104:P104" si="13">E99</f>
        <v>43862</v>
      </c>
      <c r="F104" s="66">
        <f t="shared" si="13"/>
        <v>43891</v>
      </c>
      <c r="G104" s="66">
        <f t="shared" si="13"/>
        <v>43922</v>
      </c>
      <c r="H104" s="66">
        <f t="shared" si="13"/>
        <v>43952</v>
      </c>
      <c r="I104" s="66">
        <f t="shared" si="13"/>
        <v>43983</v>
      </c>
      <c r="J104" s="66">
        <f t="shared" si="13"/>
        <v>44013</v>
      </c>
      <c r="K104" s="66">
        <f t="shared" si="13"/>
        <v>44044</v>
      </c>
      <c r="L104" s="66">
        <f t="shared" si="13"/>
        <v>44075</v>
      </c>
      <c r="M104" s="66">
        <f t="shared" si="13"/>
        <v>44105</v>
      </c>
      <c r="N104" s="66">
        <f t="shared" si="13"/>
        <v>44136</v>
      </c>
      <c r="O104" s="66">
        <f t="shared" si="13"/>
        <v>44166</v>
      </c>
      <c r="P104" s="66">
        <f t="shared" si="13"/>
        <v>44197</v>
      </c>
      <c r="R104">
        <v>1</v>
      </c>
      <c r="S104" s="16" t="s">
        <v>24</v>
      </c>
    </row>
    <row r="105" spans="2:20" ht="15.75" x14ac:dyDescent="0.25">
      <c r="C105" s="11" t="s">
        <v>36</v>
      </c>
      <c r="D105" s="12">
        <f>IF('O. Virgen '!$N$29=$R$104,'TAM Automático'!D152,IF('O. Virgen '!$N$29=$R$105,'TAM Automático'!D157,'TAM Automático'!D162))</f>
        <v>0.94970149253731351</v>
      </c>
      <c r="E105" s="12">
        <f>IF('O. Virgen '!$N$29=$R$104,'TAM Automático'!E152,IF('O. Virgen '!$N$29=$R$105,'TAM Automático'!E157,'TAM Automático'!E162))</f>
        <v>0.96980205172662903</v>
      </c>
      <c r="F105" s="12">
        <f>IF('O. Virgen '!$N$29=$R$104,'TAM Automático'!F152,IF('O. Virgen '!$N$29=$R$105,'TAM Automático'!F157,'TAM Automático'!F162))</f>
        <v>1</v>
      </c>
      <c r="G105" s="12">
        <f>IF('O. Virgen '!$N$29=$R$104,'TAM Automático'!G152,IF('O. Virgen '!$N$29=$R$105,'TAM Automático'!G157,'TAM Automático'!G162))</f>
        <v>0.94872912127814091</v>
      </c>
      <c r="H105" s="12">
        <f>IF('O. Virgen '!$N$29=$R$104,'TAM Automático'!H152,IF('O. Virgen '!$N$29=$R$105,'TAM Automático'!H157,'TAM Automático'!H162))</f>
        <v>0.8679565033187403</v>
      </c>
      <c r="I105" s="12">
        <f>IF('O. Virgen '!$N$29=$R$104,'TAM Automático'!I152,IF('O. Virgen '!$N$29=$R$105,'TAM Automático'!I157,'TAM Automático'!I162))</f>
        <v>1</v>
      </c>
      <c r="J105" s="12">
        <f>IF('O. Virgen '!$N$29=$R$104,'TAM Automático'!J152,IF('O. Virgen '!$N$29=$R$105,'TAM Automático'!J157,'TAM Automático'!J162))</f>
        <v>0.94564526382708203</v>
      </c>
      <c r="K105" s="12">
        <f>IF('O. Virgen '!$N$29=$R$104,'TAM Automático'!K152,IF('O. Virgen '!$N$29=$R$105,'TAM Automático'!K157,'TAM Automático'!K162))</f>
        <v>0.92123610325984551</v>
      </c>
      <c r="L105" s="12">
        <f>IF('O. Virgen '!$N$29=$R$104,'TAM Automático'!L152,IF('O. Virgen '!$N$29=$R$105,'TAM Automático'!L157,'TAM Automático'!L162))</f>
        <v>0.97227533460803062</v>
      </c>
      <c r="M105" s="12">
        <f>IF('O. Virgen '!$N$29=$R$104,'TAM Automático'!M152,IF('O. Virgen '!$N$29=$R$105,'TAM Automático'!M157,'TAM Automático'!M162))</f>
        <v>0.8297650130548303</v>
      </c>
      <c r="N105" s="12">
        <f>IF('O. Virgen '!$N$29=$R$104,'TAM Automático'!N152,IF('O. Virgen '!$N$29=$R$105,'TAM Automático'!N157,'TAM Automático'!N162))</f>
        <v>0.89961500071296152</v>
      </c>
      <c r="O105" s="12">
        <f>IF('O. Virgen '!$N$29=$R$104,'TAM Automático'!O152,IF('O. Virgen '!$N$29=$R$105,'TAM Automático'!O157,'TAM Automático'!O162))</f>
        <v>1</v>
      </c>
      <c r="P105" s="12">
        <f>IF('O. Virgen '!$N$29=$R$104,'TAM Automático'!P152,IF('O. Virgen '!$N$29=$R$105,'TAM Automático'!P157,'TAM Automático'!P162))</f>
        <v>0.95082843399251726</v>
      </c>
      <c r="R105">
        <v>2</v>
      </c>
      <c r="S105" s="8" t="s">
        <v>29</v>
      </c>
    </row>
    <row r="106" spans="2:20" ht="15.75" x14ac:dyDescent="0.25">
      <c r="C106" s="11" t="s">
        <v>37</v>
      </c>
      <c r="D106" s="12">
        <f>IF('O. Virgen '!$N$29=$R$104,'TAM Automático'!D153,IF('O. Virgen '!$N$29=$R$105,'TAM Automático'!D158,'TAM Automático'!D163))</f>
        <v>5.0298507462686569E-2</v>
      </c>
      <c r="E106" s="12">
        <f>IF('O. Virgen '!$N$29=$R$104,'TAM Automático'!E153,IF('O. Virgen '!$N$29=$R$105,'TAM Automático'!E158,'TAM Automático'!E163))</f>
        <v>3.0197948273370894E-2</v>
      </c>
      <c r="F106" s="12">
        <f>IF('O. Virgen '!$N$29=$R$104,'TAM Automático'!F153,IF('O. Virgen '!$N$29=$R$105,'TAM Automático'!F158,'TAM Automático'!F163))</f>
        <v>0</v>
      </c>
      <c r="G106" s="12">
        <f>IF('O. Virgen '!$N$29=$R$104,'TAM Automático'!G153,IF('O. Virgen '!$N$29=$R$105,'TAM Automático'!G158,'TAM Automático'!G163))</f>
        <v>5.1270878721859113E-2</v>
      </c>
      <c r="H106" s="12">
        <f>IF('O. Virgen '!$N$29=$R$104,'TAM Automático'!H153,IF('O. Virgen '!$N$29=$R$105,'TAM Automático'!H158,'TAM Automático'!H163))</f>
        <v>0.1320434966812597</v>
      </c>
      <c r="I106" s="12">
        <f>IF('O. Virgen '!$N$29=$R$104,'TAM Automático'!I153,IF('O. Virgen '!$N$29=$R$105,'TAM Automático'!I158,'TAM Automático'!I163))</f>
        <v>0</v>
      </c>
      <c r="J106" s="12">
        <f>IF('O. Virgen '!$N$29=$R$104,'TAM Automático'!J153,IF('O. Virgen '!$N$29=$R$105,'TAM Automático'!J158,'TAM Automático'!J163))</f>
        <v>5.4354736172917986E-2</v>
      </c>
      <c r="K106" s="12">
        <f>IF('O. Virgen '!$N$29=$R$104,'TAM Automático'!K153,IF('O. Virgen '!$N$29=$R$105,'TAM Automático'!K158,'TAM Automático'!K163))</f>
        <v>7.8763896740154507E-2</v>
      </c>
      <c r="L106" s="12">
        <f>IF('O. Virgen '!$N$29=$R$104,'TAM Automático'!L153,IF('O. Virgen '!$N$29=$R$105,'TAM Automático'!L158,'TAM Automático'!L163))</f>
        <v>2.7724665391969404E-2</v>
      </c>
      <c r="M106" s="12">
        <f>IF('O. Virgen '!$N$29=$R$104,'TAM Automático'!M153,IF('O. Virgen '!$N$29=$R$105,'TAM Automático'!M158,'TAM Automático'!M163))</f>
        <v>0.1702349869451697</v>
      </c>
      <c r="N106" s="12">
        <f>IF('O. Virgen '!$N$29=$R$104,'TAM Automático'!N153,IF('O. Virgen '!$N$29=$R$105,'TAM Automático'!N158,'TAM Automático'!N163))</f>
        <v>0.10038499928703834</v>
      </c>
      <c r="O106" s="12">
        <f>IF('O. Virgen '!$N$29=$R$104,'TAM Automático'!O153,IF('O. Virgen '!$N$29=$R$105,'TAM Automático'!O158,'TAM Automático'!O163))</f>
        <v>0</v>
      </c>
      <c r="P106" s="12">
        <f>IF('O. Virgen '!$N$29=$R$104,'TAM Automático'!P153,IF('O. Virgen '!$N$29=$R$105,'TAM Automático'!P158,'TAM Automático'!P163))</f>
        <v>4.9171566007482632E-2</v>
      </c>
      <c r="R106">
        <v>2</v>
      </c>
      <c r="S106" s="8" t="s">
        <v>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F13" sqref="F13"/>
    </sheetView>
  </sheetViews>
  <sheetFormatPr baseColWidth="10" defaultColWidth="11.42578125" defaultRowHeight="15" x14ac:dyDescent="0.25"/>
  <sheetData>
    <row r="2" spans="2:2" ht="21" x14ac:dyDescent="0.35">
      <c r="B2" s="4" t="s">
        <v>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70" zoomScaleNormal="70" workbookViewId="0"/>
  </sheetViews>
  <sheetFormatPr baseColWidth="10" defaultColWidth="11.42578125" defaultRowHeight="15" x14ac:dyDescent="0.25"/>
  <cols>
    <col min="1" max="1" width="18.5703125" customWidth="1"/>
  </cols>
  <sheetData>
    <row r="1" ht="56.25" customHeight="1" x14ac:dyDescent="0.25"/>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zoomScale="86" zoomScaleNormal="86" workbookViewId="0"/>
  </sheetViews>
  <sheetFormatPr baseColWidth="10" defaultColWidth="11.42578125" defaultRowHeight="15" x14ac:dyDescent="0.25"/>
  <cols>
    <col min="1" max="1" width="5.7109375" customWidth="1"/>
    <col min="10" max="10" width="14.28515625" customWidth="1"/>
  </cols>
  <sheetData>
    <row r="1" s="19" customFormat="1" ht="18.7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2</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98" zoomScaleNormal="98" workbookViewId="0"/>
  </sheetViews>
  <sheetFormatPr baseColWidth="10" defaultColWidth="11.42578125" defaultRowHeight="15" x14ac:dyDescent="0.25"/>
  <cols>
    <col min="1" max="1" width="5.7109375" customWidth="1"/>
    <col min="10" max="10" width="14.28515625" customWidth="1"/>
  </cols>
  <sheetData>
    <row r="1" s="19" customFormat="1" ht="4.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2</v>
      </c>
    </row>
    <row r="30" spans="1:14" ht="18.75" customHeight="1" x14ac:dyDescent="0.25">
      <c r="B30" s="26" t="s">
        <v>49</v>
      </c>
      <c r="K30" s="25" t="s">
        <v>49</v>
      </c>
    </row>
    <row r="33" spans="25:25" x14ac:dyDescent="0.25">
      <c r="Y33" s="67"/>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55" zoomScaleNormal="55" workbookViewId="0"/>
  </sheetViews>
  <sheetFormatPr baseColWidth="10" defaultColWidth="11.42578125" defaultRowHeight="15" x14ac:dyDescent="0.25"/>
  <cols>
    <col min="1" max="1" width="5.7109375" customWidth="1"/>
    <col min="10" max="10" width="14.28515625" customWidth="1"/>
  </cols>
  <sheetData>
    <row r="1" s="19" customFormat="1" ht="4.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2</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96" zoomScaleNormal="96" zoomScaleSheetLayoutView="70" workbookViewId="0"/>
  </sheetViews>
  <sheetFormatPr baseColWidth="10" defaultColWidth="11.42578125" defaultRowHeight="15" x14ac:dyDescent="0.25"/>
  <cols>
    <col min="1" max="1" width="5.7109375" customWidth="1"/>
    <col min="10" max="10" width="14.28515625" customWidth="1"/>
  </cols>
  <sheetData>
    <row r="1" spans="1:1" s="19" customFormat="1" ht="4.5" customHeight="1" x14ac:dyDescent="0.25">
      <c r="A1" s="19">
        <v>25</v>
      </c>
    </row>
    <row r="2" spans="1:1" s="19" customFormat="1" x14ac:dyDescent="0.25"/>
    <row r="3" spans="1:1" s="19" customFormat="1" x14ac:dyDescent="0.25"/>
    <row r="4" spans="1:1" s="19" customFormat="1" x14ac:dyDescent="0.25"/>
    <row r="5" spans="1:1" s="19" customFormat="1" x14ac:dyDescent="0.25"/>
    <row r="6" spans="1:1" s="19" customFormat="1" x14ac:dyDescent="0.25"/>
    <row r="7" spans="1:1" s="19" customFormat="1" x14ac:dyDescent="0.25"/>
    <row r="8" spans="1:1" s="19" customFormat="1" x14ac:dyDescent="0.25"/>
    <row r="9" spans="1:1" s="19" customFormat="1" x14ac:dyDescent="0.25"/>
    <row r="10" spans="1:1" s="19" customFormat="1" x14ac:dyDescent="0.25"/>
    <row r="11" spans="1:1" s="19" customFormat="1" x14ac:dyDescent="0.25"/>
    <row r="12" spans="1:1" s="19" customFormat="1" x14ac:dyDescent="0.25"/>
    <row r="13" spans="1:1" s="19" customFormat="1" x14ac:dyDescent="0.25"/>
    <row r="14" spans="1:1" s="19" customFormat="1" x14ac:dyDescent="0.25"/>
    <row r="15" spans="1:1" s="19" customFormat="1" x14ac:dyDescent="0.25"/>
    <row r="16" spans="1:1"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1</v>
      </c>
      <c r="N29" s="14">
        <v>3</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91" zoomScaleNormal="91" workbookViewId="0"/>
  </sheetViews>
  <sheetFormatPr baseColWidth="10" defaultColWidth="11.42578125" defaultRowHeight="15" x14ac:dyDescent="0.25"/>
  <cols>
    <col min="1" max="1" width="5.7109375" customWidth="1"/>
    <col min="10" max="10" width="14.28515625" customWidth="1"/>
  </cols>
  <sheetData>
    <row r="1" s="19" customFormat="1" ht="4.5" customHeight="1" x14ac:dyDescent="0.25"/>
    <row r="2" s="19" customFormat="1" x14ac:dyDescent="0.25"/>
    <row r="3" s="19" customFormat="1" x14ac:dyDescent="0.25"/>
    <row r="4" s="19" customFormat="1" x14ac:dyDescent="0.25"/>
    <row r="5" s="19" customFormat="1" x14ac:dyDescent="0.25"/>
    <row r="6" s="19" customFormat="1" x14ac:dyDescent="0.25"/>
    <row r="7" s="19" customFormat="1" x14ac:dyDescent="0.25"/>
    <row r="8" s="19" customFormat="1" x14ac:dyDescent="0.25"/>
    <row r="9" s="19" customFormat="1" x14ac:dyDescent="0.25"/>
    <row r="10" s="19" customFormat="1" x14ac:dyDescent="0.25"/>
    <row r="11" s="19" customFormat="1" x14ac:dyDescent="0.25"/>
    <row r="12" s="19" customFormat="1" x14ac:dyDescent="0.25"/>
    <row r="13" s="19" customFormat="1" x14ac:dyDescent="0.25"/>
    <row r="14" s="19" customFormat="1" x14ac:dyDescent="0.25"/>
    <row r="15" s="19" customFormat="1" x14ac:dyDescent="0.25"/>
    <row r="16" s="19" customFormat="1" x14ac:dyDescent="0.25"/>
    <row r="17" spans="1:14" s="19" customFormat="1" x14ac:dyDescent="0.25"/>
    <row r="18" spans="1:14" s="19" customFormat="1" x14ac:dyDescent="0.25"/>
    <row r="19" spans="1:14" s="19" customFormat="1" x14ac:dyDescent="0.25"/>
    <row r="20" spans="1:14" s="19" customFormat="1" x14ac:dyDescent="0.25"/>
    <row r="21" spans="1:14" s="19" customFormat="1" x14ac:dyDescent="0.25"/>
    <row r="22" spans="1:14" s="19" customFormat="1" x14ac:dyDescent="0.25"/>
    <row r="23" spans="1:14" s="19" customFormat="1" x14ac:dyDescent="0.25"/>
    <row r="25" spans="1:14" ht="26.25" customHeight="1" x14ac:dyDescent="0.25"/>
    <row r="27" spans="1:14" ht="21" customHeight="1" x14ac:dyDescent="0.25"/>
    <row r="28" spans="1:14" ht="24" customHeight="1" x14ac:dyDescent="0.25">
      <c r="A28" s="22" t="s">
        <v>43</v>
      </c>
      <c r="B28" s="23"/>
      <c r="K28" s="21" t="s">
        <v>44</v>
      </c>
    </row>
    <row r="29" spans="1:14" ht="7.5" customHeight="1" x14ac:dyDescent="0.25">
      <c r="D29" s="14">
        <v>2</v>
      </c>
      <c r="N29" s="14">
        <v>3</v>
      </c>
    </row>
    <row r="30" spans="1:14" ht="18.75" customHeight="1" x14ac:dyDescent="0.25">
      <c r="B30" s="26" t="s">
        <v>49</v>
      </c>
      <c r="K30" s="25" t="s">
        <v>49</v>
      </c>
    </row>
    <row r="53" spans="1:21" x14ac:dyDescent="0.25">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142875</xdr:colOff>
                    <xdr:row>29</xdr:row>
                    <xdr:rowOff>19050</xdr:rowOff>
                  </from>
                  <to>
                    <xdr:col>4</xdr:col>
                    <xdr:colOff>123825</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N48"/>
  <sheetViews>
    <sheetView showGridLines="0" showRowColHeaders="0" zoomScale="70" zoomScaleNormal="70" zoomScaleSheetLayoutView="80" workbookViewId="0"/>
  </sheetViews>
  <sheetFormatPr baseColWidth="10" defaultColWidth="11.42578125" defaultRowHeight="15" x14ac:dyDescent="0.25"/>
  <cols>
    <col min="1" max="1" width="2.85546875" customWidth="1"/>
    <col min="14" max="14" width="2.140625" customWidth="1"/>
  </cols>
  <sheetData>
    <row r="6" spans="2:14" x14ac:dyDescent="0.25">
      <c r="B6" s="17" t="s">
        <v>42</v>
      </c>
    </row>
    <row r="7" spans="2:14" ht="7.5" customHeight="1" thickBot="1" x14ac:dyDescent="0.3">
      <c r="B7" s="65"/>
      <c r="C7" s="64"/>
      <c r="D7" s="64"/>
      <c r="E7" s="64"/>
      <c r="F7" s="64"/>
      <c r="G7" s="64"/>
      <c r="H7" s="64"/>
      <c r="I7" s="64"/>
      <c r="J7" s="64"/>
      <c r="K7" s="64"/>
      <c r="L7" s="64"/>
      <c r="M7" s="64"/>
    </row>
    <row r="8" spans="2:14" ht="17.45" customHeight="1" x14ac:dyDescent="0.25">
      <c r="B8" s="70" t="s">
        <v>85</v>
      </c>
      <c r="C8" s="71"/>
      <c r="D8" s="71"/>
      <c r="E8" s="71"/>
      <c r="F8" s="71"/>
      <c r="G8" s="71"/>
      <c r="H8" s="71"/>
      <c r="I8" s="71"/>
      <c r="J8" s="71"/>
      <c r="K8" s="71"/>
      <c r="L8" s="71"/>
      <c r="M8" s="72"/>
      <c r="N8" s="64"/>
    </row>
    <row r="9" spans="2:14" ht="17.45" customHeight="1" x14ac:dyDescent="0.25">
      <c r="B9" s="73"/>
      <c r="C9" s="74"/>
      <c r="D9" s="74"/>
      <c r="E9" s="74"/>
      <c r="F9" s="74"/>
      <c r="G9" s="74"/>
      <c r="H9" s="74"/>
      <c r="I9" s="74"/>
      <c r="J9" s="74"/>
      <c r="K9" s="74"/>
      <c r="L9" s="74"/>
      <c r="M9" s="75"/>
      <c r="N9" s="64"/>
    </row>
    <row r="10" spans="2:14" ht="17.45" customHeight="1" x14ac:dyDescent="0.25">
      <c r="B10" s="73"/>
      <c r="C10" s="74"/>
      <c r="D10" s="74"/>
      <c r="E10" s="74"/>
      <c r="F10" s="74"/>
      <c r="G10" s="74"/>
      <c r="H10" s="74"/>
      <c r="I10" s="74"/>
      <c r="J10" s="74"/>
      <c r="K10" s="74"/>
      <c r="L10" s="74"/>
      <c r="M10" s="75"/>
      <c r="N10" s="64"/>
    </row>
    <row r="11" spans="2:14" ht="17.45" customHeight="1" x14ac:dyDescent="0.25">
      <c r="B11" s="73"/>
      <c r="C11" s="74"/>
      <c r="D11" s="74"/>
      <c r="E11" s="74"/>
      <c r="F11" s="74"/>
      <c r="G11" s="74"/>
      <c r="H11" s="74"/>
      <c r="I11" s="74"/>
      <c r="J11" s="74"/>
      <c r="K11" s="74"/>
      <c r="L11" s="74"/>
      <c r="M11" s="75"/>
      <c r="N11" s="64"/>
    </row>
    <row r="12" spans="2:14" ht="17.45" customHeight="1" x14ac:dyDescent="0.25">
      <c r="B12" s="73"/>
      <c r="C12" s="74"/>
      <c r="D12" s="74"/>
      <c r="E12" s="74"/>
      <c r="F12" s="74"/>
      <c r="G12" s="74"/>
      <c r="H12" s="74"/>
      <c r="I12" s="74"/>
      <c r="J12" s="74"/>
      <c r="K12" s="74"/>
      <c r="L12" s="74"/>
      <c r="M12" s="75"/>
      <c r="N12" s="64"/>
    </row>
    <row r="13" spans="2:14" ht="17.45" customHeight="1" x14ac:dyDescent="0.25">
      <c r="B13" s="73"/>
      <c r="C13" s="74"/>
      <c r="D13" s="74"/>
      <c r="E13" s="74"/>
      <c r="F13" s="74"/>
      <c r="G13" s="74"/>
      <c r="H13" s="74"/>
      <c r="I13" s="74"/>
      <c r="J13" s="74"/>
      <c r="K13" s="74"/>
      <c r="L13" s="74"/>
      <c r="M13" s="75"/>
      <c r="N13" s="64"/>
    </row>
    <row r="14" spans="2:14" ht="17.45" customHeight="1" x14ac:dyDescent="0.25">
      <c r="B14" s="73"/>
      <c r="C14" s="74"/>
      <c r="D14" s="74"/>
      <c r="E14" s="74"/>
      <c r="F14" s="74"/>
      <c r="G14" s="74"/>
      <c r="H14" s="74"/>
      <c r="I14" s="74"/>
      <c r="J14" s="74"/>
      <c r="K14" s="74"/>
      <c r="L14" s="74"/>
      <c r="M14" s="75"/>
      <c r="N14" s="64"/>
    </row>
    <row r="15" spans="2:14" ht="17.45" customHeight="1" x14ac:dyDescent="0.25">
      <c r="B15" s="73"/>
      <c r="C15" s="74"/>
      <c r="D15" s="74"/>
      <c r="E15" s="74"/>
      <c r="F15" s="74"/>
      <c r="G15" s="74"/>
      <c r="H15" s="74"/>
      <c r="I15" s="74"/>
      <c r="J15" s="74"/>
      <c r="K15" s="74"/>
      <c r="L15" s="74"/>
      <c r="M15" s="75"/>
      <c r="N15" s="64"/>
    </row>
    <row r="16" spans="2:14" ht="17.45" customHeight="1" x14ac:dyDescent="0.25">
      <c r="B16" s="73"/>
      <c r="C16" s="74"/>
      <c r="D16" s="74"/>
      <c r="E16" s="74"/>
      <c r="F16" s="74"/>
      <c r="G16" s="74"/>
      <c r="H16" s="74"/>
      <c r="I16" s="74"/>
      <c r="J16" s="74"/>
      <c r="K16" s="74"/>
      <c r="L16" s="74"/>
      <c r="M16" s="75"/>
      <c r="N16" s="64"/>
    </row>
    <row r="17" spans="2:14" ht="17.45" customHeight="1" x14ac:dyDescent="0.25">
      <c r="B17" s="73"/>
      <c r="C17" s="74"/>
      <c r="D17" s="74"/>
      <c r="E17" s="74"/>
      <c r="F17" s="74"/>
      <c r="G17" s="74"/>
      <c r="H17" s="74"/>
      <c r="I17" s="74"/>
      <c r="J17" s="74"/>
      <c r="K17" s="74"/>
      <c r="L17" s="74"/>
      <c r="M17" s="75"/>
      <c r="N17" s="64"/>
    </row>
    <row r="18" spans="2:14" ht="17.45" customHeight="1" x14ac:dyDescent="0.25">
      <c r="B18" s="73"/>
      <c r="C18" s="74"/>
      <c r="D18" s="74"/>
      <c r="E18" s="74"/>
      <c r="F18" s="74"/>
      <c r="G18" s="74"/>
      <c r="H18" s="74"/>
      <c r="I18" s="74"/>
      <c r="J18" s="74"/>
      <c r="K18" s="74"/>
      <c r="L18" s="74"/>
      <c r="M18" s="75"/>
      <c r="N18" s="64"/>
    </row>
    <row r="19" spans="2:14" ht="17.45" customHeight="1" x14ac:dyDescent="0.25">
      <c r="B19" s="73"/>
      <c r="C19" s="74"/>
      <c r="D19" s="74"/>
      <c r="E19" s="74"/>
      <c r="F19" s="74"/>
      <c r="G19" s="74"/>
      <c r="H19" s="74"/>
      <c r="I19" s="74"/>
      <c r="J19" s="74"/>
      <c r="K19" s="74"/>
      <c r="L19" s="74"/>
      <c r="M19" s="75"/>
      <c r="N19" s="64"/>
    </row>
    <row r="20" spans="2:14" ht="17.45" customHeight="1" x14ac:dyDescent="0.25">
      <c r="B20" s="73"/>
      <c r="C20" s="74"/>
      <c r="D20" s="74"/>
      <c r="E20" s="74"/>
      <c r="F20" s="74"/>
      <c r="G20" s="74"/>
      <c r="H20" s="74"/>
      <c r="I20" s="74"/>
      <c r="J20" s="74"/>
      <c r="K20" s="74"/>
      <c r="L20" s="74"/>
      <c r="M20" s="75"/>
      <c r="N20" s="64"/>
    </row>
    <row r="21" spans="2:14" ht="17.45" customHeight="1" x14ac:dyDescent="0.25">
      <c r="B21" s="73"/>
      <c r="C21" s="74"/>
      <c r="D21" s="74"/>
      <c r="E21" s="74"/>
      <c r="F21" s="74"/>
      <c r="G21" s="74"/>
      <c r="H21" s="74"/>
      <c r="I21" s="74"/>
      <c r="J21" s="74"/>
      <c r="K21" s="74"/>
      <c r="L21" s="74"/>
      <c r="M21" s="75"/>
      <c r="N21" s="64"/>
    </row>
    <row r="22" spans="2:14" ht="17.45" customHeight="1" x14ac:dyDescent="0.25">
      <c r="B22" s="73"/>
      <c r="C22" s="74"/>
      <c r="D22" s="74"/>
      <c r="E22" s="74"/>
      <c r="F22" s="74"/>
      <c r="G22" s="74"/>
      <c r="H22" s="74"/>
      <c r="I22" s="74"/>
      <c r="J22" s="74"/>
      <c r="K22" s="74"/>
      <c r="L22" s="74"/>
      <c r="M22" s="75"/>
      <c r="N22" s="64"/>
    </row>
    <row r="23" spans="2:14" ht="17.45" customHeight="1" x14ac:dyDescent="0.25">
      <c r="B23" s="73"/>
      <c r="C23" s="74"/>
      <c r="D23" s="74"/>
      <c r="E23" s="74"/>
      <c r="F23" s="74"/>
      <c r="G23" s="74"/>
      <c r="H23" s="74"/>
      <c r="I23" s="74"/>
      <c r="J23" s="74"/>
      <c r="K23" s="74"/>
      <c r="L23" s="74"/>
      <c r="M23" s="75"/>
      <c r="N23" s="64"/>
    </row>
    <row r="24" spans="2:14" ht="17.45" customHeight="1" x14ac:dyDescent="0.25">
      <c r="B24" s="73"/>
      <c r="C24" s="74"/>
      <c r="D24" s="74"/>
      <c r="E24" s="74"/>
      <c r="F24" s="74"/>
      <c r="G24" s="74"/>
      <c r="H24" s="74"/>
      <c r="I24" s="74"/>
      <c r="J24" s="74"/>
      <c r="K24" s="74"/>
      <c r="L24" s="74"/>
      <c r="M24" s="75"/>
      <c r="N24" s="64"/>
    </row>
    <row r="25" spans="2:14" ht="17.45" customHeight="1" x14ac:dyDescent="0.25">
      <c r="B25" s="73"/>
      <c r="C25" s="74"/>
      <c r="D25" s="74"/>
      <c r="E25" s="74"/>
      <c r="F25" s="74"/>
      <c r="G25" s="74"/>
      <c r="H25" s="74"/>
      <c r="I25" s="74"/>
      <c r="J25" s="74"/>
      <c r="K25" s="74"/>
      <c r="L25" s="74"/>
      <c r="M25" s="75"/>
      <c r="N25" s="64"/>
    </row>
    <row r="26" spans="2:14" ht="17.45" customHeight="1" x14ac:dyDescent="0.25">
      <c r="B26" s="73"/>
      <c r="C26" s="74"/>
      <c r="D26" s="74"/>
      <c r="E26" s="74"/>
      <c r="F26" s="74"/>
      <c r="G26" s="74"/>
      <c r="H26" s="74"/>
      <c r="I26" s="74"/>
      <c r="J26" s="74"/>
      <c r="K26" s="74"/>
      <c r="L26" s="74"/>
      <c r="M26" s="75"/>
      <c r="N26" s="64"/>
    </row>
    <row r="27" spans="2:14" ht="17.45" customHeight="1" x14ac:dyDescent="0.25">
      <c r="B27" s="73"/>
      <c r="C27" s="74"/>
      <c r="D27" s="74"/>
      <c r="E27" s="74"/>
      <c r="F27" s="74"/>
      <c r="G27" s="74"/>
      <c r="H27" s="74"/>
      <c r="I27" s="74"/>
      <c r="J27" s="74"/>
      <c r="K27" s="74"/>
      <c r="L27" s="74"/>
      <c r="M27" s="75"/>
      <c r="N27" s="64"/>
    </row>
    <row r="28" spans="2:14" ht="17.45" customHeight="1" x14ac:dyDescent="0.25">
      <c r="B28" s="73"/>
      <c r="C28" s="74"/>
      <c r="D28" s="74"/>
      <c r="E28" s="74"/>
      <c r="F28" s="74"/>
      <c r="G28" s="74"/>
      <c r="H28" s="74"/>
      <c r="I28" s="74"/>
      <c r="J28" s="74"/>
      <c r="K28" s="74"/>
      <c r="L28" s="74"/>
      <c r="M28" s="75"/>
      <c r="N28" s="64"/>
    </row>
    <row r="29" spans="2:14" ht="17.45" customHeight="1" x14ac:dyDescent="0.25">
      <c r="B29" s="73"/>
      <c r="C29" s="74"/>
      <c r="D29" s="74"/>
      <c r="E29" s="74"/>
      <c r="F29" s="74"/>
      <c r="G29" s="74"/>
      <c r="H29" s="74"/>
      <c r="I29" s="74"/>
      <c r="J29" s="74"/>
      <c r="K29" s="74"/>
      <c r="L29" s="74"/>
      <c r="M29" s="75"/>
      <c r="N29" s="64"/>
    </row>
    <row r="30" spans="2:14" ht="17.45" customHeight="1" x14ac:dyDescent="0.25">
      <c r="B30" s="73"/>
      <c r="C30" s="74"/>
      <c r="D30" s="74"/>
      <c r="E30" s="74"/>
      <c r="F30" s="74"/>
      <c r="G30" s="74"/>
      <c r="H30" s="74"/>
      <c r="I30" s="74"/>
      <c r="J30" s="74"/>
      <c r="K30" s="74"/>
      <c r="L30" s="74"/>
      <c r="M30" s="75"/>
      <c r="N30" s="64"/>
    </row>
    <row r="31" spans="2:14" ht="17.45" customHeight="1" x14ac:dyDescent="0.25">
      <c r="B31" s="73"/>
      <c r="C31" s="74"/>
      <c r="D31" s="74"/>
      <c r="E31" s="74"/>
      <c r="F31" s="74"/>
      <c r="G31" s="74"/>
      <c r="H31" s="74"/>
      <c r="I31" s="74"/>
      <c r="J31" s="74"/>
      <c r="K31" s="74"/>
      <c r="L31" s="74"/>
      <c r="M31" s="75"/>
      <c r="N31" s="64"/>
    </row>
    <row r="32" spans="2:14" ht="17.45" customHeight="1" x14ac:dyDescent="0.25">
      <c r="B32" s="73"/>
      <c r="C32" s="74"/>
      <c r="D32" s="74"/>
      <c r="E32" s="74"/>
      <c r="F32" s="74"/>
      <c r="G32" s="74"/>
      <c r="H32" s="74"/>
      <c r="I32" s="74"/>
      <c r="J32" s="74"/>
      <c r="K32" s="74"/>
      <c r="L32" s="74"/>
      <c r="M32" s="75"/>
      <c r="N32" s="64"/>
    </row>
    <row r="33" spans="2:14" ht="17.45" customHeight="1" x14ac:dyDescent="0.25">
      <c r="B33" s="73"/>
      <c r="C33" s="74"/>
      <c r="D33" s="74"/>
      <c r="E33" s="74"/>
      <c r="F33" s="74"/>
      <c r="G33" s="74"/>
      <c r="H33" s="74"/>
      <c r="I33" s="74"/>
      <c r="J33" s="74"/>
      <c r="K33" s="74"/>
      <c r="L33" s="74"/>
      <c r="M33" s="75"/>
      <c r="N33" s="64"/>
    </row>
    <row r="34" spans="2:14" ht="17.45" customHeight="1" x14ac:dyDescent="0.25">
      <c r="B34" s="73"/>
      <c r="C34" s="74"/>
      <c r="D34" s="74"/>
      <c r="E34" s="74"/>
      <c r="F34" s="74"/>
      <c r="G34" s="74"/>
      <c r="H34" s="74"/>
      <c r="I34" s="74"/>
      <c r="J34" s="74"/>
      <c r="K34" s="74"/>
      <c r="L34" s="74"/>
      <c r="M34" s="75"/>
      <c r="N34" s="64"/>
    </row>
    <row r="35" spans="2:14" ht="17.45" customHeight="1" x14ac:dyDescent="0.25">
      <c r="B35" s="73"/>
      <c r="C35" s="74"/>
      <c r="D35" s="74"/>
      <c r="E35" s="74"/>
      <c r="F35" s="74"/>
      <c r="G35" s="74"/>
      <c r="H35" s="74"/>
      <c r="I35" s="74"/>
      <c r="J35" s="74"/>
      <c r="K35" s="74"/>
      <c r="L35" s="74"/>
      <c r="M35" s="75"/>
      <c r="N35" s="64"/>
    </row>
    <row r="36" spans="2:14" ht="17.45" customHeight="1" x14ac:dyDescent="0.25">
      <c r="B36" s="73"/>
      <c r="C36" s="74"/>
      <c r="D36" s="74"/>
      <c r="E36" s="74"/>
      <c r="F36" s="74"/>
      <c r="G36" s="74"/>
      <c r="H36" s="74"/>
      <c r="I36" s="74"/>
      <c r="J36" s="74"/>
      <c r="K36" s="74"/>
      <c r="L36" s="74"/>
      <c r="M36" s="75"/>
    </row>
    <row r="37" spans="2:14" ht="17.45" customHeight="1" x14ac:dyDescent="0.25">
      <c r="B37" s="73"/>
      <c r="C37" s="74"/>
      <c r="D37" s="74"/>
      <c r="E37" s="74"/>
      <c r="F37" s="74"/>
      <c r="G37" s="74"/>
      <c r="H37" s="74"/>
      <c r="I37" s="74"/>
      <c r="J37" s="74"/>
      <c r="K37" s="74"/>
      <c r="L37" s="74"/>
      <c r="M37" s="75"/>
    </row>
    <row r="38" spans="2:14" ht="17.45" customHeight="1" x14ac:dyDescent="0.25">
      <c r="B38" s="73"/>
      <c r="C38" s="74"/>
      <c r="D38" s="74"/>
      <c r="E38" s="74"/>
      <c r="F38" s="74"/>
      <c r="G38" s="74"/>
      <c r="H38" s="74"/>
      <c r="I38" s="74"/>
      <c r="J38" s="74"/>
      <c r="K38" s="74"/>
      <c r="L38" s="74"/>
      <c r="M38" s="75"/>
    </row>
    <row r="39" spans="2:14" ht="17.45" customHeight="1" x14ac:dyDescent="0.25">
      <c r="B39" s="73"/>
      <c r="C39" s="74"/>
      <c r="D39" s="74"/>
      <c r="E39" s="74"/>
      <c r="F39" s="74"/>
      <c r="G39" s="74"/>
      <c r="H39" s="74"/>
      <c r="I39" s="74"/>
      <c r="J39" s="74"/>
      <c r="K39" s="74"/>
      <c r="L39" s="74"/>
      <c r="M39" s="75"/>
    </row>
    <row r="40" spans="2:14" ht="17.45" customHeight="1" x14ac:dyDescent="0.25">
      <c r="B40" s="73"/>
      <c r="C40" s="74"/>
      <c r="D40" s="74"/>
      <c r="E40" s="74"/>
      <c r="F40" s="74"/>
      <c r="G40" s="74"/>
      <c r="H40" s="74"/>
      <c r="I40" s="74"/>
      <c r="J40" s="74"/>
      <c r="K40" s="74"/>
      <c r="L40" s="74"/>
      <c r="M40" s="75"/>
    </row>
    <row r="41" spans="2:14" ht="17.45" customHeight="1" x14ac:dyDescent="0.25">
      <c r="B41" s="73"/>
      <c r="C41" s="74"/>
      <c r="D41" s="74"/>
      <c r="E41" s="74"/>
      <c r="F41" s="74"/>
      <c r="G41" s="74"/>
      <c r="H41" s="74"/>
      <c r="I41" s="74"/>
      <c r="J41" s="74"/>
      <c r="K41" s="74"/>
      <c r="L41" s="74"/>
      <c r="M41" s="75"/>
    </row>
    <row r="42" spans="2:14" x14ac:dyDescent="0.25">
      <c r="B42" s="73"/>
      <c r="C42" s="74"/>
      <c r="D42" s="74"/>
      <c r="E42" s="74"/>
      <c r="F42" s="74"/>
      <c r="G42" s="74"/>
      <c r="H42" s="74"/>
      <c r="I42" s="74"/>
      <c r="J42" s="74"/>
      <c r="K42" s="74"/>
      <c r="L42" s="74"/>
      <c r="M42" s="75"/>
    </row>
    <row r="43" spans="2:14" x14ac:dyDescent="0.25">
      <c r="B43" s="73"/>
      <c r="C43" s="74"/>
      <c r="D43" s="74"/>
      <c r="E43" s="74"/>
      <c r="F43" s="74"/>
      <c r="G43" s="74"/>
      <c r="H43" s="74"/>
      <c r="I43" s="74"/>
      <c r="J43" s="74"/>
      <c r="K43" s="74"/>
      <c r="L43" s="74"/>
      <c r="M43" s="75"/>
    </row>
    <row r="44" spans="2:14" x14ac:dyDescent="0.25">
      <c r="B44" s="73"/>
      <c r="C44" s="74"/>
      <c r="D44" s="74"/>
      <c r="E44" s="74"/>
      <c r="F44" s="74"/>
      <c r="G44" s="74"/>
      <c r="H44" s="74"/>
      <c r="I44" s="74"/>
      <c r="J44" s="74"/>
      <c r="K44" s="74"/>
      <c r="L44" s="74"/>
      <c r="M44" s="75"/>
    </row>
    <row r="45" spans="2:14" x14ac:dyDescent="0.25">
      <c r="B45" s="73"/>
      <c r="C45" s="74"/>
      <c r="D45" s="74"/>
      <c r="E45" s="74"/>
      <c r="F45" s="74"/>
      <c r="G45" s="74"/>
      <c r="H45" s="74"/>
      <c r="I45" s="74"/>
      <c r="J45" s="74"/>
      <c r="K45" s="74"/>
      <c r="L45" s="74"/>
      <c r="M45" s="75"/>
    </row>
    <row r="46" spans="2:14" x14ac:dyDescent="0.25">
      <c r="B46" s="73"/>
      <c r="C46" s="74"/>
      <c r="D46" s="74"/>
      <c r="E46" s="74"/>
      <c r="F46" s="74"/>
      <c r="G46" s="74"/>
      <c r="H46" s="74"/>
      <c r="I46" s="74"/>
      <c r="J46" s="74"/>
      <c r="K46" s="74"/>
      <c r="L46" s="74"/>
      <c r="M46" s="75"/>
    </row>
    <row r="47" spans="2:14" x14ac:dyDescent="0.25">
      <c r="B47" s="73"/>
      <c r="C47" s="74"/>
      <c r="D47" s="74"/>
      <c r="E47" s="74"/>
      <c r="F47" s="74"/>
      <c r="G47" s="74"/>
      <c r="H47" s="74"/>
      <c r="I47" s="74"/>
      <c r="J47" s="74"/>
      <c r="K47" s="74"/>
      <c r="L47" s="74"/>
      <c r="M47" s="75"/>
    </row>
    <row r="48" spans="2:14" ht="15.75" thickBot="1" x14ac:dyDescent="0.3">
      <c r="B48" s="76"/>
      <c r="C48" s="77"/>
      <c r="D48" s="77"/>
      <c r="E48" s="77"/>
      <c r="F48" s="77"/>
      <c r="G48" s="77"/>
      <c r="H48" s="77"/>
      <c r="I48" s="77"/>
      <c r="J48" s="77"/>
      <c r="K48" s="77"/>
      <c r="L48" s="77"/>
      <c r="M48" s="78"/>
    </row>
  </sheetData>
  <mergeCells count="1">
    <mergeCell ref="B8:M48"/>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workbookViewId="0">
      <selection activeCell="D10" sqref="D10"/>
    </sheetView>
  </sheetViews>
  <sheetFormatPr baseColWidth="10" defaultColWidth="11.42578125" defaultRowHeight="15" x14ac:dyDescent="0.25"/>
  <cols>
    <col min="1" max="1" width="3.140625" customWidth="1"/>
    <col min="2" max="2" width="2.7109375" customWidth="1"/>
    <col min="3" max="3" width="4.28515625" style="58" customWidth="1"/>
    <col min="4" max="4" width="90.42578125" customWidth="1"/>
  </cols>
  <sheetData>
    <row r="3" spans="2:9" ht="14.1" customHeight="1" thickBot="1" x14ac:dyDescent="0.3">
      <c r="B3" s="55"/>
      <c r="C3" s="56" t="s">
        <v>58</v>
      </c>
      <c r="F3" s="57" t="s">
        <v>59</v>
      </c>
    </row>
    <row r="4" spans="2:9" x14ac:dyDescent="0.25">
      <c r="F4" s="79" t="s">
        <v>60</v>
      </c>
      <c r="G4" s="80"/>
      <c r="H4" s="80"/>
      <c r="I4" s="81"/>
    </row>
    <row r="5" spans="2:9" s="15" customFormat="1" ht="20.100000000000001" customHeight="1" x14ac:dyDescent="0.25">
      <c r="C5" s="59" t="s">
        <v>61</v>
      </c>
      <c r="D5" s="15" t="s">
        <v>62</v>
      </c>
      <c r="F5" s="82"/>
      <c r="G5" s="83"/>
      <c r="H5" s="83"/>
      <c r="I5" s="84"/>
    </row>
    <row r="6" spans="2:9" s="15" customFormat="1" ht="20.100000000000001" customHeight="1" x14ac:dyDescent="0.25">
      <c r="C6" s="59" t="s">
        <v>63</v>
      </c>
      <c r="D6" s="15" t="s">
        <v>64</v>
      </c>
      <c r="F6" s="82"/>
      <c r="G6" s="83"/>
      <c r="H6" s="83"/>
      <c r="I6" s="84"/>
    </row>
    <row r="7" spans="2:9" s="15" customFormat="1" ht="20.100000000000001" customHeight="1" x14ac:dyDescent="0.25">
      <c r="C7" s="59" t="s">
        <v>65</v>
      </c>
      <c r="D7" s="15" t="s">
        <v>66</v>
      </c>
      <c r="F7" s="82"/>
      <c r="G7" s="83"/>
      <c r="H7" s="83"/>
      <c r="I7" s="84"/>
    </row>
    <row r="8" spans="2:9" s="15" customFormat="1" ht="20.100000000000001" customHeight="1" x14ac:dyDescent="0.25">
      <c r="C8" s="59" t="s">
        <v>67</v>
      </c>
      <c r="D8" s="15" t="s">
        <v>68</v>
      </c>
      <c r="F8" s="82"/>
      <c r="G8" s="83"/>
      <c r="H8" s="83"/>
      <c r="I8" s="84"/>
    </row>
    <row r="9" spans="2:9" ht="20.100000000000001" customHeight="1" x14ac:dyDescent="0.25">
      <c r="C9" s="59" t="s">
        <v>67</v>
      </c>
      <c r="D9" s="15" t="s">
        <v>69</v>
      </c>
      <c r="F9" s="82"/>
      <c r="G9" s="83"/>
      <c r="H9" s="83"/>
      <c r="I9" s="84"/>
    </row>
    <row r="10" spans="2:9" ht="20.100000000000001" customHeight="1" x14ac:dyDescent="0.25">
      <c r="C10" s="59" t="s">
        <v>70</v>
      </c>
      <c r="D10" s="15" t="s">
        <v>71</v>
      </c>
      <c r="F10" s="82"/>
      <c r="G10" s="83"/>
      <c r="H10" s="83"/>
      <c r="I10" s="84"/>
    </row>
    <row r="11" spans="2:9" x14ac:dyDescent="0.25">
      <c r="C11" s="59"/>
      <c r="F11" s="82"/>
      <c r="G11" s="83"/>
      <c r="H11" s="83"/>
      <c r="I11" s="84"/>
    </row>
    <row r="12" spans="2:9" ht="15.75" thickBot="1" x14ac:dyDescent="0.3">
      <c r="F12" s="85"/>
      <c r="G12" s="86"/>
      <c r="H12" s="86"/>
      <c r="I12" s="87"/>
    </row>
    <row r="16" spans="2:9" ht="14.1" customHeight="1" x14ac:dyDescent="0.25">
      <c r="B16" s="55"/>
      <c r="C16" s="56" t="s">
        <v>72</v>
      </c>
    </row>
    <row r="18" spans="3:4" x14ac:dyDescent="0.25">
      <c r="D18" s="60" t="s">
        <v>73</v>
      </c>
    </row>
    <row r="19" spans="3:4" x14ac:dyDescent="0.25">
      <c r="C19" s="59"/>
      <c r="D19" t="s">
        <v>74</v>
      </c>
    </row>
    <row r="20" spans="3:4" x14ac:dyDescent="0.25">
      <c r="C20" s="59"/>
      <c r="D20" t="s">
        <v>75</v>
      </c>
    </row>
    <row r="21" spans="3:4" x14ac:dyDescent="0.25">
      <c r="C21" s="59"/>
      <c r="D21" t="s">
        <v>76</v>
      </c>
    </row>
    <row r="22" spans="3:4" ht="3.75" customHeight="1" x14ac:dyDescent="0.25">
      <c r="C22" s="59"/>
    </row>
    <row r="23" spans="3:4" ht="15.75" x14ac:dyDescent="0.25">
      <c r="C23" s="59"/>
      <c r="D23" s="61" t="s">
        <v>77</v>
      </c>
    </row>
    <row r="24" spans="3:4" x14ac:dyDescent="0.25">
      <c r="C24" s="59"/>
      <c r="D24" s="62" t="s">
        <v>78</v>
      </c>
    </row>
    <row r="27" spans="3:4" x14ac:dyDescent="0.25">
      <c r="D27" s="60" t="s">
        <v>79</v>
      </c>
    </row>
    <row r="28" spans="3:4" x14ac:dyDescent="0.25">
      <c r="D28" t="s">
        <v>80</v>
      </c>
    </row>
    <row r="29" spans="3:4" x14ac:dyDescent="0.25">
      <c r="D29" t="s">
        <v>81</v>
      </c>
    </row>
    <row r="30" spans="3:4" x14ac:dyDescent="0.25">
      <c r="D30" t="s">
        <v>83</v>
      </c>
    </row>
    <row r="33" spans="4:4" x14ac:dyDescent="0.25">
      <c r="D33" s="60" t="s">
        <v>84</v>
      </c>
    </row>
    <row r="34" spans="4:4" x14ac:dyDescent="0.25">
      <c r="D34" t="s">
        <v>82</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5316C202E8FBE4797CDC989E5A23833" ma:contentTypeVersion="12" ma:contentTypeDescription="Create a new document." ma:contentTypeScope="" ma:versionID="82998c7d4eb121113ae47b4c77b81972">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0a837e5a99e316097c1bc5fc22d7c42b"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B01E9F0-B5AE-42C1-AB8F-82C1885B11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E3BAE0EE-F8C3-4549-89A6-B7E84F13180B}">
  <ds:schemaRefs>
    <ds:schemaRef ds:uri="724c4985-e433-4d2c-9697-e180992b402a"/>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be3414b-2ef9-485f-84d6-269f1d6f703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6</vt:i4>
      </vt:variant>
    </vt:vector>
  </HeadingPairs>
  <TitlesOfParts>
    <vt:vector size="19" baseType="lpstr">
      <vt:lpstr>Portada</vt:lpstr>
      <vt:lpstr>Contenido</vt:lpstr>
      <vt:lpstr>Total Aceite</vt:lpstr>
      <vt:lpstr>A. Oliva</vt:lpstr>
      <vt:lpstr>O. Virgen + Extra</vt:lpstr>
      <vt:lpstr>O. Virgen </vt:lpstr>
      <vt:lpstr>O. Virgen Extra</vt:lpstr>
      <vt:lpstr>Conclusiones</vt:lpstr>
      <vt:lpstr>Instrucciones de actualizacion</vt:lpstr>
      <vt:lpstr>Back data</vt:lpstr>
      <vt:lpstr>TAM Automático</vt:lpstr>
      <vt:lpstr>Back Data graficos</vt:lpstr>
      <vt:lpstr>Instrucciones de actualización</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RAMÍREZ, DARLENE (MBMAT)</dc:creator>
  <cp:lastModifiedBy>Sánchez Alconada, Juan Carlos</cp:lastModifiedBy>
  <cp:lastPrinted>2019-11-28T11:09:09Z</cp:lastPrinted>
  <dcterms:created xsi:type="dcterms:W3CDTF">2018-06-15T07:55:04Z</dcterms:created>
  <dcterms:modified xsi:type="dcterms:W3CDTF">2021-07-12T07:25:44Z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