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web aceite\"/>
    </mc:Choice>
  </mc:AlternateContent>
  <bookViews>
    <workbookView showSheetTabs="0" xWindow="-28920" yWindow="-120" windowWidth="29040" windowHeight="15840" tabRatio="718"/>
  </bookViews>
  <sheets>
    <sheet name="Portada" sheetId="7" r:id="rId1"/>
    <sheet name="Contenido" sheetId="9" r:id="rId2"/>
    <sheet name="Total Aceite" sheetId="8" r:id="rId3"/>
    <sheet name="A. Oliva" sheetId="11" r:id="rId4"/>
    <sheet name="O. Virgen + Extra" sheetId="10" r:id="rId5"/>
    <sheet name="O. Virgen " sheetId="13" r:id="rId6"/>
    <sheet name="O. Virgen Extra" sheetId="12"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5">'O. Virgen '!$A$1:$U$52</definedName>
    <definedName name="_xlnm.Print_Area" localSheetId="4">'O. Virgen + Extra'!$A$1:$U$52</definedName>
    <definedName name="_xlnm.Print_Area" localSheetId="6">'O.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<sst xmlns="http://schemas.openxmlformats.org/spreadsheetml/2006/main" count="682" uniqueCount="87">
  <si>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</si>
  <si>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</si>
  <si>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</si>
  <si>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</si>
  <si>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</si>
  <si>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</si>
  <si>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</si>
  <si>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</si>
  <si>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</si>
  <si>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</si>
  <si>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</si>
  <si>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</si>
  <si>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</si>
  <si>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</si>
  <si>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</si>
  <si>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</si>
  <si>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</si>
  <si>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</si>
  <si>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</si>
  <si>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</si>
  <si>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</si>
  <si>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</si>
  <si>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</si>
  <si>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</si>
  <si>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</si>
  <si>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</si>
  <si>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</si>
  <si>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</si>
  <si>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</si>
  <si>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</si>
  <si>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</si>
  <si>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</si>
  <si>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</si>
  <si>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</si>
  <si>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</si>
  <si>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</si>
  <si>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</si>
  <si>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</si>
  <si>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</si>
  <si>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</si>
  <si>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</si>
  <si>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</si>
  <si>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</si>
  <si>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</si>
  <si>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</si>
  <si>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</si>
  <si>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</si>
  <si>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</si>
  <si>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</si>
  <si>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</si>
  <si>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</si>
  <si>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</si>
  <si>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</si>
  <si>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</si>
  <si>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</si>
  <si>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</si>
  <si>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</si>
  <si>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</si>
  <si>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</si>
  <si>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</si>
  <si>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</si>
  <si>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</si>
  <si>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</si>
  <si>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</si>
  <si>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</si>
  <si>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</si>
  <si>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</si>
  <si>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</si>
  <si>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</si>
  <si>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</si>
  <si>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</si>
  <si>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</si>
  <si>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</si>
  <si>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</si>
  <si>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</si>
  <si>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</si>
  <si>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</si>
  <si>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</si>
  <si>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</si>
  <si>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</si>
  <si>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</si>
  <si>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</si>
  <si>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</si>
  <si>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</si>
  <si>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</si>
  <si>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t>
  </si>
  <si>
    <t xml:space="preserve">
• El peso promocional de aceite se intensifica 0,4 puntos con respecto hace un año y cierra abril 2021 dando cuenta del 5,8 % de las compras. Sin embargo, es el valor más bajo de los últimos 11 meses.
El aumento de la actividad promocional está impulsado por las marcas de fabricante que actualmente destinan el 18,9 % de sus litros a la promoción, mientras que 12 meses atrás destinaban el 13,8 %. Por otro lado, la oferta promocional de aceite en las marcas de distribución desciende 0,6 puntos y cierra en un 1,4 %.                                                                         
La estrategia implementada por los distintos canales diverge de manera que supermercados y discount reducen su actividad promocional 0,1 y 0,7 puntos respectivamente, mientras los hipermercados aumentan el volumen destinado a promociones en 1,2 puntos con respecto a abril de 2020, siendo por tanto los responsables directos del crecimiento en el total.
• El aceite de oliva aumenta su peso promocional de 6,5 % a 7,5 %. Este incremento proviene de las marcas de fabricante que intensifican su actividad promocional 9,2 puntos. Entre las marcas de distribución se registra la tendencia contraria con un descenso de 1,9 puntos. 
En lo referente a las cadenas de distribución, los supermercados y discount marcan el crecimiento en el total ya que aumentan su actividad promocional para ofrecer un 6,7 % en el caso del primero y un 8,4 % en el caso del segundo. El hipermercado reduce el peso promocional (2,9 puntos) siendo actualmente la cuota que destina a promoción del 9,0 %, superior a los canales responsables del incremento. 
• El volumen de aceite de oliva virgen adquirido con promociones cae 4 puntos al cierre de abril 2021. Evolución marcada por el pronunciado descenso de promociones en las marcas de fabricante que pasan de destinar 1 de cada 2 litros al reclamo promocional a destinar 1 de cada 4. Las marcas de distribución presentan la tendencia contraria, aumentan su actividad promocional, alcanza el 3,8 %, si bien se mantiene lejos de la proporción de las mdf.
La reducción de promoción está promovida tanto por supermercados como por discounts que de un año a otro pasan de tener un 11,8 % y un 5,1 % de sus litros en promoción a un 6,5 % y un 2,6 % respectivamente. La promoción en hipermercados se intensifica y gana participación, pasando del 10,2 % al actual 13,9 %.
• El tipo de aceite de oliva virgen extra aumenta ligeramente actividad promocional (0,8 puntos) y se sitúa en el 12,3 %. Esta variación es el resultado directo de la intensificación de la actividad promocional tanto en marcas de fabricante como en marcas de distribución que aumentan 3,3 puntos y 0,9 puntos respectivamente.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</si>
</sst>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91">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0" fillId="0" borderId="0" xfId="0" applyAlignment="1">
      <alignment wrapText="1"/>
    </xf>
    <xf numFmtId="0" fontId="0" fillId="0" borderId="0" xfId="0" applyFill="1" applyAlignment="1">
      <alignment wrapText="1"/>
    </xf>
    <xf numFmtId="0" fontId="0" fillId="0" borderId="0" xfId="0" applyFill="1" applyAlignment="1"/>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graficos'!$D$11:$P$11</c:f>
              <c:numCache>
                <c:formatCode>0.0%</c:formatCode>
                <c:ptCount val="13"/>
                <c:pt idx="0">
                  <c:v>0.86158412748008129</c:v>
                </c:pt>
                <c:pt idx="1">
                  <c:v>0.76244343891402711</c:v>
                </c:pt>
                <c:pt idx="2">
                  <c:v>0.78212204845139521</c:v>
                </c:pt>
                <c:pt idx="3">
                  <c:v>0.76580692704495212</c:v>
                </c:pt>
                <c:pt idx="4">
                  <c:v>0.7283176593521421</c:v>
                </c:pt>
                <c:pt idx="5">
                  <c:v>0.7432219193802897</c:v>
                </c:pt>
                <c:pt idx="6">
                  <c:v>0.74178885630498537</c:v>
                </c:pt>
                <c:pt idx="7">
                  <c:v>0.72789812646370022</c:v>
                </c:pt>
                <c:pt idx="8">
                  <c:v>0.7854070888328637</c:v>
                </c:pt>
                <c:pt idx="9">
                  <c:v>0.73479245283018868</c:v>
                </c:pt>
                <c:pt idx="10">
                  <c:v>0.77539211207552916</c:v>
                </c:pt>
                <c:pt idx="11">
                  <c:v>0.80467800729040084</c:v>
                </c:pt>
                <c:pt idx="12">
                  <c:v>0.81144479306738382</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graficos'!$D$12:$P$12</c:f>
              <c:numCache>
                <c:formatCode>0.0%</c:formatCode>
                <c:ptCount val="13"/>
                <c:pt idx="0">
                  <c:v>0.13841587251991877</c:v>
                </c:pt>
                <c:pt idx="1">
                  <c:v>0.23755656108597287</c:v>
                </c:pt>
                <c:pt idx="2">
                  <c:v>0.21787795154860473</c:v>
                </c:pt>
                <c:pt idx="3">
                  <c:v>0.23419307295504793</c:v>
                </c:pt>
                <c:pt idx="4">
                  <c:v>0.2716823406478579</c:v>
                </c:pt>
                <c:pt idx="5">
                  <c:v>0.25677808061971019</c:v>
                </c:pt>
                <c:pt idx="6">
                  <c:v>0.25821114369501463</c:v>
                </c:pt>
                <c:pt idx="7">
                  <c:v>0.27210187353629978</c:v>
                </c:pt>
                <c:pt idx="8">
                  <c:v>0.21459291116713627</c:v>
                </c:pt>
                <c:pt idx="9">
                  <c:v>0.26520754716981132</c:v>
                </c:pt>
                <c:pt idx="10">
                  <c:v>0.22460788792447084</c:v>
                </c:pt>
                <c:pt idx="11">
                  <c:v>0.19532199270959902</c:v>
                </c:pt>
                <c:pt idx="12">
                  <c:v>0.18855520693261613</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402219680"/>
        <c:axId val="402221640"/>
      </c:barChart>
      <c:dateAx>
        <c:axId val="402219680"/>
        <c:scaling>
          <c:orientation val="minMax"/>
        </c:scaling>
        <c:delete val="0"/>
        <c:axPos val="b"/>
        <c:numFmt formatCode="[$-C0A]mmmm\-yy;@" sourceLinked="1"/>
        <c:majorTickMark val="out"/>
        <c:minorTickMark val="none"/>
        <c:tickLblPos val="nextTo"/>
        <c:txPr>
          <a:bodyPr/>
          <a:lstStyle/>
          <a:p>
            <a:pPr>
              <a:defRPr sz="750"/>
            </a:pPr>
            <a:endParaRPr lang="es-ES"/>
          </a:p>
        </c:txPr>
        <c:crossAx val="402221640"/>
        <c:crosses val="autoZero"/>
        <c:auto val="1"/>
        <c:lblOffset val="100"/>
        <c:baseTimeUnit val="months"/>
      </c:dateAx>
      <c:valAx>
        <c:axId val="402221640"/>
        <c:scaling>
          <c:orientation val="minMax"/>
          <c:max val="1"/>
          <c:min val="0"/>
        </c:scaling>
        <c:delete val="1"/>
        <c:axPos val="l"/>
        <c:numFmt formatCode="0.0%" sourceLinked="1"/>
        <c:majorTickMark val="out"/>
        <c:minorTickMark val="none"/>
        <c:tickLblPos val="nextTo"/>
        <c:crossAx val="40221968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graficos'!$D$100:$P$100</c:f>
              <c:numCache>
                <c:formatCode>0.0%</c:formatCode>
                <c:ptCount val="13"/>
                <c:pt idx="0">
                  <c:v>0.9884288555414934</c:v>
                </c:pt>
                <c:pt idx="1">
                  <c:v>0.97694790225910566</c:v>
                </c:pt>
                <c:pt idx="2">
                  <c:v>0.98221216041397152</c:v>
                </c:pt>
                <c:pt idx="3">
                  <c:v>0.98355601233299073</c:v>
                </c:pt>
                <c:pt idx="4">
                  <c:v>0.94630981346309806</c:v>
                </c:pt>
                <c:pt idx="5">
                  <c:v>0.94631374308359495</c:v>
                </c:pt>
                <c:pt idx="6">
                  <c:v>0.96540284360189577</c:v>
                </c:pt>
                <c:pt idx="7">
                  <c:v>0.90183857899657205</c:v>
                </c:pt>
                <c:pt idx="8">
                  <c:v>1</c:v>
                </c:pt>
                <c:pt idx="9">
                  <c:v>0.9575289575289575</c:v>
                </c:pt>
                <c:pt idx="10">
                  <c:v>0.98019179374312215</c:v>
                </c:pt>
                <c:pt idx="11">
                  <c:v>0.94650465519962124</c:v>
                </c:pt>
                <c:pt idx="12">
                  <c:v>0.96247334754797442</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graficos'!$D$101:$P$101</c:f>
              <c:numCache>
                <c:formatCode>0.0%</c:formatCode>
                <c:ptCount val="13"/>
                <c:pt idx="0">
                  <c:v>1.1571144458506599E-2</c:v>
                </c:pt>
                <c:pt idx="1">
                  <c:v>2.3052097740894423E-2</c:v>
                </c:pt>
                <c:pt idx="2">
                  <c:v>1.7787839586028462E-2</c:v>
                </c:pt>
                <c:pt idx="3">
                  <c:v>1.644398766700925E-2</c:v>
                </c:pt>
                <c:pt idx="4">
                  <c:v>5.3690186536901864E-2</c:v>
                </c:pt>
                <c:pt idx="5">
                  <c:v>5.3686256916404961E-2</c:v>
                </c:pt>
                <c:pt idx="6">
                  <c:v>3.4597156398104269E-2</c:v>
                </c:pt>
                <c:pt idx="7">
                  <c:v>9.816142100342784E-2</c:v>
                </c:pt>
                <c:pt idx="8">
                  <c:v>0</c:v>
                </c:pt>
                <c:pt idx="9">
                  <c:v>4.2471042471042469E-2</c:v>
                </c:pt>
                <c:pt idx="10">
                  <c:v>1.9808206256877851E-2</c:v>
                </c:pt>
                <c:pt idx="11">
                  <c:v>5.3495344800378729E-2</c:v>
                </c:pt>
                <c:pt idx="12">
                  <c:v>3.7526652452025591E-2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406262992"/>
        <c:axId val="406266912"/>
      </c:barChart>
      <c:dateAx>
        <c:axId val="406262992"/>
        <c:scaling>
          <c:orientation val="minMax"/>
        </c:scaling>
        <c:delete val="0"/>
        <c:axPos val="b"/>
        <c:numFmt formatCode="[$-C0A]mmmm\-yy;@" sourceLinked="1"/>
        <c:majorTickMark val="out"/>
        <c:minorTickMark val="none"/>
        <c:tickLblPos val="nextTo"/>
        <c:txPr>
          <a:bodyPr/>
          <a:lstStyle/>
          <a:p>
            <a:pPr>
              <a:defRPr sz="750"/>
            </a:pPr>
            <a:endParaRPr lang="es-ES"/>
          </a:p>
        </c:txPr>
        <c:crossAx val="406266912"/>
        <c:crosses val="autoZero"/>
        <c:auto val="1"/>
        <c:lblOffset val="100"/>
        <c:baseTimeUnit val="months"/>
      </c:dateAx>
      <c:valAx>
        <c:axId val="406266912"/>
        <c:scaling>
          <c:orientation val="minMax"/>
          <c:max val="1"/>
          <c:min val="0"/>
        </c:scaling>
        <c:delete val="1"/>
        <c:axPos val="l"/>
        <c:numFmt formatCode="0.0%" sourceLinked="1"/>
        <c:majorTickMark val="out"/>
        <c:minorTickMark val="none"/>
        <c:tickLblPos val="nextTo"/>
        <c:crossAx val="4062629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graficos'!$D$95:$P$95</c:f>
              <c:numCache>
                <c:formatCode>0.0%</c:formatCode>
                <c:ptCount val="13"/>
                <c:pt idx="0">
                  <c:v>0.89443447037701973</c:v>
                </c:pt>
                <c:pt idx="1">
                  <c:v>0.87022086824067013</c:v>
                </c:pt>
                <c:pt idx="2">
                  <c:v>0.92220828105395225</c:v>
                </c:pt>
                <c:pt idx="3">
                  <c:v>0.8793541635521005</c:v>
                </c:pt>
                <c:pt idx="4">
                  <c:v>0.90699859088774071</c:v>
                </c:pt>
                <c:pt idx="5">
                  <c:v>0.84039278909570569</c:v>
                </c:pt>
                <c:pt idx="6">
                  <c:v>0.86824889700289054</c:v>
                </c:pt>
                <c:pt idx="7">
                  <c:v>0.82786157941437433</c:v>
                </c:pt>
                <c:pt idx="8">
                  <c:v>0.86384032183196657</c:v>
                </c:pt>
                <c:pt idx="9">
                  <c:v>0.90526921969478835</c:v>
                </c:pt>
                <c:pt idx="10">
                  <c:v>0.90965346534653457</c:v>
                </c:pt>
                <c:pt idx="11">
                  <c:v>0.88947531822415393</c:v>
                </c:pt>
                <c:pt idx="12">
                  <c:v>0.93360586411051605</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graficos'!$D$96:$P$96</c:f>
              <c:numCache>
                <c:formatCode>0.0%</c:formatCode>
                <c:ptCount val="13"/>
                <c:pt idx="0">
                  <c:v>0.10556552962298024</c:v>
                </c:pt>
                <c:pt idx="1">
                  <c:v>0.12977913175932976</c:v>
                </c:pt>
                <c:pt idx="2">
                  <c:v>7.779171894604768E-2</c:v>
                </c:pt>
                <c:pt idx="3">
                  <c:v>0.12064583644789954</c:v>
                </c:pt>
                <c:pt idx="4">
                  <c:v>9.3001409112259292E-2</c:v>
                </c:pt>
                <c:pt idx="5">
                  <c:v>0.15960721090429431</c:v>
                </c:pt>
                <c:pt idx="6">
                  <c:v>0.13175110299710938</c:v>
                </c:pt>
                <c:pt idx="7">
                  <c:v>0.17213842058562556</c:v>
                </c:pt>
                <c:pt idx="8">
                  <c:v>0.13615967816803345</c:v>
                </c:pt>
                <c:pt idx="9">
                  <c:v>9.473078030521162E-2</c:v>
                </c:pt>
                <c:pt idx="10">
                  <c:v>9.0346534653465344E-2</c:v>
                </c:pt>
                <c:pt idx="11">
                  <c:v>0.11052468177584601</c:v>
                </c:pt>
                <c:pt idx="12">
                  <c:v>6.6394135889484077E-2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406264560"/>
        <c:axId val="406261816"/>
      </c:barChart>
      <c:dateAx>
        <c:axId val="406264560"/>
        <c:scaling>
          <c:orientation val="minMax"/>
        </c:scaling>
        <c:delete val="0"/>
        <c:axPos val="b"/>
        <c:numFmt formatCode="[$-C0A]mmmm\-yy;@" sourceLinked="1"/>
        <c:majorTickMark val="out"/>
        <c:minorTickMark val="none"/>
        <c:tickLblPos val="nextTo"/>
        <c:txPr>
          <a:bodyPr/>
          <a:lstStyle/>
          <a:p>
            <a:pPr>
              <a:defRPr sz="900"/>
            </a:pPr>
            <a:endParaRPr lang="es-ES"/>
          </a:p>
        </c:txPr>
        <c:crossAx val="406261816"/>
        <c:crosses val="autoZero"/>
        <c:auto val="1"/>
        <c:lblOffset val="100"/>
        <c:baseTimeUnit val="months"/>
      </c:dateAx>
      <c:valAx>
        <c:axId val="406261816"/>
        <c:scaling>
          <c:orientation val="minMax"/>
          <c:max val="1"/>
          <c:min val="0"/>
        </c:scaling>
        <c:delete val="1"/>
        <c:axPos val="l"/>
        <c:numFmt formatCode="0.0%" sourceLinked="1"/>
        <c:majorTickMark val="out"/>
        <c:minorTickMark val="none"/>
        <c:tickLblPos val="nextTo"/>
        <c:crossAx val="406264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graficos'!$D$105:$P$105</c:f>
              <c:numCache>
                <c:formatCode>0.0%</c:formatCode>
                <c:ptCount val="13"/>
                <c:pt idx="0">
                  <c:v>0.89834368530020714</c:v>
                </c:pt>
                <c:pt idx="1">
                  <c:v>0.70065339614040412</c:v>
                </c:pt>
                <c:pt idx="2">
                  <c:v>0.81195079086115984</c:v>
                </c:pt>
                <c:pt idx="3">
                  <c:v>0.5598373696305462</c:v>
                </c:pt>
                <c:pt idx="4">
                  <c:v>0.85921231326392034</c:v>
                </c:pt>
                <c:pt idx="5">
                  <c:v>0.57825015403573621</c:v>
                </c:pt>
                <c:pt idx="6">
                  <c:v>0.68194329755023397</c:v>
                </c:pt>
                <c:pt idx="7">
                  <c:v>0.71459227467811159</c:v>
                </c:pt>
                <c:pt idx="8">
                  <c:v>0.67182622268470349</c:v>
                </c:pt>
                <c:pt idx="9">
                  <c:v>0.78852519308569324</c:v>
                </c:pt>
                <c:pt idx="10">
                  <c:v>0.66545255873247133</c:v>
                </c:pt>
                <c:pt idx="11">
                  <c:v>0.73170731707317072</c:v>
                </c:pt>
                <c:pt idx="12">
                  <c:v>0.8613372093023256</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graficos'!$D$106:$P$106</c:f>
              <c:numCache>
                <c:formatCode>0.0%</c:formatCode>
                <c:ptCount val="13"/>
                <c:pt idx="0">
                  <c:v>0.10165631469979297</c:v>
                </c:pt>
                <c:pt idx="1">
                  <c:v>0.29934660385959577</c:v>
                </c:pt>
                <c:pt idx="2">
                  <c:v>0.18804920913884007</c:v>
                </c:pt>
                <c:pt idx="3">
                  <c:v>0.44016263036945374</c:v>
                </c:pt>
                <c:pt idx="4">
                  <c:v>0.14078768673607969</c:v>
                </c:pt>
                <c:pt idx="5">
                  <c:v>0.42174984596426368</c:v>
                </c:pt>
                <c:pt idx="6">
                  <c:v>0.31805670244976603</c:v>
                </c:pt>
                <c:pt idx="7">
                  <c:v>0.28540772532188846</c:v>
                </c:pt>
                <c:pt idx="8">
                  <c:v>0.32817377731529657</c:v>
                </c:pt>
                <c:pt idx="9">
                  <c:v>0.21147480691430673</c:v>
                </c:pt>
                <c:pt idx="10">
                  <c:v>0.33454744126752872</c:v>
                </c:pt>
                <c:pt idx="11">
                  <c:v>0.26829268292682923</c:v>
                </c:pt>
                <c:pt idx="12">
                  <c:v>0.1386627906976744</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406265736"/>
        <c:axId val="406263776"/>
      </c:barChart>
      <c:dateAx>
        <c:axId val="406265736"/>
        <c:scaling>
          <c:orientation val="minMax"/>
        </c:scaling>
        <c:delete val="0"/>
        <c:axPos val="b"/>
        <c:numFmt formatCode="[$-C0A]mmmm\-yy;@" sourceLinked="1"/>
        <c:majorTickMark val="out"/>
        <c:minorTickMark val="none"/>
        <c:tickLblPos val="nextTo"/>
        <c:txPr>
          <a:bodyPr/>
          <a:lstStyle/>
          <a:p>
            <a:pPr>
              <a:defRPr sz="750"/>
            </a:pPr>
            <a:endParaRPr lang="es-ES"/>
          </a:p>
        </c:txPr>
        <c:crossAx val="406263776"/>
        <c:crosses val="autoZero"/>
        <c:auto val="1"/>
        <c:lblOffset val="100"/>
        <c:baseTimeUnit val="months"/>
      </c:dateAx>
      <c:valAx>
        <c:axId val="406263776"/>
        <c:scaling>
          <c:orientation val="minMax"/>
          <c:max val="1"/>
          <c:min val="0"/>
        </c:scaling>
        <c:delete val="1"/>
        <c:axPos val="l"/>
        <c:numFmt formatCode="0.0%" sourceLinked="1"/>
        <c:majorTickMark val="out"/>
        <c:minorTickMark val="none"/>
        <c:tickLblPos val="nextTo"/>
        <c:crossAx val="40626573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graficos'!$D$78:$P$78</c:f>
              <c:numCache>
                <c:formatCode>0.0%</c:formatCode>
                <c:ptCount val="13"/>
                <c:pt idx="0">
                  <c:v>0.75412874957869902</c:v>
                </c:pt>
                <c:pt idx="1">
                  <c:v>0.69288092595528772</c:v>
                </c:pt>
                <c:pt idx="2">
                  <c:v>0.65702688990360225</c:v>
                </c:pt>
                <c:pt idx="3">
                  <c:v>0.70883266755437191</c:v>
                </c:pt>
                <c:pt idx="4">
                  <c:v>0.64867439276075567</c:v>
                </c:pt>
                <c:pt idx="5">
                  <c:v>0.63538833484436386</c:v>
                </c:pt>
                <c:pt idx="6">
                  <c:v>0.67655832940807037</c:v>
                </c:pt>
                <c:pt idx="7">
                  <c:v>0.56352459016393452</c:v>
                </c:pt>
                <c:pt idx="8">
                  <c:v>0.67190977889894643</c:v>
                </c:pt>
                <c:pt idx="9">
                  <c:v>0.64627450980392165</c:v>
                </c:pt>
                <c:pt idx="10">
                  <c:v>0.65634820867379007</c:v>
                </c:pt>
                <c:pt idx="11">
                  <c:v>0.71319796954314718</c:v>
                </c:pt>
                <c:pt idx="12">
                  <c:v>0.72059738643434967</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graficos'!$D$79:$P$79</c:f>
              <c:numCache>
                <c:formatCode>0.0%</c:formatCode>
                <c:ptCount val="13"/>
                <c:pt idx="0">
                  <c:v>0.24587125042130095</c:v>
                </c:pt>
                <c:pt idx="1">
                  <c:v>0.30711907404471223</c:v>
                </c:pt>
                <c:pt idx="2">
                  <c:v>0.34297311009639775</c:v>
                </c:pt>
                <c:pt idx="3">
                  <c:v>0.29116733244562804</c:v>
                </c:pt>
                <c:pt idx="4">
                  <c:v>0.35132560723924433</c:v>
                </c:pt>
                <c:pt idx="5">
                  <c:v>0.36461166515563614</c:v>
                </c:pt>
                <c:pt idx="6">
                  <c:v>0.32344167059192963</c:v>
                </c:pt>
                <c:pt idx="7">
                  <c:v>0.43647540983606564</c:v>
                </c:pt>
                <c:pt idx="8">
                  <c:v>0.32809022110105357</c:v>
                </c:pt>
                <c:pt idx="9">
                  <c:v>0.35372549019607846</c:v>
                </c:pt>
                <c:pt idx="10">
                  <c:v>0.34365179132620993</c:v>
                </c:pt>
                <c:pt idx="11">
                  <c:v>0.28680203045685276</c:v>
                </c:pt>
                <c:pt idx="12">
                  <c:v>0.27940261356565027</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406264952"/>
        <c:axId val="406262208"/>
      </c:barChart>
      <c:dateAx>
        <c:axId val="406264952"/>
        <c:scaling>
          <c:orientation val="minMax"/>
        </c:scaling>
        <c:delete val="0"/>
        <c:axPos val="b"/>
        <c:numFmt formatCode="[$-C0A]mmmm\-yy;@" sourceLinked="1"/>
        <c:majorTickMark val="out"/>
        <c:minorTickMark val="none"/>
        <c:tickLblPos val="nextTo"/>
        <c:txPr>
          <a:bodyPr/>
          <a:lstStyle/>
          <a:p>
            <a:pPr>
              <a:defRPr sz="750"/>
            </a:pPr>
            <a:endParaRPr lang="es-ES"/>
          </a:p>
        </c:txPr>
        <c:crossAx val="406262208"/>
        <c:crosses val="autoZero"/>
        <c:auto val="1"/>
        <c:lblOffset val="100"/>
        <c:baseTimeUnit val="months"/>
      </c:dateAx>
      <c:valAx>
        <c:axId val="406262208"/>
        <c:scaling>
          <c:orientation val="minMax"/>
          <c:max val="1"/>
          <c:min val="0"/>
        </c:scaling>
        <c:delete val="1"/>
        <c:axPos val="l"/>
        <c:numFmt formatCode="0.0%" sourceLinked="1"/>
        <c:majorTickMark val="out"/>
        <c:minorTickMark val="none"/>
        <c:tickLblPos val="nextTo"/>
        <c:crossAx val="4062649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graficos'!$D$73:$P$73</c:f>
              <c:numCache>
                <c:formatCode>0.0%</c:formatCode>
                <c:ptCount val="13"/>
                <c:pt idx="0">
                  <c:v>0.88488712734792352</c:v>
                </c:pt>
                <c:pt idx="1">
                  <c:v>0.84771817453963172</c:v>
                </c:pt>
                <c:pt idx="2">
                  <c:v>0.81668605617417311</c:v>
                </c:pt>
                <c:pt idx="3">
                  <c:v>0.85086887835703007</c:v>
                </c:pt>
                <c:pt idx="4">
                  <c:v>0.80738662926601212</c:v>
                </c:pt>
                <c:pt idx="5">
                  <c:v>0.80554704259883536</c:v>
                </c:pt>
                <c:pt idx="6">
                  <c:v>0.8097722960151803</c:v>
                </c:pt>
                <c:pt idx="7">
                  <c:v>0.77380585516178724</c:v>
                </c:pt>
                <c:pt idx="8">
                  <c:v>0.82078634562633335</c:v>
                </c:pt>
                <c:pt idx="9">
                  <c:v>0.81864379863427028</c:v>
                </c:pt>
                <c:pt idx="10">
                  <c:v>0.82855341947683581</c:v>
                </c:pt>
                <c:pt idx="11">
                  <c:v>0.84747363450338431</c:v>
                </c:pt>
                <c:pt idx="12">
                  <c:v>0.87675458892488056</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graficos'!$D$74:$P$74</c:f>
              <c:numCache>
                <c:formatCode>0.0%</c:formatCode>
                <c:ptCount val="13"/>
                <c:pt idx="0">
                  <c:v>0.11511287265207651</c:v>
                </c:pt>
                <c:pt idx="1">
                  <c:v>0.15228182546036831</c:v>
                </c:pt>
                <c:pt idx="2">
                  <c:v>0.1833139438258268</c:v>
                </c:pt>
                <c:pt idx="3">
                  <c:v>0.14913112164296999</c:v>
                </c:pt>
                <c:pt idx="4">
                  <c:v>0.19261337073398782</c:v>
                </c:pt>
                <c:pt idx="5">
                  <c:v>0.19445295740116456</c:v>
                </c:pt>
                <c:pt idx="6">
                  <c:v>0.19022770398481972</c:v>
                </c:pt>
                <c:pt idx="7">
                  <c:v>0.22619414483821262</c:v>
                </c:pt>
                <c:pt idx="8">
                  <c:v>0.17921365437366654</c:v>
                </c:pt>
                <c:pt idx="9">
                  <c:v>0.18135620136572972</c:v>
                </c:pt>
                <c:pt idx="10">
                  <c:v>0.17144658052316422</c:v>
                </c:pt>
                <c:pt idx="11">
                  <c:v>0.15252636549661577</c:v>
                </c:pt>
                <c:pt idx="12">
                  <c:v>0.12324541107511955</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406266128"/>
        <c:axId val="406265344"/>
      </c:barChart>
      <c:dateAx>
        <c:axId val="406266128"/>
        <c:scaling>
          <c:orientation val="minMax"/>
        </c:scaling>
        <c:delete val="0"/>
        <c:axPos val="b"/>
        <c:numFmt formatCode="[$-C0A]mmmm\-yy;@" sourceLinked="1"/>
        <c:majorTickMark val="out"/>
        <c:minorTickMark val="none"/>
        <c:tickLblPos val="nextTo"/>
        <c:txPr>
          <a:bodyPr/>
          <a:lstStyle/>
          <a:p>
            <a:pPr>
              <a:defRPr sz="900"/>
            </a:pPr>
            <a:endParaRPr lang="es-ES"/>
          </a:p>
        </c:txPr>
        <c:crossAx val="406265344"/>
        <c:crosses val="autoZero"/>
        <c:auto val="1"/>
        <c:lblOffset val="100"/>
        <c:baseTimeUnit val="months"/>
      </c:dateAx>
      <c:valAx>
        <c:axId val="406265344"/>
        <c:scaling>
          <c:orientation val="minMax"/>
          <c:max val="1"/>
          <c:min val="0"/>
        </c:scaling>
        <c:delete val="1"/>
        <c:axPos val="l"/>
        <c:numFmt formatCode="0.0%" sourceLinked="1"/>
        <c:majorTickMark val="out"/>
        <c:minorTickMark val="none"/>
        <c:tickLblPos val="nextTo"/>
        <c:crossAx val="4062661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graficos'!$D$83:$P$83</c:f>
              <c:numCache>
                <c:formatCode>0.0%</c:formatCode>
                <c:ptCount val="13"/>
                <c:pt idx="0">
                  <c:v>0.91287297527706734</c:v>
                </c:pt>
                <c:pt idx="1">
                  <c:v>0.88699326968226644</c:v>
                </c:pt>
                <c:pt idx="2">
                  <c:v>0.88976897689768975</c:v>
                </c:pt>
                <c:pt idx="3">
                  <c:v>0.89989185848910858</c:v>
                </c:pt>
                <c:pt idx="4">
                  <c:v>0.8713717400913511</c:v>
                </c:pt>
                <c:pt idx="5">
                  <c:v>0.8855531850045717</c:v>
                </c:pt>
                <c:pt idx="6">
                  <c:v>0.85328784119106704</c:v>
                </c:pt>
                <c:pt idx="7">
                  <c:v>0.85303170206217294</c:v>
                </c:pt>
                <c:pt idx="8">
                  <c:v>0.85936297891983371</c:v>
                </c:pt>
                <c:pt idx="9">
                  <c:v>0.91129032258064524</c:v>
                </c:pt>
                <c:pt idx="10">
                  <c:v>0.87797619047619047</c:v>
                </c:pt>
                <c:pt idx="11">
                  <c:v>0.88566416839419548</c:v>
                </c:pt>
                <c:pt idx="12">
                  <c:v>0.92531740104555638</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graficos'!$D$84:$P$84</c:f>
              <c:numCache>
                <c:formatCode>0.0%</c:formatCode>
                <c:ptCount val="13"/>
                <c:pt idx="0">
                  <c:v>8.7127024722932656E-2</c:v>
                </c:pt>
                <c:pt idx="1">
                  <c:v>0.1130067303177336</c:v>
                </c:pt>
                <c:pt idx="2">
                  <c:v>0.11023102310231023</c:v>
                </c:pt>
                <c:pt idx="3">
                  <c:v>0.1001081415108914</c:v>
                </c:pt>
                <c:pt idx="4">
                  <c:v>0.12862825990864887</c:v>
                </c:pt>
                <c:pt idx="5">
                  <c:v>0.11444681499542821</c:v>
                </c:pt>
                <c:pt idx="6">
                  <c:v>0.14671215880893301</c:v>
                </c:pt>
                <c:pt idx="7">
                  <c:v>0.14696829793782704</c:v>
                </c:pt>
                <c:pt idx="8">
                  <c:v>0.14063702108016618</c:v>
                </c:pt>
                <c:pt idx="9">
                  <c:v>8.8709677419354843E-2</c:v>
                </c:pt>
                <c:pt idx="10">
                  <c:v>0.12202380952380953</c:v>
                </c:pt>
                <c:pt idx="11">
                  <c:v>0.11433583160580449</c:v>
                </c:pt>
                <c:pt idx="12">
                  <c:v>7.468259895444361E-2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406261032"/>
        <c:axId val="406261424"/>
      </c:barChart>
      <c:dateAx>
        <c:axId val="406261032"/>
        <c:scaling>
          <c:orientation val="minMax"/>
        </c:scaling>
        <c:delete val="0"/>
        <c:axPos val="b"/>
        <c:numFmt formatCode="[$-C0A]mmmm\-yy;@" sourceLinked="1"/>
        <c:majorTickMark val="out"/>
        <c:minorTickMark val="none"/>
        <c:tickLblPos val="nextTo"/>
        <c:txPr>
          <a:bodyPr/>
          <a:lstStyle/>
          <a:p>
            <a:pPr>
              <a:defRPr sz="750"/>
            </a:pPr>
            <a:endParaRPr lang="es-ES"/>
          </a:p>
        </c:txPr>
        <c:crossAx val="406261424"/>
        <c:crosses val="autoZero"/>
        <c:auto val="1"/>
        <c:lblOffset val="100"/>
        <c:baseTimeUnit val="months"/>
      </c:dateAx>
      <c:valAx>
        <c:axId val="406261424"/>
        <c:scaling>
          <c:orientation val="minMax"/>
          <c:max val="1"/>
          <c:min val="0"/>
        </c:scaling>
        <c:delete val="1"/>
        <c:axPos val="l"/>
        <c:numFmt formatCode="0.0%" sourceLinked="1"/>
        <c:majorTickMark val="out"/>
        <c:minorTickMark val="none"/>
        <c:tickLblPos val="nextTo"/>
        <c:crossAx val="4062610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graficos'!$D$6:$P$6</c:f>
              <c:numCache>
                <c:formatCode>0.0%</c:formatCode>
                <c:ptCount val="13"/>
                <c:pt idx="0">
                  <c:v>0.94581117021276595</c:v>
                </c:pt>
                <c:pt idx="1">
                  <c:v>0.9104199066874028</c:v>
                </c:pt>
                <c:pt idx="2">
                  <c:v>0.90826254826254826</c:v>
                </c:pt>
                <c:pt idx="3">
                  <c:v>0.90723981900452488</c:v>
                </c:pt>
                <c:pt idx="4">
                  <c:v>0.89053831159094321</c:v>
                </c:pt>
                <c:pt idx="5">
                  <c:v>0.89418843557381855</c:v>
                </c:pt>
                <c:pt idx="6">
                  <c:v>0.89129775621588847</c:v>
                </c:pt>
                <c:pt idx="7">
                  <c:v>0.89310658973580326</c:v>
                </c:pt>
                <c:pt idx="8">
                  <c:v>0.91990217059003365</c:v>
                </c:pt>
                <c:pt idx="9">
                  <c:v>0.90638428483732358</c:v>
                </c:pt>
                <c:pt idx="10">
                  <c:v>0.91836419753086418</c:v>
                </c:pt>
                <c:pt idx="11">
                  <c:v>0.9221836827024581</c:v>
                </c:pt>
                <c:pt idx="12">
                  <c:v>0.9420161883738043</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graficos'!$D$7:$P$7</c:f>
              <c:numCache>
                <c:formatCode>0.0%</c:formatCode>
                <c:ptCount val="13"/>
                <c:pt idx="0">
                  <c:v>5.4188829787234043E-2</c:v>
                </c:pt>
                <c:pt idx="1">
                  <c:v>8.9580093312597198E-2</c:v>
                </c:pt>
                <c:pt idx="2">
                  <c:v>9.173745173745175E-2</c:v>
                </c:pt>
                <c:pt idx="3">
                  <c:v>9.2760180995475117E-2</c:v>
                </c:pt>
                <c:pt idx="4">
                  <c:v>0.10946168840905683</c:v>
                </c:pt>
                <c:pt idx="5">
                  <c:v>0.10581156442618139</c:v>
                </c:pt>
                <c:pt idx="6">
                  <c:v>0.10870224378411159</c:v>
                </c:pt>
                <c:pt idx="7">
                  <c:v>0.10689341026419678</c:v>
                </c:pt>
                <c:pt idx="8">
                  <c:v>8.0097829409966376E-2</c:v>
                </c:pt>
                <c:pt idx="9">
                  <c:v>9.3615715162676486E-2</c:v>
                </c:pt>
                <c:pt idx="10">
                  <c:v>8.1635802469135807E-2</c:v>
                </c:pt>
                <c:pt idx="11">
                  <c:v>7.7816317297541848E-2</c:v>
                </c:pt>
                <c:pt idx="12">
                  <c:v>5.798381162619573E-2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402222424"/>
        <c:axId val="402224384"/>
      </c:barChart>
      <c:dateAx>
        <c:axId val="402222424"/>
        <c:scaling>
          <c:orientation val="minMax"/>
        </c:scaling>
        <c:delete val="0"/>
        <c:axPos val="b"/>
        <c:numFmt formatCode="[$-C0A]mmmm\-yy;@" sourceLinked="0"/>
        <c:majorTickMark val="out"/>
        <c:minorTickMark val="none"/>
        <c:tickLblPos val="nextTo"/>
        <c:txPr>
          <a:bodyPr/>
          <a:lstStyle/>
          <a:p>
            <a:pPr>
              <a:defRPr sz="900"/>
            </a:pPr>
            <a:endParaRPr lang="es-ES"/>
          </a:p>
        </c:txPr>
        <c:crossAx val="402224384"/>
        <c:crosses val="autoZero"/>
        <c:auto val="1"/>
        <c:lblOffset val="100"/>
        <c:baseTimeUnit val="months"/>
      </c:dateAx>
      <c:valAx>
        <c:axId val="402224384"/>
        <c:scaling>
          <c:orientation val="minMax"/>
          <c:max val="1"/>
          <c:min val="0"/>
        </c:scaling>
        <c:delete val="1"/>
        <c:axPos val="l"/>
        <c:numFmt formatCode="0.0%" sourceLinked="1"/>
        <c:majorTickMark val="out"/>
        <c:minorTickMark val="none"/>
        <c:tickLblPos val="nextTo"/>
        <c:crossAx val="4022224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graficos'!$D$16:$P$16</c:f>
              <c:numCache>
                <c:formatCode>0.0%</c:formatCode>
                <c:ptCount val="13"/>
                <c:pt idx="0">
                  <c:v>0.88806758183738121</c:v>
                </c:pt>
                <c:pt idx="1">
                  <c:v>0.82589437819420786</c:v>
                </c:pt>
                <c:pt idx="2">
                  <c:v>0.81786506176750084</c:v>
                </c:pt>
                <c:pt idx="3">
                  <c:v>0.81070026178010468</c:v>
                </c:pt>
                <c:pt idx="4">
                  <c:v>0.81049422336328625</c:v>
                </c:pt>
                <c:pt idx="5">
                  <c:v>0.80436081242532864</c:v>
                </c:pt>
                <c:pt idx="6">
                  <c:v>0.79818768238365845</c:v>
                </c:pt>
                <c:pt idx="7">
                  <c:v>0.78802339901477836</c:v>
                </c:pt>
                <c:pt idx="8">
                  <c:v>0.8715970961887477</c:v>
                </c:pt>
                <c:pt idx="9">
                  <c:v>0.80427446569178851</c:v>
                </c:pt>
                <c:pt idx="10">
                  <c:v>0.82323703013358196</c:v>
                </c:pt>
                <c:pt idx="11">
                  <c:v>0.85447818714351775</c:v>
                </c:pt>
                <c:pt idx="12">
                  <c:v>0.87635310260710464</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graficos'!$D$17:$P$17</c:f>
              <c:numCache>
                <c:formatCode>0.0%</c:formatCode>
                <c:ptCount val="13"/>
                <c:pt idx="0">
                  <c:v>0.1119324181626188</c:v>
                </c:pt>
                <c:pt idx="1">
                  <c:v>0.1741056218057922</c:v>
                </c:pt>
                <c:pt idx="2">
                  <c:v>0.18213493823249921</c:v>
                </c:pt>
                <c:pt idx="3">
                  <c:v>0.18929973821989529</c:v>
                </c:pt>
                <c:pt idx="4">
                  <c:v>0.18950577663671375</c:v>
                </c:pt>
                <c:pt idx="5">
                  <c:v>0.19563918757467147</c:v>
                </c:pt>
                <c:pt idx="6">
                  <c:v>0.20181231761634158</c:v>
                </c:pt>
                <c:pt idx="7">
                  <c:v>0.2119766009852217</c:v>
                </c:pt>
                <c:pt idx="8">
                  <c:v>0.12840290381125227</c:v>
                </c:pt>
                <c:pt idx="9">
                  <c:v>0.19572553430821149</c:v>
                </c:pt>
                <c:pt idx="10">
                  <c:v>0.17676296986641818</c:v>
                </c:pt>
                <c:pt idx="11">
                  <c:v>0.14552181285648219</c:v>
                </c:pt>
                <c:pt idx="12">
                  <c:v>0.12364689739289525</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402220072"/>
        <c:axId val="402220856"/>
      </c:barChart>
      <c:dateAx>
        <c:axId val="402220072"/>
        <c:scaling>
          <c:orientation val="minMax"/>
        </c:scaling>
        <c:delete val="0"/>
        <c:axPos val="b"/>
        <c:numFmt formatCode="[$-C0A]mmmm\-yy;@" sourceLinked="1"/>
        <c:majorTickMark val="out"/>
        <c:minorTickMark val="none"/>
        <c:tickLblPos val="nextTo"/>
        <c:txPr>
          <a:bodyPr/>
          <a:lstStyle/>
          <a:p>
            <a:pPr>
              <a:defRPr sz="750"/>
            </a:pPr>
            <a:endParaRPr lang="es-ES"/>
          </a:p>
        </c:txPr>
        <c:crossAx val="402220856"/>
        <c:crosses val="autoZero"/>
        <c:auto val="1"/>
        <c:lblOffset val="100"/>
        <c:baseTimeUnit val="months"/>
      </c:dateAx>
      <c:valAx>
        <c:axId val="402220856"/>
        <c:scaling>
          <c:orientation val="minMax"/>
          <c:max val="1"/>
          <c:min val="0"/>
        </c:scaling>
        <c:delete val="1"/>
        <c:axPos val="l"/>
        <c:numFmt formatCode="0.0%" sourceLinked="1"/>
        <c:majorTickMark val="out"/>
        <c:minorTickMark val="none"/>
        <c:tickLblPos val="nextTo"/>
        <c:crossAx val="40222007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graficos'!$D$56:$P$56</c:f>
              <c:numCache>
                <c:formatCode>0.0%</c:formatCode>
                <c:ptCount val="13"/>
                <c:pt idx="0">
                  <c:v>0.89011473962930265</c:v>
                </c:pt>
                <c:pt idx="1">
                  <c:v>0.79025830258302576</c:v>
                </c:pt>
                <c:pt idx="2">
                  <c:v>0.80240034290612949</c:v>
                </c:pt>
                <c:pt idx="3">
                  <c:v>0.79098837209302331</c:v>
                </c:pt>
                <c:pt idx="4">
                  <c:v>0.69406593406593398</c:v>
                </c:pt>
                <c:pt idx="5">
                  <c:v>0.81089258698940991</c:v>
                </c:pt>
                <c:pt idx="6">
                  <c:v>0.73881633787163092</c:v>
                </c:pt>
                <c:pt idx="7">
                  <c:v>0.77655354781842223</c:v>
                </c:pt>
                <c:pt idx="8">
                  <c:v>0.84868902885601294</c:v>
                </c:pt>
                <c:pt idx="9">
                  <c:v>0.72181227863046049</c:v>
                </c:pt>
                <c:pt idx="10">
                  <c:v>0.82270445822261595</c:v>
                </c:pt>
                <c:pt idx="11">
                  <c:v>0.8316730149428655</c:v>
                </c:pt>
                <c:pt idx="12">
                  <c:v>0.79797829641742235</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graficos'!$D$57:$P$57</c:f>
              <c:numCache>
                <c:formatCode>0.0%</c:formatCode>
                <c:ptCount val="13"/>
                <c:pt idx="0">
                  <c:v>0.10988526037069725</c:v>
                </c:pt>
                <c:pt idx="1">
                  <c:v>0.20974169741697418</c:v>
                </c:pt>
                <c:pt idx="2">
                  <c:v>0.19759965709387056</c:v>
                </c:pt>
                <c:pt idx="3">
                  <c:v>0.20901162790697678</c:v>
                </c:pt>
                <c:pt idx="4">
                  <c:v>0.30593406593406591</c:v>
                </c:pt>
                <c:pt idx="5">
                  <c:v>0.18910741301059</c:v>
                </c:pt>
                <c:pt idx="6">
                  <c:v>0.26118366212836897</c:v>
                </c:pt>
                <c:pt idx="7">
                  <c:v>0.22344645218157783</c:v>
                </c:pt>
                <c:pt idx="8">
                  <c:v>0.15131097114398712</c:v>
                </c:pt>
                <c:pt idx="9">
                  <c:v>0.27818772136953962</c:v>
                </c:pt>
                <c:pt idx="10">
                  <c:v>0.17729554177738413</c:v>
                </c:pt>
                <c:pt idx="11">
                  <c:v>0.16832698505713448</c:v>
                </c:pt>
                <c:pt idx="12">
                  <c:v>0.20202170358257768</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406635072"/>
        <c:axId val="406636248"/>
      </c:barChart>
      <c:dateAx>
        <c:axId val="406635072"/>
        <c:scaling>
          <c:orientation val="minMax"/>
        </c:scaling>
        <c:delete val="0"/>
        <c:axPos val="b"/>
        <c:numFmt formatCode="[$-C0A]mmmm\-yy;@" sourceLinked="1"/>
        <c:majorTickMark val="out"/>
        <c:minorTickMark val="none"/>
        <c:tickLblPos val="nextTo"/>
        <c:txPr>
          <a:bodyPr/>
          <a:lstStyle/>
          <a:p>
            <a:pPr>
              <a:defRPr sz="750"/>
            </a:pPr>
            <a:endParaRPr lang="es-ES"/>
          </a:p>
        </c:txPr>
        <c:crossAx val="406636248"/>
        <c:crosses val="autoZero"/>
        <c:auto val="1"/>
        <c:lblOffset val="100"/>
        <c:baseTimeUnit val="months"/>
      </c:dateAx>
      <c:valAx>
        <c:axId val="406636248"/>
        <c:scaling>
          <c:orientation val="minMax"/>
          <c:max val="1"/>
          <c:min val="0"/>
        </c:scaling>
        <c:delete val="1"/>
        <c:axPos val="l"/>
        <c:numFmt formatCode="0.0%" sourceLinked="1"/>
        <c:majorTickMark val="out"/>
        <c:minorTickMark val="none"/>
        <c:tickLblPos val="nextTo"/>
        <c:crossAx val="40663507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graficos'!$D$51:$P$51</c:f>
              <c:numCache>
                <c:formatCode>0.0%</c:formatCode>
                <c:ptCount val="13"/>
                <c:pt idx="0">
                  <c:v>0.93521305243149067</c:v>
                </c:pt>
                <c:pt idx="1">
                  <c:v>0.90126239855725887</c:v>
                </c:pt>
                <c:pt idx="2">
                  <c:v>0.89376443418013862</c:v>
                </c:pt>
                <c:pt idx="3">
                  <c:v>0.8937454010301692</c:v>
                </c:pt>
                <c:pt idx="4">
                  <c:v>0.87691187181354691</c:v>
                </c:pt>
                <c:pt idx="5">
                  <c:v>0.89141377822522649</c:v>
                </c:pt>
                <c:pt idx="6">
                  <c:v>0.86938715811028222</c:v>
                </c:pt>
                <c:pt idx="7">
                  <c:v>0.89425936942296247</c:v>
                </c:pt>
                <c:pt idx="8">
                  <c:v>0.9286992840095466</c:v>
                </c:pt>
                <c:pt idx="9">
                  <c:v>0.88776119402985065</c:v>
                </c:pt>
                <c:pt idx="10">
                  <c:v>0.91991601679664059</c:v>
                </c:pt>
                <c:pt idx="11">
                  <c:v>0.91060138214968378</c:v>
                </c:pt>
                <c:pt idx="12">
                  <c:v>0.92521092521092518</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graficos'!$D$52:$P$52</c:f>
              <c:numCache>
                <c:formatCode>0.0%</c:formatCode>
                <c:ptCount val="13"/>
                <c:pt idx="0">
                  <c:v>6.4786947568509431E-2</c:v>
                </c:pt>
                <c:pt idx="1">
                  <c:v>9.8737601442741227E-2</c:v>
                </c:pt>
                <c:pt idx="2">
                  <c:v>0.10623556581986143</c:v>
                </c:pt>
                <c:pt idx="3">
                  <c:v>0.10625459896983075</c:v>
                </c:pt>
                <c:pt idx="4">
                  <c:v>0.123088128186453</c:v>
                </c:pt>
                <c:pt idx="5">
                  <c:v>0.10858622177477348</c:v>
                </c:pt>
                <c:pt idx="6">
                  <c:v>0.1306128418897177</c:v>
                </c:pt>
                <c:pt idx="7">
                  <c:v>0.10574063057703746</c:v>
                </c:pt>
                <c:pt idx="8">
                  <c:v>7.130071599045347E-2</c:v>
                </c:pt>
                <c:pt idx="9">
                  <c:v>0.11223880597014925</c:v>
                </c:pt>
                <c:pt idx="10">
                  <c:v>8.0083983203359313E-2</c:v>
                </c:pt>
                <c:pt idx="11">
                  <c:v>8.9398617850316123E-2</c:v>
                </c:pt>
                <c:pt idx="12">
                  <c:v>7.4789074789074789E-2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406637424"/>
        <c:axId val="406636640"/>
      </c:barChart>
      <c:dateAx>
        <c:axId val="406637424"/>
        <c:scaling>
          <c:orientation val="minMax"/>
        </c:scaling>
        <c:delete val="0"/>
        <c:axPos val="b"/>
        <c:numFmt formatCode="[$-C0A]mmmm\-yy;@" sourceLinked="1"/>
        <c:majorTickMark val="out"/>
        <c:minorTickMark val="none"/>
        <c:tickLblPos val="nextTo"/>
        <c:txPr>
          <a:bodyPr/>
          <a:lstStyle/>
          <a:p>
            <a:pPr>
              <a:defRPr sz="900"/>
            </a:pPr>
            <a:endParaRPr lang="es-ES"/>
          </a:p>
        </c:txPr>
        <c:crossAx val="406636640"/>
        <c:crosses val="autoZero"/>
        <c:auto val="1"/>
        <c:lblOffset val="100"/>
        <c:baseTimeUnit val="months"/>
      </c:dateAx>
      <c:valAx>
        <c:axId val="406636640"/>
        <c:scaling>
          <c:orientation val="minMax"/>
          <c:max val="1"/>
          <c:min val="0"/>
        </c:scaling>
        <c:delete val="1"/>
        <c:axPos val="l"/>
        <c:numFmt formatCode="0.0%" sourceLinked="1"/>
        <c:majorTickMark val="out"/>
        <c:minorTickMark val="none"/>
        <c:tickLblPos val="nextTo"/>
        <c:crossAx val="4066374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graficos'!$D$61:$P$61</c:f>
              <c:numCache>
                <c:formatCode>0.0%</c:formatCode>
                <c:ptCount val="13"/>
                <c:pt idx="0">
                  <c:v>0.88127397031849264</c:v>
                </c:pt>
                <c:pt idx="1">
                  <c:v>0.89083536090835358</c:v>
                </c:pt>
                <c:pt idx="2">
                  <c:v>0.87520525451559927</c:v>
                </c:pt>
                <c:pt idx="3">
                  <c:v>0.82540177874863463</c:v>
                </c:pt>
                <c:pt idx="4">
                  <c:v>0.80644673123486688</c:v>
                </c:pt>
                <c:pt idx="5">
                  <c:v>0.85979026002011205</c:v>
                </c:pt>
                <c:pt idx="6">
                  <c:v>0.8056745973104773</c:v>
                </c:pt>
                <c:pt idx="7">
                  <c:v>0.87816880405606912</c:v>
                </c:pt>
                <c:pt idx="8">
                  <c:v>0.90541767554479413</c:v>
                </c:pt>
                <c:pt idx="9">
                  <c:v>0.81272893772893773</c:v>
                </c:pt>
                <c:pt idx="10">
                  <c:v>0.87643233199132864</c:v>
                </c:pt>
                <c:pt idx="11">
                  <c:v>0.86523067966817047</c:v>
                </c:pt>
                <c:pt idx="12">
                  <c:v>0.90954305253341627</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graficos'!$D$62:$P$62</c:f>
              <c:numCache>
                <c:formatCode>0.0%</c:formatCode>
                <c:ptCount val="13"/>
                <c:pt idx="0">
                  <c:v>0.11872602968150743</c:v>
                </c:pt>
                <c:pt idx="1">
                  <c:v>0.10916463909164639</c:v>
                </c:pt>
                <c:pt idx="2">
                  <c:v>0.12479474548440063</c:v>
                </c:pt>
                <c:pt idx="3">
                  <c:v>0.17459822125136526</c:v>
                </c:pt>
                <c:pt idx="4">
                  <c:v>0.19355326876513315</c:v>
                </c:pt>
                <c:pt idx="5">
                  <c:v>0.14020973997988795</c:v>
                </c:pt>
                <c:pt idx="6">
                  <c:v>0.1943254026895227</c:v>
                </c:pt>
                <c:pt idx="7">
                  <c:v>0.1218311959439308</c:v>
                </c:pt>
                <c:pt idx="8">
                  <c:v>9.4582324455205813E-2</c:v>
                </c:pt>
                <c:pt idx="9">
                  <c:v>0.18727106227106227</c:v>
                </c:pt>
                <c:pt idx="10">
                  <c:v>0.12356766800867143</c:v>
                </c:pt>
                <c:pt idx="11">
                  <c:v>0.13476932033182942</c:v>
                </c:pt>
                <c:pt idx="12">
                  <c:v>9.0456947466583768E-2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406637032"/>
        <c:axId val="406640168"/>
      </c:barChart>
      <c:dateAx>
        <c:axId val="406637032"/>
        <c:scaling>
          <c:orientation val="minMax"/>
        </c:scaling>
        <c:delete val="0"/>
        <c:axPos val="b"/>
        <c:numFmt formatCode="[$-C0A]mmmm\-yy;@" sourceLinked="1"/>
        <c:majorTickMark val="out"/>
        <c:minorTickMark val="none"/>
        <c:tickLblPos val="nextTo"/>
        <c:txPr>
          <a:bodyPr/>
          <a:lstStyle/>
          <a:p>
            <a:pPr>
              <a:defRPr sz="750"/>
            </a:pPr>
            <a:endParaRPr lang="es-ES"/>
          </a:p>
        </c:txPr>
        <c:crossAx val="406640168"/>
        <c:crosses val="autoZero"/>
        <c:auto val="1"/>
        <c:lblOffset val="100"/>
        <c:baseTimeUnit val="months"/>
      </c:dateAx>
      <c:valAx>
        <c:axId val="406640168"/>
        <c:scaling>
          <c:orientation val="minMax"/>
          <c:max val="1"/>
          <c:min val="0"/>
        </c:scaling>
        <c:delete val="1"/>
        <c:axPos val="l"/>
        <c:numFmt formatCode="0.0%" sourceLinked="1"/>
        <c:majorTickMark val="out"/>
        <c:minorTickMark val="none"/>
        <c:tickLblPos val="nextTo"/>
        <c:crossAx val="4066370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graficos'!$D$34:$P$34</c:f>
              <c:numCache>
                <c:formatCode>0.0%</c:formatCode>
                <c:ptCount val="13"/>
                <c:pt idx="0">
                  <c:v>0.99525733356753898</c:v>
                </c:pt>
                <c:pt idx="1">
                  <c:v>0.98147268408551069</c:v>
                </c:pt>
                <c:pt idx="2">
                  <c:v>0.97667542706964516</c:v>
                </c:pt>
                <c:pt idx="3">
                  <c:v>0.99016239850093701</c:v>
                </c:pt>
                <c:pt idx="4">
                  <c:v>0.97503555063991154</c:v>
                </c:pt>
                <c:pt idx="5">
                  <c:v>0.96083231334149322</c:v>
                </c:pt>
                <c:pt idx="6">
                  <c:v>0.97097791798107247</c:v>
                </c:pt>
                <c:pt idx="7">
                  <c:v>0.92784947908567872</c:v>
                </c:pt>
                <c:pt idx="8">
                  <c:v>0.94030084612973985</c:v>
                </c:pt>
                <c:pt idx="9">
                  <c:v>0.96369949494949503</c:v>
                </c:pt>
                <c:pt idx="10">
                  <c:v>0.97685478757133792</c:v>
                </c:pt>
                <c:pt idx="11">
                  <c:v>0.94619607843137254</c:v>
                </c:pt>
                <c:pt idx="12">
                  <c:v>0.97955474784189012</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graficos'!$D$35:$P$35</c:f>
              <c:numCache>
                <c:formatCode>0.0%</c:formatCode>
                <c:ptCount val="13"/>
                <c:pt idx="0">
                  <c:v>4.7426664324609173E-3</c:v>
                </c:pt>
                <c:pt idx="1">
                  <c:v>1.852731591448931E-2</c:v>
                </c:pt>
                <c:pt idx="2">
                  <c:v>2.3324572930354795E-2</c:v>
                </c:pt>
                <c:pt idx="3">
                  <c:v>9.8376014990630874E-3</c:v>
                </c:pt>
                <c:pt idx="4">
                  <c:v>2.4964449360088483E-2</c:v>
                </c:pt>
                <c:pt idx="5">
                  <c:v>3.9167686658506735E-2</c:v>
                </c:pt>
                <c:pt idx="6">
                  <c:v>2.9022082018927444E-2</c:v>
                </c:pt>
                <c:pt idx="7">
                  <c:v>7.2150520914321253E-2</c:v>
                </c:pt>
                <c:pt idx="8">
                  <c:v>5.9699153870260105E-2</c:v>
                </c:pt>
                <c:pt idx="9">
                  <c:v>3.6300505050505048E-2</c:v>
                </c:pt>
                <c:pt idx="10">
                  <c:v>2.3145212428662017E-2</c:v>
                </c:pt>
                <c:pt idx="11">
                  <c:v>5.3803921568627455E-2</c:v>
                </c:pt>
                <c:pt idx="12">
                  <c:v>2.0445252158109949E-2</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406634288"/>
        <c:axId val="406635464"/>
      </c:barChart>
      <c:dateAx>
        <c:axId val="406634288"/>
        <c:scaling>
          <c:orientation val="minMax"/>
        </c:scaling>
        <c:delete val="0"/>
        <c:axPos val="b"/>
        <c:numFmt formatCode="[$-C0A]mmmm\-yy;@" sourceLinked="1"/>
        <c:majorTickMark val="out"/>
        <c:minorTickMark val="none"/>
        <c:tickLblPos val="nextTo"/>
        <c:txPr>
          <a:bodyPr/>
          <a:lstStyle/>
          <a:p>
            <a:pPr>
              <a:defRPr sz="750"/>
            </a:pPr>
            <a:endParaRPr lang="es-ES"/>
          </a:p>
        </c:txPr>
        <c:crossAx val="406635464"/>
        <c:crosses val="autoZero"/>
        <c:auto val="1"/>
        <c:lblOffset val="100"/>
        <c:baseTimeUnit val="months"/>
      </c:dateAx>
      <c:valAx>
        <c:axId val="406635464"/>
        <c:scaling>
          <c:orientation val="minMax"/>
          <c:max val="1"/>
          <c:min val="0"/>
        </c:scaling>
        <c:delete val="1"/>
        <c:axPos val="l"/>
        <c:numFmt formatCode="0.0%" sourceLinked="1"/>
        <c:majorTickMark val="out"/>
        <c:minorTickMark val="none"/>
        <c:tickLblPos val="nextTo"/>
        <c:crossAx val="4066342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graficos'!$D$29:$P$29</c:f>
              <c:numCache>
                <c:formatCode>0.0%</c:formatCode>
                <c:ptCount val="13"/>
                <c:pt idx="0">
                  <c:v>0.88672689367616397</c:v>
                </c:pt>
                <c:pt idx="1">
                  <c:v>0.85266159695817489</c:v>
                </c:pt>
                <c:pt idx="2">
                  <c:v>0.83596577821651863</c:v>
                </c:pt>
                <c:pt idx="3">
                  <c:v>0.8565625</c:v>
                </c:pt>
                <c:pt idx="4">
                  <c:v>0.82623615660583372</c:v>
                </c:pt>
                <c:pt idx="5">
                  <c:v>0.81260440394836753</c:v>
                </c:pt>
                <c:pt idx="6">
                  <c:v>0.82122115837388165</c:v>
                </c:pt>
                <c:pt idx="7">
                  <c:v>0.78521234341582646</c:v>
                </c:pt>
                <c:pt idx="8">
                  <c:v>0.82826585179526357</c:v>
                </c:pt>
                <c:pt idx="9">
                  <c:v>0.83717310087173091</c:v>
                </c:pt>
                <c:pt idx="10">
                  <c:v>0.84471659601193283</c:v>
                </c:pt>
                <c:pt idx="11">
                  <c:v>0.85590959033118819</c:v>
                </c:pt>
                <c:pt idx="12">
                  <c:v>0.89034888989578609</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graficos'!$D$30:$P$30</c:f>
              <c:numCache>
                <c:formatCode>0.0%</c:formatCode>
                <c:ptCount val="13"/>
                <c:pt idx="0">
                  <c:v>0.11327310632383598</c:v>
                </c:pt>
                <c:pt idx="1">
                  <c:v>0.14733840304182511</c:v>
                </c:pt>
                <c:pt idx="2">
                  <c:v>0.16403422178348143</c:v>
                </c:pt>
                <c:pt idx="3">
                  <c:v>0.1434375</c:v>
                </c:pt>
                <c:pt idx="4">
                  <c:v>0.17376384339416628</c:v>
                </c:pt>
                <c:pt idx="5">
                  <c:v>0.1873955960516325</c:v>
                </c:pt>
                <c:pt idx="6">
                  <c:v>0.17877884162611835</c:v>
                </c:pt>
                <c:pt idx="7">
                  <c:v>0.21478765658417356</c:v>
                </c:pt>
                <c:pt idx="8">
                  <c:v>0.17173414820473643</c:v>
                </c:pt>
                <c:pt idx="9">
                  <c:v>0.16282689912826898</c:v>
                </c:pt>
                <c:pt idx="10">
                  <c:v>0.15528340398806723</c:v>
                </c:pt>
                <c:pt idx="11">
                  <c:v>0.14409040966881179</c:v>
                </c:pt>
                <c:pt idx="12">
                  <c:v>0.10965111010421384</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406640560"/>
        <c:axId val="406638600"/>
      </c:barChart>
      <c:dateAx>
        <c:axId val="406640560"/>
        <c:scaling>
          <c:orientation val="minMax"/>
        </c:scaling>
        <c:delete val="0"/>
        <c:axPos val="b"/>
        <c:numFmt formatCode="[$-C0A]mmmm\-yy;@" sourceLinked="1"/>
        <c:majorTickMark val="out"/>
        <c:minorTickMark val="none"/>
        <c:tickLblPos val="nextTo"/>
        <c:txPr>
          <a:bodyPr/>
          <a:lstStyle/>
          <a:p>
            <a:pPr>
              <a:defRPr sz="900"/>
            </a:pPr>
            <a:endParaRPr lang="es-ES"/>
          </a:p>
        </c:txPr>
        <c:crossAx val="406638600"/>
        <c:crosses val="autoZero"/>
        <c:auto val="1"/>
        <c:lblOffset val="100"/>
        <c:baseTimeUnit val="months"/>
      </c:dateAx>
      <c:valAx>
        <c:axId val="406638600"/>
        <c:scaling>
          <c:orientation val="minMax"/>
          <c:max val="1"/>
          <c:min val="0"/>
        </c:scaling>
        <c:delete val="1"/>
        <c:axPos val="l"/>
        <c:numFmt formatCode="0.0%" sourceLinked="1"/>
        <c:majorTickMark val="out"/>
        <c:minorTickMark val="none"/>
        <c:tickLblPos val="nextTo"/>
        <c:crossAx val="406640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graficos'!$D$39:$P$39</c:f>
              <c:numCache>
                <c:formatCode>0.0%</c:formatCode>
                <c:ptCount val="13"/>
                <c:pt idx="0">
                  <c:v>0.96534729708917288</c:v>
                </c:pt>
                <c:pt idx="1">
                  <c:v>0.85595651517439242</c:v>
                </c:pt>
                <c:pt idx="2">
                  <c:v>0.91711229946524064</c:v>
                </c:pt>
                <c:pt idx="3">
                  <c:v>0.89189189189189177</c:v>
                </c:pt>
                <c:pt idx="4">
                  <c:v>0.74357450601693653</c:v>
                </c:pt>
                <c:pt idx="5">
                  <c:v>0.78959405374499703</c:v>
                </c:pt>
                <c:pt idx="6">
                  <c:v>0.86731995644734805</c:v>
                </c:pt>
                <c:pt idx="7">
                  <c:v>0.9169899146625291</c:v>
                </c:pt>
                <c:pt idx="8">
                  <c:v>0.815359232038398</c:v>
                </c:pt>
                <c:pt idx="9">
                  <c:v>0.7753174861608596</c:v>
                </c:pt>
                <c:pt idx="10">
                  <c:v>0.94308943089430897</c:v>
                </c:pt>
                <c:pt idx="11">
                  <c:v>0.86692667706708282</c:v>
                </c:pt>
                <c:pt idx="12">
                  <c:v>0.96423637759017644</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numCache>
            </c:numRef>
          </c:cat>
          <c:val>
            <c:numRef>
              <c:f>'Back Data graficos'!$D$40:$P$40</c:f>
              <c:numCache>
                <c:formatCode>0.0%</c:formatCode>
                <c:ptCount val="13"/>
                <c:pt idx="0">
                  <c:v>3.4652702910827039E-2</c:v>
                </c:pt>
                <c:pt idx="1">
                  <c:v>0.14404348482560775</c:v>
                </c:pt>
                <c:pt idx="2">
                  <c:v>8.2887700534759357E-2</c:v>
                </c:pt>
                <c:pt idx="3">
                  <c:v>0.10810810810810811</c:v>
                </c:pt>
                <c:pt idx="4">
                  <c:v>0.25642549398306347</c:v>
                </c:pt>
                <c:pt idx="5">
                  <c:v>0.21040594625500283</c:v>
                </c:pt>
                <c:pt idx="6">
                  <c:v>0.13268004355265206</c:v>
                </c:pt>
                <c:pt idx="7">
                  <c:v>8.3010085337470896E-2</c:v>
                </c:pt>
                <c:pt idx="8">
                  <c:v>0.18464076796160192</c:v>
                </c:pt>
                <c:pt idx="9">
                  <c:v>0.22468251383914034</c:v>
                </c:pt>
                <c:pt idx="10">
                  <c:v>5.6910569105691054E-2</c:v>
                </c:pt>
                <c:pt idx="11">
                  <c:v>0.13307332293291732</c:v>
                </c:pt>
                <c:pt idx="12">
                  <c:v>3.5763622409823483E-2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406633504"/>
        <c:axId val="406633896"/>
      </c:barChart>
      <c:dateAx>
        <c:axId val="406633504"/>
        <c:scaling>
          <c:orientation val="minMax"/>
        </c:scaling>
        <c:delete val="0"/>
        <c:axPos val="b"/>
        <c:numFmt formatCode="[$-C0A]mmmm\-yy;@" sourceLinked="1"/>
        <c:majorTickMark val="out"/>
        <c:minorTickMark val="none"/>
        <c:tickLblPos val="nextTo"/>
        <c:txPr>
          <a:bodyPr/>
          <a:lstStyle/>
          <a:p>
            <a:pPr>
              <a:defRPr sz="750"/>
            </a:pPr>
            <a:endParaRPr lang="es-ES"/>
          </a:p>
        </c:txPr>
        <c:crossAx val="406633896"/>
        <c:crosses val="autoZero"/>
        <c:auto val="1"/>
        <c:lblOffset val="100"/>
        <c:baseTimeUnit val="months"/>
      </c:dateAx>
      <c:valAx>
        <c:axId val="406633896"/>
        <c:scaling>
          <c:orientation val="minMax"/>
          <c:max val="1"/>
          <c:min val="0"/>
        </c:scaling>
        <c:delete val="1"/>
        <c:axPos val="l"/>
        <c:numFmt formatCode="0.0%" sourceLinked="1"/>
        <c:majorTickMark val="out"/>
        <c:minorTickMark val="none"/>
        <c:tickLblPos val="nextTo"/>
        <c:crossAx val="4066335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2"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1"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1"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51249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Abril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7</xdr:col>
      <xdr:colOff>369795</xdr:colOff>
      <xdr:row>0</xdr:row>
      <xdr:rowOff>100853</xdr:rowOff>
    </xdr:from>
    <xdr:to>
      <xdr:col>11</xdr:col>
      <xdr:colOff>381795</xdr:colOff>
      <xdr:row>5</xdr:row>
      <xdr:rowOff>21696</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03795" y="100853"/>
          <a:ext cx="3060000" cy="873343"/>
        </a:xfrm>
        <a:prstGeom prst="rect">
          <a:avLst/>
        </a:prstGeom>
      </xdr:spPr>
    </xdr:pic>
    <xdr:clientData/>
  </xdr:twoCellAnchor>
  <xdr:twoCellAnchor editAs="oneCell">
    <xdr:from>
      <xdr:col>0</xdr:col>
      <xdr:colOff>47625</xdr:colOff>
      <xdr:row>23</xdr:row>
      <xdr:rowOff>152400</xdr:rowOff>
    </xdr:from>
    <xdr:to>
      <xdr:col>3</xdr:col>
      <xdr:colOff>223078</xdr:colOff>
      <xdr:row>27</xdr:row>
      <xdr:rowOff>20709</xdr:rowOff>
    </xdr:to>
    <xdr:pic>
      <xdr:nvPicPr>
        <xdr:cNvPr id="8" name="Imagen 7">
          <a:extLst>
            <a:ext uri="{FF2B5EF4-FFF2-40B4-BE49-F238E27FC236}">
              <a16:creationId xmlns=""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47625" y="4533900"/>
          <a:ext cx="2461453" cy="630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593912</xdr:colOff>
      <xdr:row>0</xdr:row>
      <xdr:rowOff>190501</xdr:rowOff>
    </xdr:from>
    <xdr:to>
      <xdr:col>8</xdr:col>
      <xdr:colOff>549088</xdr:colOff>
      <xdr:row>0</xdr:row>
      <xdr:rowOff>612672</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647765" y="190501"/>
          <a:ext cx="1479176" cy="422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Q5" activePane="bottomRight" state="frozen"/>
      <selection pane="topRight" activeCell="B1" sqref="B1"/>
      <selection pane="bottomLeft" activeCell="A5" sqref="A5"/>
      <selection pane="bottomRight" activeCell="AC1" sqref="AC1:AC1048576"/>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4" max="24" width="11.42578125" style="68"/>
    <col min="25" max="25" width="6.85546875" customWidth="1"/>
    <col min="26" max="26" width="11.42578125" style="68"/>
    <col min="27" max="27" width="9.42578125" bestFit="1" customWidth="1"/>
    <col min="28" max="28" width="11.42578125" style="68"/>
    <col min="29" max="29" width="10.85546875" style="68"/>
    <col min="33" max="33" width="8.85546875" bestFit="1" customWidth="1"/>
    <col min="40" max="42" width="11.42578125" style="68"/>
    <col min="43" max="43" width="10.85546875" style="68"/>
    <col min="44" max="45" width="11.42578125" style="68"/>
    <col min="46" max="48" width="10.85546875" style="68"/>
    <col min="49" max="49" width="11.42578125" style="68"/>
    <col min="51" max="51" width="2" style="2" bestFit="1" customWidth="1"/>
    <col min="52" max="52" width="6.7109375" customWidth="1"/>
  </cols>
  <sheetData>
    <row r="1" spans="1:50" x14ac:dyDescent="0.25">
      <c r="A1" t="s">
        <v>0</v>
      </c>
      <c r="AM1" s="68"/>
    </row>
    <row r="2" spans="1:50" x14ac:dyDescent="0.25">
      <c r="A2" t="s">
        <v>1</v>
      </c>
      <c r="AM2" s="68"/>
    </row>
    <row r="3" spans="1:50" x14ac:dyDescent="0.25">
      <c r="A3" t="s">
        <v>2</v>
      </c>
      <c r="J3" s="54"/>
      <c r="AM3" s="68"/>
    </row>
    <row r="4" spans="1:50" x14ac:dyDescent="0.25">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69">
        <v>44256</v>
      </c>
      <c r="AC4" s="69">
        <v>44287</v>
      </c>
      <c r="AD4" s="1"/>
      <c r="AE4" s="1"/>
      <c r="AF4" s="1"/>
      <c r="AG4" s="1"/>
      <c r="AH4" s="1"/>
      <c r="AI4" s="1"/>
      <c r="AJ4" s="1"/>
      <c r="AK4" s="1"/>
      <c r="AL4" s="1"/>
      <c r="AM4" s="69"/>
      <c r="AN4" s="69"/>
      <c r="AO4" s="69"/>
      <c r="AP4" s="69"/>
      <c r="AQ4" s="69"/>
      <c r="AR4" s="69"/>
      <c r="AS4" s="69"/>
      <c r="AT4" s="69"/>
      <c r="AU4" s="69"/>
      <c r="AV4" s="69"/>
      <c r="AW4" s="69"/>
      <c r="AX4" s="1"/>
    </row>
    <row r="5" spans="1:50" x14ac:dyDescent="0.25">
      <c r="A5" t="s">
        <v>4</v>
      </c>
      <c r="AA5" s="68"/>
      <c r="AM5" s="68"/>
    </row>
    <row r="6" spans="1:50" x14ac:dyDescent="0.25">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B6" s="68">
        <v>100</v>
      </c>
      <c r="AC6" s="68">
        <v>100</v>
      </c>
      <c r="AM6" s="68"/>
    </row>
    <row r="7" spans="1:50" x14ac:dyDescent="0.25">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B7" s="68">
        <v>62.44</v>
      </c>
      <c r="AC7" s="68">
        <v>63.38</v>
      </c>
      <c r="AM7" s="68"/>
    </row>
    <row r="8" spans="1:50" x14ac:dyDescent="0.25">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B8" s="68">
        <v>2.61</v>
      </c>
      <c r="AC8" s="68">
        <v>2.7</v>
      </c>
      <c r="AM8" s="68"/>
    </row>
    <row r="9" spans="1:50" x14ac:dyDescent="0.25">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B9" s="68">
        <v>34.950000000000003</v>
      </c>
      <c r="AC9" s="68">
        <v>33.909999999999997</v>
      </c>
      <c r="AM9" s="68"/>
    </row>
    <row r="10" spans="1:50" x14ac:dyDescent="0.25">
      <c r="AA10" s="68"/>
    </row>
    <row r="11" spans="1:50" x14ac:dyDescent="0.25">
      <c r="A11" t="s">
        <v>9</v>
      </c>
      <c r="AA11" s="68"/>
      <c r="AM11" s="68"/>
    </row>
    <row r="12" spans="1:50" x14ac:dyDescent="0.25">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B12" s="68">
        <v>100</v>
      </c>
      <c r="AC12" s="68">
        <v>100</v>
      </c>
      <c r="AM12" s="68"/>
    </row>
    <row r="13" spans="1:50" x14ac:dyDescent="0.25">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B13" s="68">
        <v>57.15</v>
      </c>
      <c r="AC13" s="68">
        <v>58.82</v>
      </c>
      <c r="AM13" s="68"/>
    </row>
    <row r="14" spans="1:50" x14ac:dyDescent="0.25">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B14" s="68">
        <v>5.8</v>
      </c>
      <c r="AC14" s="68">
        <v>6.73</v>
      </c>
      <c r="AM14" s="68"/>
    </row>
    <row r="15" spans="1:50" x14ac:dyDescent="0.25">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B15" s="68">
        <v>37.049999999999997</v>
      </c>
      <c r="AC15" s="68">
        <v>34.46</v>
      </c>
      <c r="AM15" s="68"/>
    </row>
    <row r="16" spans="1:50" x14ac:dyDescent="0.25">
      <c r="AA16" s="68"/>
    </row>
    <row r="17" spans="1:39" x14ac:dyDescent="0.25">
      <c r="A17" t="s">
        <v>14</v>
      </c>
      <c r="AA17" s="68"/>
      <c r="AM17" s="68"/>
    </row>
    <row r="18" spans="1:39" x14ac:dyDescent="0.25">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B18" s="68">
        <v>100</v>
      </c>
      <c r="AC18" s="68">
        <v>100</v>
      </c>
      <c r="AM18" s="68"/>
    </row>
    <row r="19" spans="1:39" x14ac:dyDescent="0.25">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B19" s="68">
        <v>64.23</v>
      </c>
      <c r="AC19" s="68">
        <v>64.650000000000006</v>
      </c>
      <c r="AM19" s="68"/>
    </row>
    <row r="20" spans="1:39" x14ac:dyDescent="0.25">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B20" s="68">
        <v>1.23</v>
      </c>
      <c r="AC20" s="68">
        <v>1.1599999999999999</v>
      </c>
      <c r="AM20" s="68"/>
    </row>
    <row r="21" spans="1:39" x14ac:dyDescent="0.25">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B21" s="68">
        <v>34.54</v>
      </c>
      <c r="AC21" s="68">
        <v>34.19</v>
      </c>
      <c r="AM21" s="68"/>
    </row>
    <row r="22" spans="1:39" x14ac:dyDescent="0.25">
      <c r="AA22" s="68"/>
    </row>
    <row r="23" spans="1:39" x14ac:dyDescent="0.25">
      <c r="A23" t="s">
        <v>15</v>
      </c>
      <c r="AA23" s="68"/>
      <c r="AM23" s="68"/>
    </row>
    <row r="24" spans="1:39" x14ac:dyDescent="0.25">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B24" s="68">
        <v>100</v>
      </c>
      <c r="AC24" s="68">
        <v>100</v>
      </c>
      <c r="AM24" s="68"/>
    </row>
    <row r="25" spans="1:39" x14ac:dyDescent="0.25">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B25" s="68">
        <v>63.85</v>
      </c>
      <c r="AC25" s="68">
        <v>66.260000000000005</v>
      </c>
      <c r="AM25" s="68"/>
    </row>
    <row r="26" spans="1:39" x14ac:dyDescent="0.25">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B26" s="68">
        <v>3.83</v>
      </c>
      <c r="AC26" s="68">
        <v>3.06</v>
      </c>
      <c r="AM26" s="68"/>
    </row>
    <row r="27" spans="1:39" x14ac:dyDescent="0.25">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B27" s="68">
        <v>32.32</v>
      </c>
      <c r="AC27" s="68">
        <v>30.68</v>
      </c>
      <c r="AM27" s="68"/>
    </row>
    <row r="28" spans="1:39" x14ac:dyDescent="0.25">
      <c r="AA28" s="68"/>
    </row>
    <row r="29" spans="1:39" x14ac:dyDescent="0.25">
      <c r="AA29" s="68"/>
    </row>
    <row r="30" spans="1:39" x14ac:dyDescent="0.25">
      <c r="A30" t="s">
        <v>0</v>
      </c>
      <c r="AA30" s="68"/>
      <c r="AM30" s="68"/>
    </row>
    <row r="31" spans="1:39" x14ac:dyDescent="0.25">
      <c r="A31" t="s">
        <v>1</v>
      </c>
      <c r="AA31" s="68"/>
      <c r="AM31" s="68"/>
    </row>
    <row r="32" spans="1:39" x14ac:dyDescent="0.25">
      <c r="A32" t="s">
        <v>16</v>
      </c>
      <c r="AA32" s="68"/>
      <c r="AM32" s="68"/>
    </row>
    <row r="33" spans="1:50" x14ac:dyDescent="0.25">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69">
        <v>44256</v>
      </c>
      <c r="AC33" s="69">
        <v>44287</v>
      </c>
      <c r="AD33" s="1"/>
      <c r="AE33" s="1"/>
      <c r="AF33" s="1"/>
      <c r="AG33" s="1"/>
      <c r="AH33" s="1"/>
      <c r="AI33" s="1"/>
      <c r="AJ33" s="1"/>
      <c r="AK33" s="1"/>
      <c r="AL33" s="1"/>
      <c r="AM33" s="69"/>
      <c r="AN33" s="69"/>
      <c r="AO33" s="69"/>
      <c r="AP33" s="69"/>
      <c r="AQ33" s="69"/>
      <c r="AR33" s="69"/>
      <c r="AS33" s="69"/>
      <c r="AT33" s="69"/>
      <c r="AU33" s="69"/>
      <c r="AV33" s="69"/>
      <c r="AW33" s="69"/>
      <c r="AX33" s="1"/>
    </row>
    <row r="34" spans="1:50" x14ac:dyDescent="0.25">
      <c r="A34" t="s">
        <v>4</v>
      </c>
      <c r="AA34" s="68"/>
      <c r="AM34" s="68"/>
    </row>
    <row r="35" spans="1:50" x14ac:dyDescent="0.25">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B35" s="68">
        <v>100</v>
      </c>
      <c r="AC35" s="68">
        <v>100</v>
      </c>
      <c r="AM35" s="68"/>
    </row>
    <row r="36" spans="1:50" x14ac:dyDescent="0.25">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B36" s="68">
        <v>58.93</v>
      </c>
      <c r="AC36" s="68">
        <v>59.98</v>
      </c>
      <c r="AM36" s="68"/>
    </row>
    <row r="37" spans="1:50" x14ac:dyDescent="0.25">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B37" s="68">
        <v>2.57</v>
      </c>
      <c r="AC37" s="68">
        <v>2.57</v>
      </c>
      <c r="AM37" s="68"/>
    </row>
    <row r="38" spans="1:50" x14ac:dyDescent="0.25">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B38" s="68">
        <v>38.5</v>
      </c>
      <c r="AC38" s="68">
        <v>37.46</v>
      </c>
      <c r="AM38" s="68"/>
    </row>
    <row r="39" spans="1:50" x14ac:dyDescent="0.25">
      <c r="AA39" s="68"/>
    </row>
    <row r="40" spans="1:50" x14ac:dyDescent="0.25">
      <c r="A40" t="s">
        <v>9</v>
      </c>
      <c r="AA40" s="68"/>
      <c r="AM40" s="68"/>
    </row>
    <row r="41" spans="1:50" x14ac:dyDescent="0.25">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B41" s="68">
        <v>100</v>
      </c>
      <c r="AC41" s="68">
        <v>100</v>
      </c>
      <c r="AM41" s="68"/>
    </row>
    <row r="42" spans="1:50" x14ac:dyDescent="0.25">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B42" s="68">
        <v>56.13</v>
      </c>
      <c r="AC42" s="68">
        <v>56.44</v>
      </c>
      <c r="AM42" s="68"/>
    </row>
    <row r="43" spans="1:50" x14ac:dyDescent="0.25">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B43" s="68">
        <v>5.13</v>
      </c>
      <c r="AC43" s="68">
        <v>5.44</v>
      </c>
      <c r="AM43" s="68"/>
    </row>
    <row r="44" spans="1:50" x14ac:dyDescent="0.25">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B44" s="68">
        <v>38.74</v>
      </c>
      <c r="AC44" s="68">
        <v>38.119999999999997</v>
      </c>
      <c r="AM44" s="68"/>
    </row>
    <row r="45" spans="1:50" x14ac:dyDescent="0.25">
      <c r="AA45" s="68"/>
    </row>
    <row r="46" spans="1:50" x14ac:dyDescent="0.25">
      <c r="A46" t="s">
        <v>14</v>
      </c>
      <c r="AA46" s="68"/>
      <c r="AM46" s="68"/>
    </row>
    <row r="47" spans="1:50" x14ac:dyDescent="0.25">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B47" s="68">
        <v>100</v>
      </c>
      <c r="AC47" s="68">
        <v>100</v>
      </c>
      <c r="AM47" s="68"/>
    </row>
    <row r="48" spans="1:50" x14ac:dyDescent="0.25">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B48" s="68">
        <v>59.01</v>
      </c>
      <c r="AC48" s="68">
        <v>60.39</v>
      </c>
      <c r="AM48" s="68"/>
    </row>
    <row r="49" spans="1:50" x14ac:dyDescent="0.25">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B49" s="68">
        <v>1.81</v>
      </c>
      <c r="AC49" s="68">
        <v>1.73</v>
      </c>
      <c r="AM49" s="68"/>
    </row>
    <row r="50" spans="1:50" x14ac:dyDescent="0.25">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B50" s="68">
        <v>39.18</v>
      </c>
      <c r="AC50" s="68">
        <v>37.880000000000003</v>
      </c>
      <c r="AM50" s="68"/>
    </row>
    <row r="51" spans="1:50" x14ac:dyDescent="0.25">
      <c r="AA51" s="68"/>
    </row>
    <row r="52" spans="1:50" x14ac:dyDescent="0.25">
      <c r="A52" t="s">
        <v>15</v>
      </c>
      <c r="AA52" s="68"/>
      <c r="AM52" s="68"/>
    </row>
    <row r="53" spans="1:50" x14ac:dyDescent="0.25">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B53" s="68">
        <v>100</v>
      </c>
      <c r="AC53" s="68">
        <v>100</v>
      </c>
      <c r="AM53" s="68"/>
    </row>
    <row r="54" spans="1:50" x14ac:dyDescent="0.25">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B54" s="68">
        <v>63.11</v>
      </c>
      <c r="AC54" s="68">
        <v>63.6</v>
      </c>
      <c r="AM54" s="68"/>
    </row>
    <row r="55" spans="1:50" x14ac:dyDescent="0.25">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B55" s="68">
        <v>2.1</v>
      </c>
      <c r="AC55" s="68">
        <v>2.14</v>
      </c>
      <c r="AM55" s="68"/>
    </row>
    <row r="56" spans="1:50" x14ac:dyDescent="0.25">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B56" s="68">
        <v>34.79</v>
      </c>
      <c r="AC56" s="68">
        <v>34.26</v>
      </c>
      <c r="AM56" s="68"/>
    </row>
    <row r="57" spans="1:50" x14ac:dyDescent="0.25">
      <c r="AA57" s="68"/>
    </row>
    <row r="58" spans="1:50" x14ac:dyDescent="0.25">
      <c r="AA58" s="68"/>
    </row>
    <row r="59" spans="1:50" x14ac:dyDescent="0.25">
      <c r="A59" t="s">
        <v>0</v>
      </c>
      <c r="AA59" s="68"/>
      <c r="AM59" s="68"/>
    </row>
    <row r="60" spans="1:50" x14ac:dyDescent="0.25">
      <c r="A60" t="s">
        <v>1</v>
      </c>
      <c r="AA60" s="68"/>
      <c r="AM60" s="68"/>
    </row>
    <row r="61" spans="1:50" x14ac:dyDescent="0.25">
      <c r="A61" t="s">
        <v>17</v>
      </c>
      <c r="AA61" s="68"/>
      <c r="AM61" s="68"/>
    </row>
    <row r="62" spans="1:50" x14ac:dyDescent="0.25">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69">
        <v>44256</v>
      </c>
      <c r="AC62" s="69">
        <v>44287</v>
      </c>
      <c r="AD62" s="1"/>
      <c r="AE62" s="1"/>
      <c r="AF62" s="1"/>
      <c r="AG62" s="1"/>
      <c r="AH62" s="1"/>
      <c r="AI62" s="1"/>
      <c r="AJ62" s="1"/>
      <c r="AK62" s="1"/>
      <c r="AL62" s="1"/>
      <c r="AM62" s="69"/>
      <c r="AN62" s="69"/>
      <c r="AO62" s="69"/>
      <c r="AP62" s="69"/>
      <c r="AQ62" s="69"/>
      <c r="AR62" s="69"/>
      <c r="AS62" s="69"/>
      <c r="AT62" s="69"/>
      <c r="AU62" s="69"/>
      <c r="AV62" s="69"/>
      <c r="AW62" s="69"/>
      <c r="AX62" s="1"/>
    </row>
    <row r="63" spans="1:50" x14ac:dyDescent="0.25">
      <c r="A63" t="s">
        <v>4</v>
      </c>
      <c r="AA63" s="68"/>
      <c r="AM63" s="68"/>
    </row>
    <row r="64" spans="1:50" x14ac:dyDescent="0.25">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B64" s="68">
        <v>100</v>
      </c>
      <c r="AC64" s="68">
        <v>100</v>
      </c>
      <c r="AM64" s="68"/>
    </row>
    <row r="65" spans="1:39" x14ac:dyDescent="0.25">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B65" s="68">
        <v>61.15</v>
      </c>
      <c r="AC65" s="68">
        <v>64.010000000000005</v>
      </c>
      <c r="AM65" s="68"/>
    </row>
    <row r="66" spans="1:39" x14ac:dyDescent="0.25">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B66" s="68">
        <v>5.16</v>
      </c>
      <c r="AC66" s="68">
        <v>3.94</v>
      </c>
      <c r="AM66" s="68"/>
    </row>
    <row r="67" spans="1:39" x14ac:dyDescent="0.25">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B67" s="68">
        <v>33.69</v>
      </c>
      <c r="AC67" s="68">
        <v>32.04</v>
      </c>
      <c r="AM67" s="68"/>
    </row>
    <row r="68" spans="1:39" x14ac:dyDescent="0.25">
      <c r="AA68" s="68"/>
    </row>
    <row r="69" spans="1:39" x14ac:dyDescent="0.25">
      <c r="A69" t="s">
        <v>9</v>
      </c>
      <c r="AA69" s="68"/>
      <c r="AM69" s="68"/>
    </row>
    <row r="70" spans="1:39" x14ac:dyDescent="0.25">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B70" s="68">
        <v>100</v>
      </c>
      <c r="AC70" s="68">
        <v>100</v>
      </c>
      <c r="AM70" s="68"/>
    </row>
    <row r="71" spans="1:39" x14ac:dyDescent="0.25">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B71" s="68">
        <v>52.98</v>
      </c>
      <c r="AC71" s="68">
        <v>54.31</v>
      </c>
      <c r="AM71" s="68"/>
    </row>
    <row r="72" spans="1:39" x14ac:dyDescent="0.25">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B72" s="68">
        <v>12.86</v>
      </c>
      <c r="AC72" s="68">
        <v>12.62</v>
      </c>
      <c r="AM72" s="68"/>
    </row>
    <row r="73" spans="1:39" x14ac:dyDescent="0.25">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B73" s="68">
        <v>34.159999999999997</v>
      </c>
      <c r="AC73" s="68">
        <v>33.07</v>
      </c>
      <c r="AM73" s="68"/>
    </row>
    <row r="74" spans="1:39" x14ac:dyDescent="0.25">
      <c r="AA74" s="68"/>
    </row>
    <row r="75" spans="1:39" x14ac:dyDescent="0.25">
      <c r="A75" t="s">
        <v>14</v>
      </c>
      <c r="AA75" s="68"/>
      <c r="AM75" s="68"/>
    </row>
    <row r="76" spans="1:39" x14ac:dyDescent="0.25">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B76" s="68">
        <v>100</v>
      </c>
      <c r="AC76" s="68">
        <v>100</v>
      </c>
      <c r="AM76" s="68"/>
    </row>
    <row r="77" spans="1:39" x14ac:dyDescent="0.25">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B77" s="68">
        <v>64.010000000000005</v>
      </c>
      <c r="AC77" s="68">
        <v>66.7</v>
      </c>
      <c r="AM77" s="68"/>
    </row>
    <row r="78" spans="1:39" x14ac:dyDescent="0.25">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B78" s="68">
        <v>2.0299999999999998</v>
      </c>
      <c r="AC78" s="68">
        <v>0.97</v>
      </c>
      <c r="AM78" s="68"/>
    </row>
    <row r="79" spans="1:39" x14ac:dyDescent="0.25">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B79" s="68">
        <v>33.97</v>
      </c>
      <c r="AC79" s="68">
        <v>32.33</v>
      </c>
      <c r="AM79" s="68"/>
    </row>
    <row r="80" spans="1:39" x14ac:dyDescent="0.25">
      <c r="AA80" s="68"/>
    </row>
    <row r="81" spans="1:52" x14ac:dyDescent="0.25">
      <c r="A81" t="s">
        <v>15</v>
      </c>
      <c r="AA81" s="68"/>
      <c r="AM81" s="68"/>
    </row>
    <row r="82" spans="1:52" x14ac:dyDescent="0.25">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B82" s="68">
        <v>100</v>
      </c>
      <c r="AC82" s="68">
        <v>100</v>
      </c>
      <c r="AM82" s="68"/>
    </row>
    <row r="83" spans="1:52" x14ac:dyDescent="0.25">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B83" s="68">
        <v>61.44</v>
      </c>
      <c r="AC83" s="68">
        <v>65.41</v>
      </c>
      <c r="AM83" s="68"/>
    </row>
    <row r="84" spans="1:52" x14ac:dyDescent="0.25">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B84" s="68">
        <v>6.98</v>
      </c>
      <c r="AC84" s="68">
        <v>5.82</v>
      </c>
      <c r="AM84" s="68"/>
    </row>
    <row r="85" spans="1:52" x14ac:dyDescent="0.25">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B85" s="68">
        <v>31.58</v>
      </c>
      <c r="AC85" s="68">
        <v>28.76</v>
      </c>
      <c r="AM85" s="68"/>
    </row>
    <row r="86" spans="1:52" x14ac:dyDescent="0.25">
      <c r="AA86" s="68"/>
    </row>
    <row r="87" spans="1:52" x14ac:dyDescent="0.25">
      <c r="AA87" s="68"/>
    </row>
    <row r="88" spans="1:52" x14ac:dyDescent="0.25">
      <c r="A88" t="s">
        <v>0</v>
      </c>
      <c r="AA88" s="68"/>
      <c r="AM88" s="68"/>
    </row>
    <row r="89" spans="1:52" x14ac:dyDescent="0.25">
      <c r="A89" t="s">
        <v>1</v>
      </c>
      <c r="AA89" s="68"/>
      <c r="AM89" s="68"/>
    </row>
    <row r="90" spans="1:52" x14ac:dyDescent="0.25">
      <c r="A90" t="s">
        <v>18</v>
      </c>
      <c r="AA90" s="68"/>
      <c r="AM90" s="68"/>
    </row>
    <row r="91" spans="1:52" x14ac:dyDescent="0.25">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69">
        <v>44256</v>
      </c>
      <c r="AC91" s="69">
        <v>44287</v>
      </c>
      <c r="AD91" s="1"/>
      <c r="AE91" s="1"/>
      <c r="AF91" s="1"/>
      <c r="AG91" s="1"/>
      <c r="AH91" s="1"/>
      <c r="AI91" s="1"/>
      <c r="AJ91" s="1"/>
      <c r="AK91" s="1"/>
      <c r="AL91" s="1"/>
      <c r="AM91" s="69"/>
      <c r="AN91" s="69"/>
      <c r="AO91" s="69"/>
      <c r="AP91" s="69"/>
      <c r="AQ91" s="69"/>
      <c r="AR91" s="69"/>
      <c r="AS91" s="69"/>
      <c r="AT91" s="69"/>
      <c r="AU91" s="69"/>
      <c r="AV91" s="69"/>
      <c r="AW91" s="69"/>
      <c r="AX91" s="1"/>
    </row>
    <row r="92" spans="1:52" x14ac:dyDescent="0.25">
      <c r="A92" t="s">
        <v>4</v>
      </c>
      <c r="AA92" s="68"/>
      <c r="AM92" s="68"/>
    </row>
    <row r="93" spans="1:52" x14ac:dyDescent="0.25">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B93" s="68">
        <v>100</v>
      </c>
      <c r="AC93" s="68">
        <v>100</v>
      </c>
      <c r="AM93" s="68"/>
    </row>
    <row r="94" spans="1:52" x14ac:dyDescent="0.25">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B94" s="68">
        <v>54.53</v>
      </c>
      <c r="AC94" s="68">
        <v>58.95</v>
      </c>
      <c r="AM94" s="68"/>
      <c r="AZ94" s="28"/>
    </row>
    <row r="95" spans="1:52" x14ac:dyDescent="0.25">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B95" s="68">
        <v>9.18</v>
      </c>
      <c r="AC95" s="68">
        <v>7.26</v>
      </c>
      <c r="AM95" s="68"/>
    </row>
    <row r="96" spans="1:52" x14ac:dyDescent="0.25">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B96" s="68">
        <v>36.299999999999997</v>
      </c>
      <c r="AC96" s="68">
        <v>33.79</v>
      </c>
      <c r="AM96" s="68"/>
    </row>
    <row r="97" spans="1:39" x14ac:dyDescent="0.25">
      <c r="AA97" s="68"/>
    </row>
    <row r="98" spans="1:39" x14ac:dyDescent="0.25">
      <c r="A98" t="s">
        <v>9</v>
      </c>
      <c r="AA98" s="68"/>
      <c r="AM98" s="68"/>
    </row>
    <row r="99" spans="1:39" x14ac:dyDescent="0.25">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B99" s="68">
        <v>100</v>
      </c>
      <c r="AC99" s="68">
        <v>100</v>
      </c>
      <c r="AM99" s="68"/>
    </row>
    <row r="100" spans="1:39" x14ac:dyDescent="0.25">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B100" s="68">
        <v>45.42</v>
      </c>
      <c r="AC100" s="68">
        <v>46.92</v>
      </c>
      <c r="AM100" s="68"/>
    </row>
    <row r="101" spans="1:39" x14ac:dyDescent="0.25">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B101" s="68">
        <v>18.489999999999998</v>
      </c>
      <c r="AC101" s="68">
        <v>17.809999999999999</v>
      </c>
      <c r="AM101" s="68"/>
    </row>
    <row r="102" spans="1:39" x14ac:dyDescent="0.25">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B102" s="68">
        <v>36.08</v>
      </c>
      <c r="AC102" s="68">
        <v>35.270000000000003</v>
      </c>
      <c r="AM102" s="68"/>
    </row>
    <row r="103" spans="1:39" x14ac:dyDescent="0.25">
      <c r="AA103" s="68"/>
    </row>
    <row r="104" spans="1:39" x14ac:dyDescent="0.25">
      <c r="A104" t="s">
        <v>14</v>
      </c>
      <c r="AA104" s="68"/>
      <c r="AM104" s="68"/>
    </row>
    <row r="105" spans="1:39" x14ac:dyDescent="0.25">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B105" s="68">
        <v>100</v>
      </c>
      <c r="AC105" s="68">
        <v>100</v>
      </c>
      <c r="AM105" s="68"/>
    </row>
    <row r="106" spans="1:39" x14ac:dyDescent="0.25">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B106" s="68">
        <v>60.32</v>
      </c>
      <c r="AC106" s="68">
        <v>64.680000000000007</v>
      </c>
      <c r="AM106" s="68"/>
    </row>
    <row r="107" spans="1:39" x14ac:dyDescent="0.25">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B107" s="68">
        <v>3.43</v>
      </c>
      <c r="AC107" s="68">
        <v>1.35</v>
      </c>
      <c r="AM107" s="68"/>
    </row>
    <row r="108" spans="1:39" x14ac:dyDescent="0.25">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B108" s="68">
        <v>36.25</v>
      </c>
      <c r="AC108" s="68">
        <v>33.97</v>
      </c>
      <c r="AM108" s="68"/>
    </row>
    <row r="109" spans="1:39" x14ac:dyDescent="0.25">
      <c r="AA109" s="68"/>
    </row>
    <row r="110" spans="1:39" x14ac:dyDescent="0.25">
      <c r="A110" t="s">
        <v>15</v>
      </c>
      <c r="AA110" s="68"/>
      <c r="AM110" s="68"/>
    </row>
    <row r="111" spans="1:39" x14ac:dyDescent="0.25">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B111" s="68">
        <v>100</v>
      </c>
      <c r="AC111" s="68">
        <v>100</v>
      </c>
      <c r="AM111" s="68"/>
    </row>
    <row r="112" spans="1:39" x14ac:dyDescent="0.25">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B112" s="68">
        <v>55.47</v>
      </c>
      <c r="AC112" s="68">
        <v>60.19</v>
      </c>
      <c r="AM112" s="68"/>
    </row>
    <row r="113" spans="1:50" x14ac:dyDescent="0.25">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B113" s="68">
        <v>7.81</v>
      </c>
      <c r="AC113" s="68">
        <v>8.2200000000000006</v>
      </c>
      <c r="AM113" s="68"/>
    </row>
    <row r="114" spans="1:50" x14ac:dyDescent="0.25">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B114" s="68">
        <v>36.72</v>
      </c>
      <c r="AC114" s="68">
        <v>31.59</v>
      </c>
      <c r="AM114" s="68"/>
    </row>
    <row r="115" spans="1:50" x14ac:dyDescent="0.25">
      <c r="AA115" s="68"/>
    </row>
    <row r="116" spans="1:50" x14ac:dyDescent="0.25">
      <c r="AA116" s="68"/>
    </row>
    <row r="117" spans="1:50" x14ac:dyDescent="0.25">
      <c r="A117" t="s">
        <v>0</v>
      </c>
      <c r="AA117" s="68"/>
      <c r="AM117" s="68"/>
    </row>
    <row r="118" spans="1:50" x14ac:dyDescent="0.25">
      <c r="A118" t="s">
        <v>1</v>
      </c>
      <c r="AA118" s="68"/>
      <c r="AM118" s="68"/>
    </row>
    <row r="119" spans="1:50" x14ac:dyDescent="0.25">
      <c r="A119" t="s">
        <v>19</v>
      </c>
      <c r="AA119" s="68"/>
      <c r="AM119" s="68"/>
    </row>
    <row r="120" spans="1:50" x14ac:dyDescent="0.25">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69">
        <v>44256</v>
      </c>
      <c r="AC120" s="69">
        <v>44287</v>
      </c>
      <c r="AD120" s="1"/>
      <c r="AE120" s="1"/>
      <c r="AF120" s="1"/>
      <c r="AG120" s="1"/>
      <c r="AH120" s="1"/>
      <c r="AI120" s="1"/>
      <c r="AJ120" s="1"/>
      <c r="AK120" s="1"/>
      <c r="AL120" s="1"/>
      <c r="AM120" s="69"/>
      <c r="AN120" s="69"/>
      <c r="AO120" s="69"/>
      <c r="AP120" s="69"/>
      <c r="AQ120" s="69"/>
      <c r="AR120" s="69"/>
      <c r="AS120" s="69"/>
      <c r="AT120" s="69"/>
      <c r="AU120" s="69"/>
      <c r="AV120" s="69"/>
      <c r="AW120" s="69"/>
      <c r="AX120" s="1"/>
    </row>
    <row r="121" spans="1:50" x14ac:dyDescent="0.25">
      <c r="A121" t="s">
        <v>4</v>
      </c>
      <c r="AA121" s="68"/>
      <c r="AM121" s="68"/>
    </row>
    <row r="122" spans="1:50" x14ac:dyDescent="0.25">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B122" s="68">
        <v>100</v>
      </c>
      <c r="AC122" s="68">
        <v>100</v>
      </c>
      <c r="AM122" s="68"/>
    </row>
    <row r="123" spans="1:50" x14ac:dyDescent="0.25">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B123" s="68">
        <v>57.3</v>
      </c>
      <c r="AC123" s="68">
        <v>66.23</v>
      </c>
      <c r="AM123" s="68"/>
    </row>
    <row r="124" spans="1:50" x14ac:dyDescent="0.25">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B124" s="68">
        <v>7.12</v>
      </c>
      <c r="AC124" s="68">
        <v>4.71</v>
      </c>
      <c r="AM124" s="68"/>
    </row>
    <row r="125" spans="1:50" x14ac:dyDescent="0.25">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B125" s="68">
        <v>35.58</v>
      </c>
      <c r="AC125" s="68">
        <v>29.06</v>
      </c>
      <c r="AM125" s="68"/>
    </row>
    <row r="126" spans="1:50" x14ac:dyDescent="0.25">
      <c r="AA126" s="68"/>
    </row>
    <row r="127" spans="1:50" x14ac:dyDescent="0.25">
      <c r="A127" t="s">
        <v>9</v>
      </c>
      <c r="AA127" s="68"/>
      <c r="AM127" s="68"/>
    </row>
    <row r="128" spans="1:50" x14ac:dyDescent="0.25">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B128" s="68">
        <v>100</v>
      </c>
      <c r="AC128" s="68">
        <v>100</v>
      </c>
      <c r="AM128" s="68"/>
    </row>
    <row r="129" spans="1:39" x14ac:dyDescent="0.25">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B129" s="68">
        <v>48.34</v>
      </c>
      <c r="AC129" s="68">
        <v>50.89</v>
      </c>
      <c r="AM129" s="68"/>
    </row>
    <row r="130" spans="1:39" x14ac:dyDescent="0.25">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B130" s="68">
        <v>21.12</v>
      </c>
      <c r="AC130" s="68">
        <v>16.78</v>
      </c>
      <c r="AM130" s="68"/>
    </row>
    <row r="131" spans="1:39" x14ac:dyDescent="0.25">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B131" s="68">
        <v>30.54</v>
      </c>
      <c r="AC131" s="68">
        <v>32.340000000000003</v>
      </c>
      <c r="AM131" s="68"/>
    </row>
    <row r="132" spans="1:39" x14ac:dyDescent="0.25">
      <c r="AA132" s="68"/>
    </row>
    <row r="133" spans="1:39" x14ac:dyDescent="0.25">
      <c r="A133" t="s">
        <v>14</v>
      </c>
      <c r="AA133" s="68"/>
      <c r="AM133" s="68"/>
    </row>
    <row r="134" spans="1:39" x14ac:dyDescent="0.25">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B134" s="68">
        <v>100</v>
      </c>
      <c r="AC134" s="68">
        <v>100</v>
      </c>
      <c r="AM134" s="68"/>
    </row>
    <row r="135" spans="1:39" x14ac:dyDescent="0.25">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B135" s="68">
        <v>59.98</v>
      </c>
      <c r="AC135" s="68">
        <v>67.709999999999994</v>
      </c>
      <c r="AM135" s="68"/>
    </row>
    <row r="136" spans="1:39" x14ac:dyDescent="0.25">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B136" s="68">
        <v>3.39</v>
      </c>
      <c r="AC136" s="68">
        <v>2.64</v>
      </c>
      <c r="AM136" s="68"/>
    </row>
    <row r="137" spans="1:39" x14ac:dyDescent="0.25">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B137" s="68">
        <v>36.630000000000003</v>
      </c>
      <c r="AC137" s="68">
        <v>29.65</v>
      </c>
      <c r="AM137" s="68"/>
    </row>
    <row r="138" spans="1:39" x14ac:dyDescent="0.25">
      <c r="AA138" s="68"/>
    </row>
    <row r="139" spans="1:39" x14ac:dyDescent="0.25">
      <c r="A139" t="s">
        <v>15</v>
      </c>
      <c r="AA139" s="68"/>
      <c r="AM139" s="68"/>
    </row>
    <row r="140" spans="1:39" x14ac:dyDescent="0.25">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B140" s="68">
        <v>100</v>
      </c>
      <c r="AC140" s="68">
        <v>100</v>
      </c>
      <c r="AM140" s="68"/>
    </row>
    <row r="141" spans="1:39" x14ac:dyDescent="0.25">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B141" s="68">
        <v>55.82</v>
      </c>
      <c r="AC141" s="68">
        <v>86.33</v>
      </c>
      <c r="AM141" s="68"/>
    </row>
    <row r="142" spans="1:39" x14ac:dyDescent="0.25">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B142" s="68">
        <v>0</v>
      </c>
      <c r="AC142" s="68">
        <v>0</v>
      </c>
      <c r="AM142" s="68"/>
    </row>
    <row r="143" spans="1:39" x14ac:dyDescent="0.25">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B143" s="68">
        <v>44.18</v>
      </c>
      <c r="AC143" s="68">
        <v>13.67</v>
      </c>
      <c r="AM143" s="68"/>
    </row>
    <row r="144" spans="1:39" x14ac:dyDescent="0.25">
      <c r="AA144" s="68"/>
    </row>
    <row r="145" spans="1:50" x14ac:dyDescent="0.25">
      <c r="AA145" s="68"/>
    </row>
    <row r="146" spans="1:50" x14ac:dyDescent="0.25">
      <c r="A146" t="s">
        <v>0</v>
      </c>
      <c r="AA146" s="68"/>
      <c r="AM146" s="68"/>
    </row>
    <row r="147" spans="1:50" x14ac:dyDescent="0.25">
      <c r="A147" t="s">
        <v>1</v>
      </c>
      <c r="AA147" s="68"/>
      <c r="AM147" s="68"/>
    </row>
    <row r="148" spans="1:50" x14ac:dyDescent="0.25">
      <c r="A148" t="s">
        <v>20</v>
      </c>
      <c r="AA148" s="68"/>
      <c r="AM148" s="68"/>
    </row>
    <row r="149" spans="1:50" x14ac:dyDescent="0.25">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69">
        <v>44256</v>
      </c>
      <c r="AC149" s="69">
        <v>44287</v>
      </c>
      <c r="AD149" s="1"/>
      <c r="AE149" s="1"/>
      <c r="AF149" s="1"/>
      <c r="AG149" s="1"/>
      <c r="AH149" s="1"/>
      <c r="AI149" s="1"/>
      <c r="AJ149" s="1"/>
      <c r="AK149" s="1"/>
      <c r="AL149" s="1"/>
      <c r="AM149" s="69"/>
      <c r="AN149" s="69"/>
      <c r="AO149" s="69"/>
      <c r="AP149" s="69"/>
      <c r="AQ149" s="69"/>
      <c r="AR149" s="69"/>
      <c r="AS149" s="69"/>
      <c r="AT149" s="69"/>
      <c r="AU149" s="69"/>
      <c r="AV149" s="69"/>
      <c r="AW149" s="69"/>
      <c r="AX149" s="1"/>
    </row>
    <row r="150" spans="1:50" x14ac:dyDescent="0.25">
      <c r="A150" t="s">
        <v>4</v>
      </c>
      <c r="AA150" s="68"/>
      <c r="AM150" s="68"/>
    </row>
    <row r="151" spans="1:50" x14ac:dyDescent="0.25">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B151" s="68">
        <v>100</v>
      </c>
      <c r="AC151" s="68">
        <v>100</v>
      </c>
      <c r="AM151" s="68"/>
    </row>
    <row r="152" spans="1:50" x14ac:dyDescent="0.25">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B152" s="68">
        <v>53.84</v>
      </c>
      <c r="AC152" s="68">
        <v>56.84</v>
      </c>
      <c r="AM152" s="68"/>
    </row>
    <row r="153" spans="1:50" x14ac:dyDescent="0.25">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B153" s="68">
        <v>9.69</v>
      </c>
      <c r="AC153" s="68">
        <v>7.99</v>
      </c>
      <c r="AM153" s="68"/>
    </row>
    <row r="154" spans="1:50" x14ac:dyDescent="0.25">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B154" s="68">
        <v>36.479999999999997</v>
      </c>
      <c r="AC154" s="68">
        <v>35.159999999999997</v>
      </c>
      <c r="AM154" s="68"/>
    </row>
    <row r="155" spans="1:50" x14ac:dyDescent="0.25">
      <c r="AA155" s="68"/>
    </row>
    <row r="156" spans="1:50" x14ac:dyDescent="0.25">
      <c r="A156" t="s">
        <v>9</v>
      </c>
      <c r="AA156" s="68"/>
      <c r="AM156" s="68"/>
    </row>
    <row r="157" spans="1:50" x14ac:dyDescent="0.25">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B157" s="68">
        <v>100</v>
      </c>
      <c r="AC157" s="68">
        <v>100</v>
      </c>
      <c r="AM157" s="68"/>
    </row>
    <row r="158" spans="1:50" x14ac:dyDescent="0.25">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B158" s="68">
        <v>44.96</v>
      </c>
      <c r="AC158" s="68">
        <v>46.32</v>
      </c>
      <c r="AM158" s="68"/>
    </row>
    <row r="159" spans="1:50" x14ac:dyDescent="0.25">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B159" s="68">
        <v>18.079999999999998</v>
      </c>
      <c r="AC159" s="68">
        <v>17.96</v>
      </c>
      <c r="AM159" s="68"/>
    </row>
    <row r="160" spans="1:50" x14ac:dyDescent="0.25">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B160" s="68">
        <v>36.96</v>
      </c>
      <c r="AC160" s="68">
        <v>35.72</v>
      </c>
      <c r="AM160" s="68"/>
    </row>
    <row r="161" spans="1:39" x14ac:dyDescent="0.25">
      <c r="AA161" s="68"/>
    </row>
    <row r="162" spans="1:39" x14ac:dyDescent="0.25">
      <c r="A162" t="s">
        <v>14</v>
      </c>
      <c r="AA162" s="68"/>
      <c r="AM162" s="68"/>
    </row>
    <row r="163" spans="1:39" x14ac:dyDescent="0.25">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B163" s="68">
        <v>100</v>
      </c>
      <c r="AC163" s="68">
        <v>100</v>
      </c>
      <c r="AM163" s="68"/>
    </row>
    <row r="164" spans="1:39" x14ac:dyDescent="0.25">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B164" s="68">
        <v>60.49</v>
      </c>
      <c r="AC164" s="68">
        <v>63.12</v>
      </c>
      <c r="AM164" s="68"/>
    </row>
    <row r="165" spans="1:39" x14ac:dyDescent="0.25">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B165" s="68">
        <v>3.45</v>
      </c>
      <c r="AC165" s="68">
        <v>0.69</v>
      </c>
      <c r="AM165" s="68"/>
    </row>
    <row r="166" spans="1:39" x14ac:dyDescent="0.25">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B166" s="68">
        <v>36.06</v>
      </c>
      <c r="AC166" s="68">
        <v>36.19</v>
      </c>
      <c r="AM166" s="68"/>
    </row>
    <row r="167" spans="1:39" x14ac:dyDescent="0.25">
      <c r="AA167" s="68"/>
    </row>
    <row r="168" spans="1:39" x14ac:dyDescent="0.25">
      <c r="A168" t="s">
        <v>15</v>
      </c>
      <c r="AA168" s="68"/>
      <c r="AM168" s="68"/>
    </row>
    <row r="169" spans="1:39" x14ac:dyDescent="0.25">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B169" s="68">
        <v>100</v>
      </c>
      <c r="AC169" s="68">
        <v>100</v>
      </c>
      <c r="AM169" s="68"/>
    </row>
    <row r="170" spans="1:39" x14ac:dyDescent="0.25">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B170" s="68">
        <v>55.46</v>
      </c>
      <c r="AC170" s="68">
        <v>58.38</v>
      </c>
      <c r="AM170" s="68"/>
    </row>
    <row r="171" spans="1:39" x14ac:dyDescent="0.25">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B171" s="68">
        <v>8.08</v>
      </c>
      <c r="AC171" s="68">
        <v>8.7899999999999991</v>
      </c>
      <c r="AM171" s="68"/>
    </row>
    <row r="172" spans="1:39" x14ac:dyDescent="0.25">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B172" s="68">
        <v>36.46</v>
      </c>
      <c r="AC172" s="68">
        <v>32.83</v>
      </c>
      <c r="AM172" s="68"/>
    </row>
    <row r="173" spans="1:39" x14ac:dyDescent="0.25">
      <c r="AA173" s="68"/>
    </row>
    <row r="174" spans="1:39" x14ac:dyDescent="0.25">
      <c r="AA174" s="68"/>
    </row>
    <row r="175" spans="1:39" x14ac:dyDescent="0.25">
      <c r="A175" t="s">
        <v>0</v>
      </c>
      <c r="AA175" s="68"/>
      <c r="AM175" s="68"/>
    </row>
    <row r="176" spans="1:39" x14ac:dyDescent="0.25">
      <c r="A176" t="s">
        <v>1</v>
      </c>
      <c r="AA176" s="68"/>
      <c r="AM176" s="68"/>
    </row>
    <row r="177" spans="1:53" x14ac:dyDescent="0.25">
      <c r="A177" t="s">
        <v>21</v>
      </c>
      <c r="AA177" s="68"/>
      <c r="AM177" s="68"/>
    </row>
    <row r="178" spans="1:53" x14ac:dyDescent="0.25">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69">
        <v>44256</v>
      </c>
      <c r="AC178" s="69">
        <v>44287</v>
      </c>
      <c r="AD178" s="1"/>
      <c r="AE178" s="1"/>
      <c r="AF178" s="1"/>
      <c r="AG178" s="1"/>
      <c r="AH178" s="1"/>
      <c r="AI178" s="1"/>
      <c r="AJ178" s="1"/>
      <c r="AK178" s="1"/>
      <c r="AL178" s="1"/>
      <c r="AM178" s="69"/>
      <c r="AN178" s="69"/>
      <c r="AO178" s="69"/>
      <c r="AP178" s="69"/>
      <c r="AQ178" s="69"/>
      <c r="AR178" s="69"/>
      <c r="AS178" s="69"/>
      <c r="AT178" s="69"/>
      <c r="AU178" s="69"/>
      <c r="AV178" s="69"/>
      <c r="AW178" s="69"/>
      <c r="AX178" s="1"/>
    </row>
    <row r="179" spans="1:53" x14ac:dyDescent="0.25">
      <c r="A179" t="s">
        <v>4</v>
      </c>
      <c r="AA179" s="68"/>
      <c r="AM179" s="68"/>
    </row>
    <row r="180" spans="1:53" x14ac:dyDescent="0.25">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B180" s="68">
        <v>100</v>
      </c>
      <c r="AC180" s="68">
        <v>100</v>
      </c>
      <c r="AM180" s="68"/>
    </row>
    <row r="181" spans="1:53" x14ac:dyDescent="0.25">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B181" s="68">
        <v>61.93</v>
      </c>
      <c r="AC181" s="68">
        <v>64.7</v>
      </c>
      <c r="AM181" s="68"/>
      <c r="AZ181" s="28"/>
      <c r="BA181" s="28"/>
    </row>
    <row r="182" spans="1:53" x14ac:dyDescent="0.25">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B182" s="68">
        <v>6.08</v>
      </c>
      <c r="AC182" s="68">
        <v>5.23</v>
      </c>
      <c r="AM182" s="68"/>
    </row>
    <row r="183" spans="1:53" x14ac:dyDescent="0.25">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B183" s="68">
        <v>31.98</v>
      </c>
      <c r="AC183" s="68">
        <v>30.07</v>
      </c>
      <c r="AM183" s="68"/>
    </row>
    <row r="184" spans="1:53" x14ac:dyDescent="0.25">
      <c r="AA184" s="68"/>
    </row>
    <row r="185" spans="1:53" x14ac:dyDescent="0.25">
      <c r="A185" t="s">
        <v>9</v>
      </c>
      <c r="AA185" s="68"/>
      <c r="AM185" s="68"/>
    </row>
    <row r="186" spans="1:53" x14ac:dyDescent="0.25">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B186" s="68">
        <v>100</v>
      </c>
      <c r="AC186" s="68">
        <v>100</v>
      </c>
      <c r="AM186" s="68"/>
    </row>
    <row r="187" spans="1:53" x14ac:dyDescent="0.25">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B187" s="68">
        <v>56.77</v>
      </c>
      <c r="AC187" s="68">
        <v>53.68</v>
      </c>
      <c r="AM187" s="68"/>
    </row>
    <row r="188" spans="1:53" x14ac:dyDescent="0.25">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B188" s="68">
        <v>11.49</v>
      </c>
      <c r="AC188" s="68">
        <v>13.59</v>
      </c>
      <c r="AM188" s="68"/>
    </row>
    <row r="189" spans="1:53" x14ac:dyDescent="0.25">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B189" s="68">
        <v>31.74</v>
      </c>
      <c r="AC189" s="68">
        <v>32.729999999999997</v>
      </c>
      <c r="AM189" s="68"/>
    </row>
    <row r="190" spans="1:53" x14ac:dyDescent="0.25">
      <c r="AA190" s="68"/>
    </row>
    <row r="191" spans="1:53" x14ac:dyDescent="0.25">
      <c r="A191" t="s">
        <v>14</v>
      </c>
      <c r="AA191" s="68"/>
      <c r="AM191" s="68"/>
    </row>
    <row r="192" spans="1:53" x14ac:dyDescent="0.25">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B192" s="68">
        <v>100</v>
      </c>
      <c r="AC192" s="68">
        <v>100</v>
      </c>
      <c r="AM192" s="68"/>
    </row>
    <row r="193" spans="1:50" x14ac:dyDescent="0.25">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B193" s="68">
        <v>64.66</v>
      </c>
      <c r="AC193" s="68">
        <v>68.39</v>
      </c>
      <c r="AM193" s="68"/>
    </row>
    <row r="194" spans="1:50" x14ac:dyDescent="0.25">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B194" s="68">
        <v>2.88</v>
      </c>
      <c r="AC194" s="68">
        <v>1.81</v>
      </c>
      <c r="AM194" s="68"/>
    </row>
    <row r="195" spans="1:50" x14ac:dyDescent="0.25">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B195" s="68">
        <v>32.46</v>
      </c>
      <c r="AC195" s="68">
        <v>29.8</v>
      </c>
      <c r="AM195" s="68"/>
    </row>
    <row r="196" spans="1:50" x14ac:dyDescent="0.25">
      <c r="AA196" s="68"/>
    </row>
    <row r="197" spans="1:50" x14ac:dyDescent="0.25">
      <c r="A197" t="s">
        <v>15</v>
      </c>
      <c r="AA197" s="68"/>
      <c r="AM197" s="68"/>
    </row>
    <row r="198" spans="1:50" x14ac:dyDescent="0.25">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B198" s="68">
        <v>100</v>
      </c>
      <c r="AC198" s="68">
        <v>100</v>
      </c>
      <c r="AM198" s="68"/>
    </row>
    <row r="199" spans="1:50" x14ac:dyDescent="0.25">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B199" s="68">
        <v>61.1</v>
      </c>
      <c r="AC199" s="68">
        <v>68.55</v>
      </c>
      <c r="AM199" s="68"/>
    </row>
    <row r="200" spans="1:50" x14ac:dyDescent="0.25">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B200" s="68">
        <v>9.0399999999999991</v>
      </c>
      <c r="AC200" s="68">
        <v>6.57</v>
      </c>
      <c r="AM200" s="68"/>
    </row>
    <row r="201" spans="1:50" x14ac:dyDescent="0.25">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B201" s="68">
        <v>29.86</v>
      </c>
      <c r="AC201" s="68">
        <v>24.88</v>
      </c>
      <c r="AM201" s="68"/>
    </row>
    <row r="202" spans="1:50" x14ac:dyDescent="0.25">
      <c r="AA202" s="68"/>
    </row>
    <row r="203" spans="1:50" x14ac:dyDescent="0.25">
      <c r="AA203" s="68"/>
    </row>
    <row r="204" spans="1:50" x14ac:dyDescent="0.25">
      <c r="A204" t="s">
        <v>0</v>
      </c>
      <c r="AA204" s="68"/>
      <c r="AM204" s="68"/>
    </row>
    <row r="205" spans="1:50" x14ac:dyDescent="0.25">
      <c r="A205" t="s">
        <v>1</v>
      </c>
      <c r="AA205" s="68"/>
      <c r="AM205" s="68"/>
    </row>
    <row r="206" spans="1:50" x14ac:dyDescent="0.25">
      <c r="A206" t="s">
        <v>22</v>
      </c>
      <c r="AA206" s="68"/>
      <c r="AM206" s="68"/>
    </row>
    <row r="207" spans="1:50" x14ac:dyDescent="0.25">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69">
        <v>44256</v>
      </c>
      <c r="AC207" s="69">
        <v>44287</v>
      </c>
      <c r="AD207" s="1"/>
      <c r="AE207" s="1"/>
      <c r="AF207" s="1"/>
      <c r="AG207" s="1"/>
      <c r="AH207" s="1"/>
      <c r="AI207" s="1"/>
      <c r="AJ207" s="1"/>
      <c r="AK207" s="1"/>
      <c r="AL207" s="1"/>
      <c r="AM207" s="69"/>
      <c r="AN207" s="69"/>
      <c r="AO207" s="69"/>
      <c r="AP207" s="69"/>
      <c r="AQ207" s="69"/>
      <c r="AR207" s="69"/>
      <c r="AS207" s="69"/>
      <c r="AT207" s="69"/>
      <c r="AU207" s="69"/>
      <c r="AV207" s="69"/>
      <c r="AW207" s="69"/>
      <c r="AX207" s="1"/>
    </row>
    <row r="208" spans="1:50" x14ac:dyDescent="0.25">
      <c r="A208" t="s">
        <v>4</v>
      </c>
      <c r="AA208" s="68"/>
      <c r="AM208" s="68"/>
    </row>
    <row r="209" spans="1:39" x14ac:dyDescent="0.25">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B209" s="68">
        <v>100</v>
      </c>
      <c r="AC209" s="68">
        <v>100</v>
      </c>
      <c r="AM209" s="68"/>
    </row>
    <row r="210" spans="1:39" x14ac:dyDescent="0.25">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B210" s="68">
        <v>64.78</v>
      </c>
      <c r="AC210" s="68">
        <v>66.989999999999995</v>
      </c>
      <c r="AM210" s="68"/>
    </row>
    <row r="211" spans="1:39" x14ac:dyDescent="0.25">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B211" s="68">
        <v>1.74</v>
      </c>
      <c r="AC211" s="68">
        <v>0.85</v>
      </c>
      <c r="AM211" s="68"/>
    </row>
    <row r="212" spans="1:39" x14ac:dyDescent="0.25">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B212" s="68">
        <v>33.479999999999997</v>
      </c>
      <c r="AC212" s="68">
        <v>32.159999999999997</v>
      </c>
      <c r="AM212" s="68"/>
    </row>
    <row r="213" spans="1:39" x14ac:dyDescent="0.25">
      <c r="AA213" s="68"/>
    </row>
    <row r="214" spans="1:39" x14ac:dyDescent="0.25">
      <c r="A214" t="s">
        <v>9</v>
      </c>
      <c r="AA214" s="68"/>
      <c r="AM214" s="68"/>
    </row>
    <row r="215" spans="1:39" x14ac:dyDescent="0.25">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B215" s="68">
        <v>100</v>
      </c>
      <c r="AC215" s="68">
        <v>100</v>
      </c>
      <c r="AM215" s="68"/>
    </row>
    <row r="216" spans="1:39" x14ac:dyDescent="0.25">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B216" s="68">
        <v>58.05</v>
      </c>
      <c r="AC216" s="68">
        <v>65.3</v>
      </c>
      <c r="AM216" s="68"/>
    </row>
    <row r="217" spans="1:39" x14ac:dyDescent="0.25">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B217" s="68">
        <v>5.85</v>
      </c>
      <c r="AC217" s="68">
        <v>4.57</v>
      </c>
      <c r="AM217" s="68"/>
    </row>
    <row r="218" spans="1:39" x14ac:dyDescent="0.25">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B218" s="68">
        <v>36.1</v>
      </c>
      <c r="AC218" s="68">
        <v>30.13</v>
      </c>
      <c r="AM218" s="68"/>
    </row>
    <row r="219" spans="1:39" x14ac:dyDescent="0.25">
      <c r="AA219" s="68"/>
    </row>
    <row r="220" spans="1:39" x14ac:dyDescent="0.25">
      <c r="A220" t="s">
        <v>14</v>
      </c>
      <c r="AA220" s="68"/>
      <c r="AM220" s="68"/>
    </row>
    <row r="221" spans="1:39" x14ac:dyDescent="0.25">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B221" s="68">
        <v>100</v>
      </c>
      <c r="AC221" s="68">
        <v>100</v>
      </c>
      <c r="AM221" s="68"/>
    </row>
    <row r="222" spans="1:39" x14ac:dyDescent="0.25">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B222" s="68">
        <v>65.010000000000005</v>
      </c>
      <c r="AC222" s="68">
        <v>66.52</v>
      </c>
      <c r="AM222" s="68"/>
    </row>
    <row r="223" spans="1:39" x14ac:dyDescent="0.25">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B223" s="68">
        <v>0.75</v>
      </c>
      <c r="AC223" s="68">
        <v>0.27</v>
      </c>
      <c r="AM223" s="68"/>
    </row>
    <row r="224" spans="1:39" x14ac:dyDescent="0.25">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B224" s="68">
        <v>34.24</v>
      </c>
      <c r="AC224" s="68">
        <v>33.21</v>
      </c>
      <c r="AM224" s="68"/>
    </row>
    <row r="225" spans="1:50" x14ac:dyDescent="0.25">
      <c r="AA225" s="68"/>
    </row>
    <row r="226" spans="1:50" x14ac:dyDescent="0.25">
      <c r="A226" t="s">
        <v>15</v>
      </c>
      <c r="AA226" s="68"/>
      <c r="AM226" s="68"/>
    </row>
    <row r="227" spans="1:50" x14ac:dyDescent="0.25">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B227" s="68">
        <v>100</v>
      </c>
      <c r="AC227" s="68">
        <v>100</v>
      </c>
      <c r="AM227" s="68"/>
    </row>
    <row r="228" spans="1:50" x14ac:dyDescent="0.25">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B228" s="68">
        <v>69.47</v>
      </c>
      <c r="AC228" s="68">
        <v>74.02</v>
      </c>
      <c r="AM228" s="68"/>
    </row>
    <row r="229" spans="1:50" x14ac:dyDescent="0.25">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B229" s="68">
        <v>4.63</v>
      </c>
      <c r="AC229" s="68">
        <v>1.2</v>
      </c>
      <c r="AM229" s="68"/>
    </row>
    <row r="230" spans="1:50" x14ac:dyDescent="0.25">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B230" s="68">
        <v>25.9</v>
      </c>
      <c r="AC230" s="68">
        <v>24.79</v>
      </c>
      <c r="AM230" s="68"/>
    </row>
    <row r="231" spans="1:50" x14ac:dyDescent="0.25">
      <c r="AA231" s="68"/>
    </row>
    <row r="232" spans="1:50" x14ac:dyDescent="0.25">
      <c r="AA232" s="68"/>
    </row>
    <row r="233" spans="1:50" x14ac:dyDescent="0.25">
      <c r="A233" t="s">
        <v>0</v>
      </c>
      <c r="AA233" s="68"/>
      <c r="AM233" s="68"/>
    </row>
    <row r="234" spans="1:50" x14ac:dyDescent="0.25">
      <c r="A234" t="s">
        <v>23</v>
      </c>
      <c r="AA234" s="68"/>
      <c r="AM234" s="68"/>
    </row>
    <row r="235" spans="1:50" x14ac:dyDescent="0.25">
      <c r="A235" t="s">
        <v>2</v>
      </c>
      <c r="AA235" s="68"/>
      <c r="AM235" s="68"/>
    </row>
    <row r="236" spans="1:50" x14ac:dyDescent="0.25">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69">
        <v>44256</v>
      </c>
      <c r="AC236" s="69">
        <v>44287</v>
      </c>
      <c r="AD236" s="1"/>
      <c r="AE236" s="1"/>
      <c r="AF236" s="1"/>
      <c r="AG236" s="1"/>
      <c r="AH236" s="1"/>
      <c r="AI236" s="1"/>
      <c r="AJ236" s="1"/>
      <c r="AK236" s="1"/>
      <c r="AL236" s="1"/>
      <c r="AM236" s="69"/>
      <c r="AN236" s="69"/>
      <c r="AO236" s="69"/>
      <c r="AP236" s="69"/>
      <c r="AQ236" s="69"/>
      <c r="AR236" s="69"/>
      <c r="AS236" s="69"/>
      <c r="AT236" s="69"/>
      <c r="AU236" s="69"/>
      <c r="AV236" s="69"/>
      <c r="AW236" s="69"/>
      <c r="AX236" s="1"/>
    </row>
    <row r="237" spans="1:50" x14ac:dyDescent="0.25">
      <c r="A237" t="s">
        <v>24</v>
      </c>
      <c r="AA237" s="68"/>
      <c r="AM237" s="68"/>
    </row>
    <row r="238" spans="1:50" x14ac:dyDescent="0.25">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B238" s="68">
        <v>100</v>
      </c>
      <c r="AC238" s="68">
        <v>100</v>
      </c>
      <c r="AM238" s="68"/>
    </row>
    <row r="239" spans="1:50" x14ac:dyDescent="0.25">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B239" s="68">
        <v>59.49</v>
      </c>
      <c r="AC239" s="68">
        <v>58.86</v>
      </c>
      <c r="AM239" s="68"/>
    </row>
    <row r="240" spans="1:50" x14ac:dyDescent="0.25">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B240" s="68">
        <v>3.73</v>
      </c>
      <c r="AC240" s="68">
        <v>3.54</v>
      </c>
      <c r="AM240" s="68"/>
    </row>
    <row r="241" spans="1:39" x14ac:dyDescent="0.25">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B241" s="68">
        <v>36.78</v>
      </c>
      <c r="AC241" s="68">
        <v>37.6</v>
      </c>
      <c r="AM241" s="68"/>
    </row>
    <row r="242" spans="1:39" x14ac:dyDescent="0.25">
      <c r="AA242" s="68"/>
    </row>
    <row r="243" spans="1:39" x14ac:dyDescent="0.25">
      <c r="A243" t="s">
        <v>29</v>
      </c>
      <c r="AA243" s="68"/>
      <c r="AM243" s="68"/>
    </row>
    <row r="244" spans="1:39" x14ac:dyDescent="0.25">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B244" s="68">
        <v>100</v>
      </c>
      <c r="AC244" s="68">
        <v>100</v>
      </c>
      <c r="AM244" s="68"/>
    </row>
    <row r="245" spans="1:39" x14ac:dyDescent="0.25">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B245" s="68">
        <v>62.64</v>
      </c>
      <c r="AC245" s="68">
        <v>63.92</v>
      </c>
      <c r="AM245" s="68"/>
    </row>
    <row r="246" spans="1:39" x14ac:dyDescent="0.25">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B246" s="68">
        <v>2.4500000000000002</v>
      </c>
      <c r="AC246" s="68">
        <v>2.25</v>
      </c>
      <c r="AM246" s="68"/>
    </row>
    <row r="247" spans="1:39" x14ac:dyDescent="0.25">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B247" s="68">
        <v>34.9</v>
      </c>
      <c r="AC247" s="68">
        <v>33.82</v>
      </c>
      <c r="AM247" s="68"/>
    </row>
    <row r="248" spans="1:39" x14ac:dyDescent="0.25">
      <c r="AA248" s="68"/>
    </row>
    <row r="249" spans="1:39" x14ac:dyDescent="0.25">
      <c r="A249" t="s">
        <v>34</v>
      </c>
      <c r="AA249" s="68"/>
      <c r="AM249" s="68"/>
    </row>
    <row r="250" spans="1:39" x14ac:dyDescent="0.25">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B250" s="68">
        <v>100</v>
      </c>
      <c r="AC250" s="68">
        <v>100</v>
      </c>
      <c r="AM250" s="68"/>
    </row>
    <row r="251" spans="1:39" x14ac:dyDescent="0.25">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B251" s="68">
        <v>64.08</v>
      </c>
      <c r="AC251" s="68">
        <v>65.02</v>
      </c>
      <c r="AM251" s="68"/>
    </row>
    <row r="252" spans="1:39" x14ac:dyDescent="0.25">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B252" s="68">
        <v>2.25</v>
      </c>
      <c r="AC252" s="68">
        <v>3.55</v>
      </c>
      <c r="AM252" s="68"/>
    </row>
    <row r="253" spans="1:39" x14ac:dyDescent="0.25">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B253" s="68">
        <v>33.659999999999997</v>
      </c>
      <c r="AC253" s="68">
        <v>31.43</v>
      </c>
      <c r="AM253" s="68"/>
    </row>
    <row r="254" spans="1:39" x14ac:dyDescent="0.25">
      <c r="AA254" s="68"/>
    </row>
    <row r="255" spans="1:39" x14ac:dyDescent="0.25">
      <c r="AA255" s="68"/>
    </row>
    <row r="256" spans="1:39" x14ac:dyDescent="0.25">
      <c r="A256" t="s">
        <v>0</v>
      </c>
      <c r="AA256" s="68"/>
      <c r="AM256" s="68"/>
    </row>
    <row r="257" spans="1:50" x14ac:dyDescent="0.25">
      <c r="A257" t="s">
        <v>23</v>
      </c>
      <c r="AA257" s="68"/>
      <c r="AM257" s="68"/>
    </row>
    <row r="258" spans="1:50" x14ac:dyDescent="0.25">
      <c r="A258" t="s">
        <v>16</v>
      </c>
      <c r="AA258" s="68"/>
      <c r="AM258" s="68"/>
    </row>
    <row r="259" spans="1:50" x14ac:dyDescent="0.25">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69">
        <v>44256</v>
      </c>
      <c r="AC259" s="69">
        <v>44287</v>
      </c>
      <c r="AD259" s="1"/>
      <c r="AE259" s="1"/>
      <c r="AF259" s="1"/>
      <c r="AG259" s="1"/>
      <c r="AH259" s="1"/>
      <c r="AI259" s="1"/>
      <c r="AJ259" s="1"/>
      <c r="AK259" s="1"/>
      <c r="AL259" s="1"/>
      <c r="AM259" s="69"/>
      <c r="AN259" s="69"/>
      <c r="AO259" s="69"/>
      <c r="AP259" s="69"/>
      <c r="AQ259" s="69"/>
      <c r="AR259" s="69"/>
      <c r="AS259" s="69"/>
      <c r="AT259" s="69"/>
      <c r="AU259" s="69"/>
      <c r="AV259" s="69"/>
      <c r="AW259" s="69"/>
      <c r="AX259" s="1"/>
    </row>
    <row r="260" spans="1:50" x14ac:dyDescent="0.25">
      <c r="A260" t="s">
        <v>24</v>
      </c>
      <c r="AA260" s="68"/>
      <c r="AM260" s="68"/>
    </row>
    <row r="261" spans="1:50" x14ac:dyDescent="0.25">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B261" s="68">
        <v>100</v>
      </c>
      <c r="AC261" s="68">
        <v>100</v>
      </c>
      <c r="AM261" s="68"/>
    </row>
    <row r="262" spans="1:50" x14ac:dyDescent="0.25">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B262" s="68">
        <v>55.24</v>
      </c>
      <c r="AC262" s="68">
        <v>57.01</v>
      </c>
      <c r="AM262" s="68"/>
    </row>
    <row r="263" spans="1:50" x14ac:dyDescent="0.25">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B263" s="68">
        <v>4.5</v>
      </c>
      <c r="AC263" s="68">
        <v>4.1399999999999997</v>
      </c>
      <c r="AM263" s="68"/>
    </row>
    <row r="264" spans="1:50" x14ac:dyDescent="0.25">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B264" s="68">
        <v>40.26</v>
      </c>
      <c r="AC264" s="68">
        <v>38.85</v>
      </c>
      <c r="AM264" s="68"/>
    </row>
    <row r="265" spans="1:50" x14ac:dyDescent="0.25">
      <c r="AA265" s="68"/>
    </row>
    <row r="266" spans="1:50" x14ac:dyDescent="0.25">
      <c r="A266" t="s">
        <v>29</v>
      </c>
      <c r="AA266" s="68"/>
      <c r="AM266" s="68"/>
    </row>
    <row r="267" spans="1:50" x14ac:dyDescent="0.25">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B267" s="68">
        <v>100</v>
      </c>
      <c r="AC267" s="68">
        <v>100</v>
      </c>
      <c r="AM267" s="68"/>
    </row>
    <row r="268" spans="1:50" x14ac:dyDescent="0.25">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B268" s="68">
        <v>60.06</v>
      </c>
      <c r="AC268" s="68">
        <v>61.04</v>
      </c>
      <c r="AM268" s="68"/>
    </row>
    <row r="269" spans="1:50" x14ac:dyDescent="0.25">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B269" s="68">
        <v>1.46</v>
      </c>
      <c r="AC269" s="68">
        <v>1.45</v>
      </c>
      <c r="AM269" s="68"/>
    </row>
    <row r="270" spans="1:50" x14ac:dyDescent="0.25">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B270" s="68">
        <v>38.49</v>
      </c>
      <c r="AC270" s="68">
        <v>37.520000000000003</v>
      </c>
      <c r="AM270" s="68"/>
    </row>
    <row r="271" spans="1:50" x14ac:dyDescent="0.25">
      <c r="AA271" s="68"/>
    </row>
    <row r="272" spans="1:50" x14ac:dyDescent="0.25">
      <c r="A272" t="s">
        <v>34</v>
      </c>
      <c r="AA272" s="68"/>
      <c r="AM272" s="68"/>
    </row>
    <row r="273" spans="1:50" x14ac:dyDescent="0.25">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B273" s="68">
        <v>100</v>
      </c>
      <c r="AC273" s="68">
        <v>100</v>
      </c>
      <c r="AM273" s="68"/>
    </row>
    <row r="274" spans="1:50" x14ac:dyDescent="0.25">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B274" s="68">
        <v>58.13</v>
      </c>
      <c r="AC274" s="68">
        <v>58.85</v>
      </c>
      <c r="AM274" s="68"/>
    </row>
    <row r="275" spans="1:50" x14ac:dyDescent="0.25">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B275" s="68">
        <v>4.42</v>
      </c>
      <c r="AC275" s="68">
        <v>4.6900000000000004</v>
      </c>
      <c r="AM275" s="68"/>
    </row>
    <row r="276" spans="1:50" x14ac:dyDescent="0.25">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B276" s="68">
        <v>37.46</v>
      </c>
      <c r="AC276" s="68">
        <v>36.450000000000003</v>
      </c>
      <c r="AM276" s="68"/>
    </row>
    <row r="277" spans="1:50" x14ac:dyDescent="0.25">
      <c r="AA277" s="68"/>
    </row>
    <row r="278" spans="1:50" x14ac:dyDescent="0.25">
      <c r="AA278" s="68"/>
    </row>
    <row r="279" spans="1:50" x14ac:dyDescent="0.25">
      <c r="A279" t="s">
        <v>0</v>
      </c>
      <c r="AA279" s="68"/>
      <c r="AM279" s="68"/>
    </row>
    <row r="280" spans="1:50" x14ac:dyDescent="0.25">
      <c r="A280" t="s">
        <v>23</v>
      </c>
      <c r="AA280" s="68"/>
      <c r="AM280" s="68"/>
    </row>
    <row r="281" spans="1:50" x14ac:dyDescent="0.25">
      <c r="A281" t="s">
        <v>17</v>
      </c>
      <c r="AA281" s="68"/>
      <c r="AM281" s="68"/>
    </row>
    <row r="282" spans="1:50" x14ac:dyDescent="0.25">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69">
        <v>44256</v>
      </c>
      <c r="AC282" s="69">
        <v>44287</v>
      </c>
      <c r="AD282" s="1"/>
      <c r="AE282" s="1"/>
      <c r="AF282" s="1"/>
      <c r="AG282" s="1"/>
      <c r="AH282" s="1"/>
      <c r="AI282" s="1"/>
      <c r="AJ282" s="1"/>
      <c r="AK282" s="1"/>
      <c r="AL282" s="1"/>
      <c r="AM282" s="69"/>
      <c r="AN282" s="69"/>
      <c r="AO282" s="69"/>
      <c r="AP282" s="69"/>
      <c r="AQ282" s="69"/>
      <c r="AR282" s="69"/>
      <c r="AS282" s="69"/>
      <c r="AT282" s="69"/>
      <c r="AU282" s="69"/>
      <c r="AV282" s="69"/>
      <c r="AW282" s="69"/>
      <c r="AX282" s="1"/>
    </row>
    <row r="283" spans="1:50" x14ac:dyDescent="0.25">
      <c r="A283" t="s">
        <v>24</v>
      </c>
      <c r="AA283" s="68"/>
      <c r="AM283" s="68"/>
    </row>
    <row r="284" spans="1:50" x14ac:dyDescent="0.25">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B284" s="68">
        <v>100</v>
      </c>
      <c r="AC284" s="68">
        <v>100</v>
      </c>
      <c r="AM284" s="68"/>
    </row>
    <row r="285" spans="1:50" x14ac:dyDescent="0.25">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B285" s="68">
        <v>55.43</v>
      </c>
      <c r="AC285" s="68">
        <v>57.48</v>
      </c>
      <c r="AM285" s="68"/>
    </row>
    <row r="286" spans="1:50" x14ac:dyDescent="0.25">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B286" s="68">
        <v>9.44</v>
      </c>
      <c r="AC286" s="68">
        <v>8.11</v>
      </c>
      <c r="AM286" s="68"/>
    </row>
    <row r="287" spans="1:50" x14ac:dyDescent="0.25">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B287" s="68">
        <v>35.130000000000003</v>
      </c>
      <c r="AC287" s="68">
        <v>34.409999999999997</v>
      </c>
      <c r="AM287" s="68"/>
    </row>
    <row r="288" spans="1:50" x14ac:dyDescent="0.25">
      <c r="AA288" s="68"/>
    </row>
    <row r="289" spans="1:39" x14ac:dyDescent="0.25">
      <c r="A289" t="s">
        <v>29</v>
      </c>
      <c r="AA289" s="68"/>
      <c r="AM289" s="68"/>
    </row>
    <row r="290" spans="1:39" x14ac:dyDescent="0.25">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B290" s="68">
        <v>100</v>
      </c>
      <c r="AC290" s="68">
        <v>100</v>
      </c>
      <c r="AM290" s="68"/>
    </row>
    <row r="291" spans="1:39" x14ac:dyDescent="0.25">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B291" s="68">
        <v>62.31</v>
      </c>
      <c r="AC291" s="68">
        <v>65.12</v>
      </c>
      <c r="AM291" s="68"/>
    </row>
    <row r="292" spans="1:39" x14ac:dyDescent="0.25">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B292" s="68">
        <v>3.98</v>
      </c>
      <c r="AC292" s="68">
        <v>2.89</v>
      </c>
      <c r="AM292" s="68"/>
    </row>
    <row r="293" spans="1:39" x14ac:dyDescent="0.25">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B293" s="68">
        <v>33.71</v>
      </c>
      <c r="AC293" s="68">
        <v>31.98</v>
      </c>
      <c r="AM293" s="68"/>
    </row>
    <row r="294" spans="1:39" x14ac:dyDescent="0.25">
      <c r="AA294" s="68"/>
    </row>
    <row r="295" spans="1:39" x14ac:dyDescent="0.25">
      <c r="A295" t="s">
        <v>34</v>
      </c>
      <c r="AA295" s="68"/>
      <c r="AM295" s="68"/>
    </row>
    <row r="296" spans="1:39" x14ac:dyDescent="0.25">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B296" s="68">
        <v>100</v>
      </c>
      <c r="AC296" s="68">
        <v>100</v>
      </c>
      <c r="AM296" s="68"/>
    </row>
    <row r="297" spans="1:39" x14ac:dyDescent="0.25">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B297" s="68">
        <v>64</v>
      </c>
      <c r="AC297" s="68">
        <v>67.86</v>
      </c>
      <c r="AM297" s="68"/>
    </row>
    <row r="298" spans="1:39" x14ac:dyDescent="0.25">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B298" s="68">
        <v>4.28</v>
      </c>
      <c r="AC298" s="68">
        <v>2.79</v>
      </c>
      <c r="AM298" s="68"/>
    </row>
    <row r="299" spans="1:39" x14ac:dyDescent="0.25">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B299" s="68">
        <v>31.72</v>
      </c>
      <c r="AC299" s="68">
        <v>29.34</v>
      </c>
      <c r="AM299" s="68"/>
    </row>
    <row r="300" spans="1:39" x14ac:dyDescent="0.25">
      <c r="AA300" s="68"/>
    </row>
    <row r="301" spans="1:39" x14ac:dyDescent="0.25">
      <c r="AA301" s="68"/>
    </row>
    <row r="302" spans="1:39" x14ac:dyDescent="0.25">
      <c r="A302" t="s">
        <v>0</v>
      </c>
      <c r="AA302" s="68"/>
      <c r="AM302" s="68"/>
    </row>
    <row r="303" spans="1:39" x14ac:dyDescent="0.25">
      <c r="A303" t="s">
        <v>23</v>
      </c>
      <c r="AA303" s="68"/>
      <c r="AM303" s="68"/>
    </row>
    <row r="304" spans="1:39" x14ac:dyDescent="0.25">
      <c r="A304" t="s">
        <v>18</v>
      </c>
      <c r="AA304" s="68"/>
      <c r="AM304" s="68"/>
    </row>
    <row r="305" spans="1:50" x14ac:dyDescent="0.25">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69">
        <v>44256</v>
      </c>
      <c r="AC305" s="69">
        <v>44287</v>
      </c>
      <c r="AD305" s="1"/>
      <c r="AE305" s="1"/>
      <c r="AF305" s="1"/>
      <c r="AG305" s="1"/>
      <c r="AH305" s="1"/>
      <c r="AI305" s="1"/>
      <c r="AJ305" s="1"/>
      <c r="AK305" s="1"/>
      <c r="AL305" s="1"/>
      <c r="AM305" s="69"/>
      <c r="AN305" s="69"/>
      <c r="AO305" s="69"/>
      <c r="AP305" s="69"/>
      <c r="AQ305" s="69"/>
      <c r="AR305" s="69"/>
      <c r="AS305" s="69"/>
      <c r="AT305" s="69"/>
      <c r="AU305" s="69"/>
      <c r="AV305" s="69"/>
      <c r="AW305" s="69"/>
      <c r="AX305" s="1"/>
    </row>
    <row r="306" spans="1:50" x14ac:dyDescent="0.25">
      <c r="A306" t="s">
        <v>24</v>
      </c>
      <c r="AA306" s="68"/>
      <c r="AM306" s="68"/>
    </row>
    <row r="307" spans="1:50" x14ac:dyDescent="0.25">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B307" s="68">
        <v>100</v>
      </c>
      <c r="AC307" s="68">
        <v>100</v>
      </c>
      <c r="AM307" s="68"/>
    </row>
    <row r="308" spans="1:50" x14ac:dyDescent="0.25">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B308" s="68">
        <v>48.41</v>
      </c>
      <c r="AC308" s="68">
        <v>45.76</v>
      </c>
      <c r="AM308" s="68"/>
    </row>
    <row r="309" spans="1:50" x14ac:dyDescent="0.25">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B309" s="68">
        <v>14.39</v>
      </c>
      <c r="AC309" s="68">
        <v>15.98</v>
      </c>
      <c r="AM309" s="68"/>
    </row>
    <row r="310" spans="1:50" x14ac:dyDescent="0.25">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B310" s="68">
        <v>37.200000000000003</v>
      </c>
      <c r="AC310" s="68">
        <v>38.26</v>
      </c>
      <c r="AM310" s="68"/>
    </row>
    <row r="311" spans="1:50" x14ac:dyDescent="0.25">
      <c r="AA311" s="68"/>
    </row>
    <row r="312" spans="1:50" x14ac:dyDescent="0.25">
      <c r="A312" t="s">
        <v>29</v>
      </c>
      <c r="AA312" s="68"/>
      <c r="AM312" s="68"/>
    </row>
    <row r="313" spans="1:50" x14ac:dyDescent="0.25">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B313" s="68">
        <v>100</v>
      </c>
      <c r="AC313" s="68">
        <v>100</v>
      </c>
      <c r="AM313" s="68"/>
    </row>
    <row r="314" spans="1:50" x14ac:dyDescent="0.25">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B314" s="68">
        <v>57.03</v>
      </c>
      <c r="AC314" s="68">
        <v>63.25</v>
      </c>
      <c r="AM314" s="68"/>
    </row>
    <row r="315" spans="1:50" x14ac:dyDescent="0.25">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B315" s="68">
        <v>6.98</v>
      </c>
      <c r="AC315" s="68">
        <v>4.91</v>
      </c>
      <c r="AM315" s="68"/>
    </row>
    <row r="316" spans="1:50" x14ac:dyDescent="0.25">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B316" s="68">
        <v>35.99</v>
      </c>
      <c r="AC316" s="68">
        <v>31.84</v>
      </c>
      <c r="AM316" s="68"/>
    </row>
    <row r="317" spans="1:50" x14ac:dyDescent="0.25">
      <c r="AA317" s="68"/>
    </row>
    <row r="318" spans="1:50" x14ac:dyDescent="0.25">
      <c r="A318" t="s">
        <v>34</v>
      </c>
      <c r="AA318" s="68"/>
      <c r="AM318" s="68"/>
    </row>
    <row r="319" spans="1:50" x14ac:dyDescent="0.25">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B319" s="68">
        <v>100</v>
      </c>
      <c r="AC319" s="68">
        <v>100</v>
      </c>
      <c r="AM319" s="68"/>
    </row>
    <row r="320" spans="1:50" x14ac:dyDescent="0.25">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B320" s="68">
        <v>55.57</v>
      </c>
      <c r="AC320" s="68">
        <v>62.82</v>
      </c>
      <c r="AM320" s="68"/>
    </row>
    <row r="321" spans="1:50" x14ac:dyDescent="0.25">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B321" s="68">
        <v>8.5299999999999994</v>
      </c>
      <c r="AC321" s="68">
        <v>2.33</v>
      </c>
      <c r="AM321" s="68"/>
    </row>
    <row r="322" spans="1:50" x14ac:dyDescent="0.25">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B322" s="68">
        <v>35.9</v>
      </c>
      <c r="AC322" s="68">
        <v>34.85</v>
      </c>
      <c r="AM322" s="68"/>
    </row>
    <row r="323" spans="1:50" x14ac:dyDescent="0.25">
      <c r="AA323" s="68"/>
    </row>
    <row r="324" spans="1:50" x14ac:dyDescent="0.25">
      <c r="AA324" s="68"/>
    </row>
    <row r="325" spans="1:50" x14ac:dyDescent="0.25">
      <c r="A325" t="s">
        <v>0</v>
      </c>
      <c r="AA325" s="68"/>
      <c r="AM325" s="68"/>
    </row>
    <row r="326" spans="1:50" x14ac:dyDescent="0.25">
      <c r="A326" t="s">
        <v>23</v>
      </c>
      <c r="AA326" s="68"/>
      <c r="AM326" s="68"/>
    </row>
    <row r="327" spans="1:50" x14ac:dyDescent="0.25">
      <c r="A327" t="s">
        <v>19</v>
      </c>
      <c r="AA327" s="68"/>
      <c r="AM327" s="68"/>
    </row>
    <row r="328" spans="1:50" x14ac:dyDescent="0.25">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69">
        <v>44256</v>
      </c>
      <c r="AC328" s="69">
        <v>44287</v>
      </c>
      <c r="AD328" s="1"/>
      <c r="AE328" s="1"/>
      <c r="AF328" s="1"/>
      <c r="AG328" s="1"/>
      <c r="AH328" s="1"/>
      <c r="AI328" s="1"/>
      <c r="AJ328" s="1"/>
      <c r="AK328" s="1"/>
      <c r="AL328" s="1"/>
      <c r="AM328" s="69"/>
      <c r="AN328" s="69"/>
      <c r="AO328" s="69"/>
      <c r="AP328" s="69"/>
      <c r="AQ328" s="69"/>
      <c r="AR328" s="69"/>
      <c r="AS328" s="69"/>
      <c r="AT328" s="69"/>
      <c r="AU328" s="69"/>
      <c r="AV328" s="69"/>
      <c r="AW328" s="69"/>
      <c r="AX328" s="1"/>
    </row>
    <row r="329" spans="1:50" x14ac:dyDescent="0.25">
      <c r="A329" t="s">
        <v>24</v>
      </c>
      <c r="AA329" s="68"/>
      <c r="AM329" s="68"/>
    </row>
    <row r="330" spans="1:50" x14ac:dyDescent="0.25">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B330" s="68">
        <v>100</v>
      </c>
      <c r="AC330" s="68">
        <v>100</v>
      </c>
      <c r="AM330" s="68"/>
    </row>
    <row r="331" spans="1:50" x14ac:dyDescent="0.25">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B331" s="68">
        <v>41.7</v>
      </c>
      <c r="AC331" s="68">
        <v>59.26</v>
      </c>
      <c r="AM331" s="68"/>
    </row>
    <row r="332" spans="1:50" x14ac:dyDescent="0.25">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B332" s="68">
        <v>15.29</v>
      </c>
      <c r="AC332" s="68">
        <v>9.5399999999999991</v>
      </c>
      <c r="AM332" s="68"/>
    </row>
    <row r="333" spans="1:50" x14ac:dyDescent="0.25">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B333" s="68">
        <v>43</v>
      </c>
      <c r="AC333" s="68">
        <v>31.19</v>
      </c>
      <c r="AM333" s="68"/>
    </row>
    <row r="334" spans="1:50" x14ac:dyDescent="0.25">
      <c r="AA334" s="68"/>
    </row>
    <row r="335" spans="1:50" x14ac:dyDescent="0.25">
      <c r="A335" t="s">
        <v>29</v>
      </c>
      <c r="AA335" s="68"/>
      <c r="AM335" s="68"/>
    </row>
    <row r="336" spans="1:50" x14ac:dyDescent="0.25">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B336" s="68">
        <v>100</v>
      </c>
      <c r="AC336" s="68">
        <v>100</v>
      </c>
      <c r="AM336" s="68"/>
    </row>
    <row r="337" spans="1:50" x14ac:dyDescent="0.25">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B337" s="68">
        <v>61.97</v>
      </c>
      <c r="AC337" s="68">
        <v>67</v>
      </c>
      <c r="AM337" s="68"/>
    </row>
    <row r="338" spans="1:50" x14ac:dyDescent="0.25">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B338" s="68">
        <v>6.34</v>
      </c>
      <c r="AC338" s="68">
        <v>4.66</v>
      </c>
      <c r="AM338" s="68"/>
    </row>
    <row r="339" spans="1:50" x14ac:dyDescent="0.25">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B339" s="68">
        <v>31.7</v>
      </c>
      <c r="AC339" s="68">
        <v>28.34</v>
      </c>
      <c r="AM339" s="68"/>
    </row>
    <row r="340" spans="1:50" x14ac:dyDescent="0.25">
      <c r="AA340" s="68"/>
    </row>
    <row r="341" spans="1:50" x14ac:dyDescent="0.25">
      <c r="A341" t="s">
        <v>34</v>
      </c>
      <c r="AA341" s="68"/>
      <c r="AM341" s="68"/>
    </row>
    <row r="342" spans="1:50" x14ac:dyDescent="0.25">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B342" s="68">
        <v>100</v>
      </c>
      <c r="AC342" s="68">
        <v>100</v>
      </c>
      <c r="AM342" s="68"/>
    </row>
    <row r="343" spans="1:50" x14ac:dyDescent="0.25">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B343" s="68">
        <v>53.82</v>
      </c>
      <c r="AC343" s="68">
        <v>67.489999999999995</v>
      </c>
      <c r="AM343" s="68"/>
    </row>
    <row r="344" spans="1:50" x14ac:dyDescent="0.25">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B344" s="68">
        <v>1.86</v>
      </c>
      <c r="AC344" s="68">
        <v>1.79</v>
      </c>
      <c r="AM344" s="68"/>
    </row>
    <row r="345" spans="1:50" x14ac:dyDescent="0.25">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B345" s="68">
        <v>44.33</v>
      </c>
      <c r="AC345" s="68">
        <v>30.73</v>
      </c>
      <c r="AM345" s="68"/>
    </row>
    <row r="346" spans="1:50" x14ac:dyDescent="0.25">
      <c r="AA346" s="68"/>
    </row>
    <row r="347" spans="1:50" x14ac:dyDescent="0.25">
      <c r="AA347" s="68"/>
    </row>
    <row r="348" spans="1:50" x14ac:dyDescent="0.25">
      <c r="A348" t="s">
        <v>0</v>
      </c>
      <c r="AA348" s="68"/>
      <c r="AM348" s="68"/>
    </row>
    <row r="349" spans="1:50" x14ac:dyDescent="0.25">
      <c r="A349" t="s">
        <v>23</v>
      </c>
      <c r="AA349" s="68"/>
      <c r="AM349" s="68"/>
    </row>
    <row r="350" spans="1:50" x14ac:dyDescent="0.25">
      <c r="A350" t="s">
        <v>20</v>
      </c>
      <c r="AA350" s="68"/>
      <c r="AM350" s="68"/>
    </row>
    <row r="351" spans="1:50" x14ac:dyDescent="0.25">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69">
        <v>44256</v>
      </c>
      <c r="AC351" s="69">
        <v>44287</v>
      </c>
      <c r="AD351" s="1"/>
      <c r="AE351" s="1"/>
      <c r="AF351" s="1"/>
      <c r="AG351" s="1"/>
      <c r="AH351" s="1"/>
      <c r="AI351" s="1"/>
      <c r="AJ351" s="1"/>
      <c r="AK351" s="1"/>
      <c r="AL351" s="1"/>
      <c r="AM351" s="69"/>
      <c r="AN351" s="69"/>
      <c r="AO351" s="69"/>
      <c r="AP351" s="69"/>
      <c r="AQ351" s="69"/>
      <c r="AR351" s="69"/>
      <c r="AS351" s="69"/>
      <c r="AT351" s="69"/>
      <c r="AU351" s="69"/>
      <c r="AV351" s="69"/>
      <c r="AW351" s="69"/>
      <c r="AX351" s="1"/>
    </row>
    <row r="352" spans="1:50" x14ac:dyDescent="0.25">
      <c r="A352" t="s">
        <v>24</v>
      </c>
      <c r="AA352" s="68"/>
      <c r="AM352" s="68"/>
    </row>
    <row r="353" spans="1:39" x14ac:dyDescent="0.25">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B353" s="68">
        <v>100</v>
      </c>
      <c r="AC353" s="68">
        <v>100</v>
      </c>
      <c r="AM353" s="68"/>
    </row>
    <row r="354" spans="1:39" x14ac:dyDescent="0.25">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B354" s="68">
        <v>49.38</v>
      </c>
      <c r="AC354" s="68">
        <v>44.22</v>
      </c>
      <c r="AM354" s="68"/>
    </row>
    <row r="355" spans="1:39" x14ac:dyDescent="0.25">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B355" s="68">
        <v>14.26</v>
      </c>
      <c r="AC355" s="68">
        <v>16.71</v>
      </c>
      <c r="AM355" s="68"/>
    </row>
    <row r="356" spans="1:39" x14ac:dyDescent="0.25">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B356" s="68">
        <v>36.36</v>
      </c>
      <c r="AC356" s="68">
        <v>39.07</v>
      </c>
      <c r="AM356" s="68"/>
    </row>
    <row r="357" spans="1:39" x14ac:dyDescent="0.25">
      <c r="AA357" s="68"/>
    </row>
    <row r="358" spans="1:39" x14ac:dyDescent="0.25">
      <c r="A358" t="s">
        <v>29</v>
      </c>
      <c r="AA358" s="68"/>
      <c r="AM358" s="68"/>
    </row>
    <row r="359" spans="1:39" x14ac:dyDescent="0.25">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B359" s="68">
        <v>100</v>
      </c>
      <c r="AC359" s="68">
        <v>100</v>
      </c>
      <c r="AM359" s="68"/>
    </row>
    <row r="360" spans="1:39" x14ac:dyDescent="0.25">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B360" s="68">
        <v>55.54</v>
      </c>
      <c r="AC360" s="68">
        <v>61.95</v>
      </c>
      <c r="AM360" s="68"/>
    </row>
    <row r="361" spans="1:39" x14ac:dyDescent="0.25">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B361" s="68">
        <v>7.17</v>
      </c>
      <c r="AC361" s="68">
        <v>5</v>
      </c>
      <c r="AM361" s="68"/>
    </row>
    <row r="362" spans="1:39" x14ac:dyDescent="0.25">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B362" s="68">
        <v>37.29</v>
      </c>
      <c r="AC362" s="68">
        <v>33.049999999999997</v>
      </c>
      <c r="AM362" s="68"/>
    </row>
    <row r="363" spans="1:39" x14ac:dyDescent="0.25">
      <c r="AA363" s="68"/>
    </row>
    <row r="364" spans="1:39" x14ac:dyDescent="0.25">
      <c r="A364" t="s">
        <v>34</v>
      </c>
      <c r="AA364" s="68"/>
      <c r="AM364" s="68"/>
    </row>
    <row r="365" spans="1:39" x14ac:dyDescent="0.25">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B365" s="68">
        <v>100</v>
      </c>
      <c r="AC365" s="68">
        <v>100</v>
      </c>
      <c r="AM365" s="68"/>
    </row>
    <row r="366" spans="1:39" x14ac:dyDescent="0.25">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B366" s="68">
        <v>56.01</v>
      </c>
      <c r="AC366" s="68">
        <v>60.92</v>
      </c>
      <c r="AM366" s="68"/>
    </row>
    <row r="367" spans="1:39" x14ac:dyDescent="0.25">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B367" s="68">
        <v>10.23</v>
      </c>
      <c r="AC367" s="68">
        <v>2.5499999999999998</v>
      </c>
      <c r="AM367" s="68"/>
    </row>
    <row r="368" spans="1:39" x14ac:dyDescent="0.25">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B368" s="68">
        <v>33.76</v>
      </c>
      <c r="AC368" s="68">
        <v>36.53</v>
      </c>
      <c r="AM368" s="68"/>
    </row>
    <row r="369" spans="1:50" x14ac:dyDescent="0.25">
      <c r="AA369" s="68"/>
    </row>
    <row r="370" spans="1:50" x14ac:dyDescent="0.25">
      <c r="AA370" s="68"/>
    </row>
    <row r="371" spans="1:50" x14ac:dyDescent="0.25">
      <c r="A371" t="s">
        <v>0</v>
      </c>
      <c r="AA371" s="68"/>
      <c r="AM371" s="68"/>
    </row>
    <row r="372" spans="1:50" x14ac:dyDescent="0.25">
      <c r="A372" t="s">
        <v>23</v>
      </c>
      <c r="AA372" s="68"/>
      <c r="AM372" s="68"/>
    </row>
    <row r="373" spans="1:50" x14ac:dyDescent="0.25">
      <c r="A373" t="s">
        <v>21</v>
      </c>
      <c r="AA373" s="68"/>
      <c r="AM373" s="68"/>
    </row>
    <row r="374" spans="1:50" x14ac:dyDescent="0.25">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69">
        <v>44256</v>
      </c>
      <c r="AC374" s="69">
        <v>44287</v>
      </c>
      <c r="AD374" s="1"/>
      <c r="AE374" s="1"/>
      <c r="AF374" s="1"/>
      <c r="AG374" s="1"/>
      <c r="AH374" s="1"/>
      <c r="AI374" s="1"/>
      <c r="AJ374" s="1"/>
      <c r="AK374" s="1"/>
      <c r="AL374" s="1"/>
      <c r="AM374" s="69"/>
      <c r="AN374" s="69"/>
      <c r="AO374" s="69"/>
      <c r="AP374" s="69"/>
      <c r="AQ374" s="69"/>
      <c r="AR374" s="69"/>
      <c r="AS374" s="69"/>
      <c r="AT374" s="69"/>
      <c r="AU374" s="69"/>
      <c r="AV374" s="69"/>
      <c r="AW374" s="69"/>
      <c r="AX374" s="1"/>
    </row>
    <row r="375" spans="1:50" x14ac:dyDescent="0.25">
      <c r="A375" t="s">
        <v>24</v>
      </c>
      <c r="AA375" s="68"/>
      <c r="AM375" s="68"/>
    </row>
    <row r="376" spans="1:50" x14ac:dyDescent="0.25">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B376" s="68">
        <v>100</v>
      </c>
      <c r="AC376" s="68">
        <v>100</v>
      </c>
      <c r="AM376" s="68"/>
    </row>
    <row r="377" spans="1:50" x14ac:dyDescent="0.25">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B377" s="68">
        <v>59.45</v>
      </c>
      <c r="AC377" s="68">
        <v>58.52</v>
      </c>
      <c r="AM377" s="68"/>
    </row>
    <row r="378" spans="1:50" x14ac:dyDescent="0.25">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B378" s="68">
        <v>9.26</v>
      </c>
      <c r="AC378" s="68">
        <v>5.82</v>
      </c>
      <c r="AM378" s="68"/>
    </row>
    <row r="379" spans="1:50" x14ac:dyDescent="0.25">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B379" s="68">
        <v>31.29</v>
      </c>
      <c r="AC379" s="68">
        <v>35.65</v>
      </c>
      <c r="AM379" s="68"/>
    </row>
    <row r="380" spans="1:50" x14ac:dyDescent="0.25">
      <c r="AA380" s="68"/>
    </row>
    <row r="381" spans="1:50" x14ac:dyDescent="0.25">
      <c r="A381" t="s">
        <v>29</v>
      </c>
      <c r="AA381" s="68"/>
      <c r="AM381" s="68"/>
    </row>
    <row r="382" spans="1:50" x14ac:dyDescent="0.25">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B382" s="68">
        <v>100</v>
      </c>
      <c r="AC382" s="68">
        <v>100</v>
      </c>
      <c r="AM382" s="68"/>
    </row>
    <row r="383" spans="1:50" x14ac:dyDescent="0.25">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B383" s="68">
        <v>61.45</v>
      </c>
      <c r="AC383" s="68">
        <v>64.87</v>
      </c>
      <c r="AM383" s="68"/>
    </row>
    <row r="384" spans="1:50" x14ac:dyDescent="0.25">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B384" s="68">
        <v>4.97</v>
      </c>
      <c r="AC384" s="68">
        <v>4.66</v>
      </c>
      <c r="AM384" s="68"/>
    </row>
    <row r="385" spans="1:50" x14ac:dyDescent="0.25">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B385" s="68">
        <v>33.590000000000003</v>
      </c>
      <c r="AC385" s="68">
        <v>30.47</v>
      </c>
      <c r="AM385" s="68"/>
    </row>
    <row r="386" spans="1:50" x14ac:dyDescent="0.25">
      <c r="AA386" s="68"/>
    </row>
    <row r="387" spans="1:50" x14ac:dyDescent="0.25">
      <c r="A387" t="s">
        <v>34</v>
      </c>
      <c r="AA387" s="68"/>
      <c r="AM387" s="68"/>
    </row>
    <row r="388" spans="1:50" x14ac:dyDescent="0.25">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B388" s="68">
        <v>100</v>
      </c>
      <c r="AC388" s="68">
        <v>100</v>
      </c>
      <c r="AM388" s="68"/>
    </row>
    <row r="389" spans="1:50" x14ac:dyDescent="0.25">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B389" s="68">
        <v>67.680000000000007</v>
      </c>
      <c r="AC389" s="68">
        <v>71.459999999999994</v>
      </c>
      <c r="AM389" s="68"/>
    </row>
    <row r="390" spans="1:50" x14ac:dyDescent="0.25">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B390" s="68">
        <v>5.85</v>
      </c>
      <c r="AC390" s="68">
        <v>6.57</v>
      </c>
      <c r="AM390" s="68"/>
    </row>
    <row r="391" spans="1:50" x14ac:dyDescent="0.25">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B391" s="68">
        <v>26.47</v>
      </c>
      <c r="AC391" s="68">
        <v>21.98</v>
      </c>
      <c r="AM391" s="68"/>
    </row>
    <row r="392" spans="1:50" x14ac:dyDescent="0.25">
      <c r="AA392" s="68"/>
    </row>
    <row r="393" spans="1:50" x14ac:dyDescent="0.25">
      <c r="AA393" s="68"/>
    </row>
    <row r="394" spans="1:50" x14ac:dyDescent="0.25">
      <c r="A394" t="s">
        <v>0</v>
      </c>
      <c r="AA394" s="68"/>
      <c r="AM394" s="68"/>
    </row>
    <row r="395" spans="1:50" x14ac:dyDescent="0.25">
      <c r="A395" t="s">
        <v>23</v>
      </c>
      <c r="AA395" s="68"/>
      <c r="AM395" s="68"/>
    </row>
    <row r="396" spans="1:50" x14ac:dyDescent="0.25">
      <c r="A396" t="s">
        <v>22</v>
      </c>
      <c r="AA396" s="68"/>
      <c r="AM396" s="68"/>
    </row>
    <row r="397" spans="1:50" x14ac:dyDescent="0.25">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69">
        <v>44256</v>
      </c>
      <c r="AC397" s="69">
        <v>44287</v>
      </c>
      <c r="AD397" s="1"/>
      <c r="AE397" s="1"/>
      <c r="AF397" s="1"/>
      <c r="AG397" s="1"/>
      <c r="AH397" s="1"/>
      <c r="AI397" s="1"/>
      <c r="AJ397" s="1"/>
      <c r="AK397" s="1"/>
      <c r="AL397" s="1"/>
      <c r="AM397" s="69"/>
      <c r="AN397" s="69"/>
      <c r="AO397" s="69"/>
      <c r="AP397" s="69"/>
      <c r="AQ397" s="69"/>
      <c r="AR397" s="69"/>
      <c r="AS397" s="69"/>
      <c r="AT397" s="69"/>
      <c r="AU397" s="69"/>
      <c r="AV397" s="69"/>
      <c r="AW397" s="69"/>
      <c r="AX397" s="1"/>
    </row>
    <row r="398" spans="1:50" x14ac:dyDescent="0.25">
      <c r="A398" t="s">
        <v>24</v>
      </c>
      <c r="AA398" s="68"/>
      <c r="AM398" s="68"/>
    </row>
    <row r="399" spans="1:50" x14ac:dyDescent="0.25">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B399" s="68">
        <v>100</v>
      </c>
      <c r="AC399" s="68">
        <v>100</v>
      </c>
      <c r="AM399" s="68"/>
    </row>
    <row r="400" spans="1:50" x14ac:dyDescent="0.25">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B400" s="68">
        <v>59.21</v>
      </c>
      <c r="AC400" s="68">
        <v>66.260000000000005</v>
      </c>
      <c r="AM400" s="68"/>
    </row>
    <row r="401" spans="1:39" x14ac:dyDescent="0.25">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B401" s="68">
        <v>3.7</v>
      </c>
      <c r="AC401" s="68">
        <v>3.05</v>
      </c>
      <c r="AM401" s="68"/>
    </row>
    <row r="402" spans="1:39" x14ac:dyDescent="0.25">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B402" s="68">
        <v>37.1</v>
      </c>
      <c r="AC402" s="68">
        <v>30.69</v>
      </c>
      <c r="AM402" s="68"/>
    </row>
    <row r="403" spans="1:39" x14ac:dyDescent="0.25">
      <c r="AA403" s="68"/>
    </row>
    <row r="404" spans="1:39" x14ac:dyDescent="0.25">
      <c r="A404" t="s">
        <v>29</v>
      </c>
      <c r="AA404" s="68"/>
      <c r="AM404" s="68"/>
    </row>
    <row r="405" spans="1:39" x14ac:dyDescent="0.25">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B405" s="68">
        <v>100</v>
      </c>
      <c r="AC405" s="68">
        <v>100</v>
      </c>
      <c r="AM405" s="68"/>
    </row>
    <row r="406" spans="1:39" x14ac:dyDescent="0.25">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B406" s="68">
        <v>65.849999999999994</v>
      </c>
      <c r="AC406" s="68">
        <v>66.97</v>
      </c>
      <c r="AM406" s="68"/>
    </row>
    <row r="407" spans="1:39" x14ac:dyDescent="0.25">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B407" s="68">
        <v>1.54</v>
      </c>
      <c r="AC407" s="68">
        <v>0.36</v>
      </c>
      <c r="AM407" s="68"/>
    </row>
    <row r="408" spans="1:39" x14ac:dyDescent="0.25">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B408" s="68">
        <v>32.61</v>
      </c>
      <c r="AC408" s="68">
        <v>32.67</v>
      </c>
      <c r="AM408" s="68"/>
    </row>
    <row r="409" spans="1:39" x14ac:dyDescent="0.25">
      <c r="AA409" s="68"/>
    </row>
    <row r="410" spans="1:39" x14ac:dyDescent="0.25">
      <c r="A410" t="s">
        <v>34</v>
      </c>
      <c r="AA410" s="68"/>
      <c r="AM410" s="68"/>
    </row>
    <row r="411" spans="1:39" x14ac:dyDescent="0.25">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B411" s="68">
        <v>100</v>
      </c>
      <c r="AC411" s="68">
        <v>100</v>
      </c>
      <c r="AM411" s="68"/>
    </row>
    <row r="412" spans="1:39" x14ac:dyDescent="0.25">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B412" s="68">
        <v>65.819999999999993</v>
      </c>
      <c r="AC412" s="68">
        <v>67.739999999999995</v>
      </c>
      <c r="AM412" s="68"/>
    </row>
    <row r="413" spans="1:39" x14ac:dyDescent="0.25">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B413" s="68">
        <v>0.74</v>
      </c>
      <c r="AC413" s="68">
        <v>0.41</v>
      </c>
      <c r="AM413" s="68"/>
    </row>
    <row r="414" spans="1:39" x14ac:dyDescent="0.25">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B414" s="68">
        <v>33.44</v>
      </c>
      <c r="AC414" s="68">
        <v>31.85</v>
      </c>
      <c r="AM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F1" zoomScale="70" zoomScaleNormal="70" workbookViewId="0">
      <selection activeCell="P14" sqref="P14"/>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s="47" customFormat="1" ht="36.75" customHeight="1" x14ac:dyDescent="0.25">
      <c r="B3" s="48"/>
    </row>
    <row r="4" spans="1:16" ht="36.75" customHeight="1" x14ac:dyDescent="0.25"/>
    <row r="5" spans="1:16" ht="36.75" customHeight="1" thickBot="1" x14ac:dyDescent="0.3">
      <c r="A5" s="5"/>
      <c r="B5" s="5"/>
      <c r="D5" s="66" cm="1">
        <f t="array" ref="D5">INDEX('Back data'!$A$4:$AU$4,MAX(IF('Back data'!$A$4:$AV$4&lt;&gt;"",COLUMN('Back data'!$A$4:$AV$4)))-D6)</f>
        <v>43922</v>
      </c>
      <c r="E5" s="66" cm="1">
        <f t="array" ref="E5">INDEX('Back data'!$A$4:$AU$4,MAX(IF('Back data'!$A$4:$AV$4&lt;&gt;"",COLUMN('Back data'!$A$4:$AV$4)))-E6)</f>
        <v>43952</v>
      </c>
      <c r="F5" s="66" cm="1">
        <f t="array" ref="F5">INDEX('Back data'!$A$4:$AU$4,MAX(IF('Back data'!$A$4:$AV$4&lt;&gt;"",COLUMN('Back data'!$A$4:$AV$4)))-F6)</f>
        <v>43983</v>
      </c>
      <c r="G5" s="66" cm="1">
        <f t="array" ref="G5">INDEX('Back data'!$A$4:$AU$4,MAX(IF('Back data'!$A$4:$AV$4&lt;&gt;"",COLUMN('Back data'!$A$4:$AV$4)))-G6)</f>
        <v>44013</v>
      </c>
      <c r="H5" s="66" cm="1">
        <f t="array" ref="H5">INDEX('Back data'!$A$4:$AU$4,MAX(IF('Back data'!$A$4:$AV$4&lt;&gt;"",COLUMN('Back data'!$A$4:$AV$4)))-H6)</f>
        <v>44044</v>
      </c>
      <c r="I5" s="66" cm="1">
        <f t="array" ref="I5">INDEX('Back data'!$A$4:$AU$4,MAX(IF('Back data'!$A$4:$AV$4&lt;&gt;"",COLUMN('Back data'!$A$4:$AV$4)))-I6)</f>
        <v>44075</v>
      </c>
      <c r="J5" s="66" cm="1">
        <f t="array" ref="J5">INDEX('Back data'!$A$4:$AU$4,MAX(IF('Back data'!$A$4:$AV$4&lt;&gt;"",COLUMN('Back data'!$A$4:$AV$4)))-J6)</f>
        <v>44105</v>
      </c>
      <c r="K5" s="66" cm="1">
        <f t="array" ref="K5">INDEX('Back data'!$A$4:$AU$4,MAX(IF('Back data'!$A$4:$AV$4&lt;&gt;"",COLUMN('Back data'!$A$4:$AV$4)))-K6)</f>
        <v>44136</v>
      </c>
      <c r="L5" s="66" cm="1">
        <f t="array" ref="L5">INDEX('Back data'!$A$4:$AU$4,MAX(IF('Back data'!$A$4:$AV$4&lt;&gt;"",COLUMN('Back data'!$A$4:$AV$4)))-L6)</f>
        <v>44166</v>
      </c>
      <c r="M5" s="66" cm="1">
        <f t="array" ref="M5">INDEX('Back data'!$A$4:$AU$4,MAX(IF('Back data'!$A$4:$AV$4&lt;&gt;"",COLUMN('Back data'!$A$4:$AV$4)))-M6)</f>
        <v>44197</v>
      </c>
      <c r="N5" s="66" cm="1">
        <f t="array" ref="N5">INDEX('Back data'!$A$4:$AU$4,MAX(IF('Back data'!$A$4:$AV$4&lt;&gt;"",COLUMN('Back data'!$A$4:$AV$4)))-N6)</f>
        <v>44228</v>
      </c>
      <c r="O5" s="66" cm="1">
        <f t="array" ref="O5">INDEX('Back data'!$A$4:$AU$4,MAX(IF('Back data'!$A$4:$AV$4&lt;&gt;"",COLUMN('Back data'!$A$4:$AV$4)))-O6)</f>
        <v>44256</v>
      </c>
      <c r="P5" s="66" cm="1">
        <f t="array" ref="P5">INDEX('Back data'!$A$4:$AV$4,MAX(IF('Back data'!$A$4:$AV$4&lt;&gt;"",COLUMN('Back data'!$A$4:$AV$4)))-P6)</f>
        <v>44287</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35</v>
      </c>
      <c r="D7" s="10" cm="1">
        <f t="array" ref="D7">INDEX('Back data'!$A65:$AV65,,MAX(IF('Back data'!$A65:$AV65&lt;&gt;"",COLUMN('Back data'!$A65:$AV65)))-D$6)+INDEX('Back data'!$A66:$AV66,,MAX(IF('Back data'!$A66:$AV$66&lt;&gt;"",COLUMN('Back data'!$A66:$AV66)))-D$6)</f>
        <v>60.16</v>
      </c>
      <c r="E7" s="10" cm="1">
        <f t="array" ref="E7">INDEX('Back data'!$A65:$AV65,,MAX(IF('Back data'!$A65:$AV65&lt;&gt;"",COLUMN('Back data'!$A65:$AV65)))-E$6)+INDEX('Back data'!$A66:$AV66,,MAX(IF('Back data'!$A66:$AV$66&lt;&gt;"",COLUMN('Back data'!$A66:$AV66)))-E$6)</f>
        <v>64.3</v>
      </c>
      <c r="F7" s="10" cm="1">
        <f t="array" ref="F7">INDEX('Back data'!$A65:$AV65,,MAX(IF('Back data'!$A65:$AV65&lt;&gt;"",COLUMN('Back data'!$A65:$AV65)))-F$6)+INDEX('Back data'!$A66:$AV66,,MAX(IF('Back data'!$A66:$AV$66&lt;&gt;"",COLUMN('Back data'!$A66:$AV66)))-F$6)</f>
        <v>64.75</v>
      </c>
      <c r="G7" s="10" cm="1">
        <f t="array" ref="G7">INDEX('Back data'!$A65:$AV65,,MAX(IF('Back data'!$A65:$AV65&lt;&gt;"",COLUMN('Back data'!$A65:$AV65)))-G$6)+INDEX('Back data'!$A66:$AV66,,MAX(IF('Back data'!$A66:$AV$66&lt;&gt;"",COLUMN('Back data'!$A66:$AV66)))-G$6)</f>
        <v>66.3</v>
      </c>
      <c r="H7" s="10" cm="1">
        <f t="array" ref="H7">INDEX('Back data'!$A65:$AV65,,MAX(IF('Back data'!$A65:$AV65&lt;&gt;"",COLUMN('Back data'!$A65:$AV65)))-H$6)+INDEX('Back data'!$A66:$AV66,,MAX(IF('Back data'!$A66:$AV$66&lt;&gt;"",COLUMN('Back data'!$A66:$AV66)))-H$6)</f>
        <v>66.69</v>
      </c>
      <c r="I7" s="10" cm="1">
        <f t="array" ref="I7">INDEX('Back data'!$A65:$AV65,,MAX(IF('Back data'!$A65:$AV65&lt;&gt;"",COLUMN('Back data'!$A65:$AV65)))-I$6)+INDEX('Back data'!$A66:$AV66,,MAX(IF('Back data'!$A66:$AV$66&lt;&gt;"",COLUMN('Back data'!$A66:$AV66)))-I$6)</f>
        <v>68.14</v>
      </c>
      <c r="J7" s="10" cm="1">
        <f t="array" ref="J7">INDEX('Back data'!$A65:$AV65,,MAX(IF('Back data'!$A65:$AV65&lt;&gt;"",COLUMN('Back data'!$A65:$AV65)))-J$6)+INDEX('Back data'!$A66:$AV66,,MAX(IF('Back data'!$A66:$AV$66&lt;&gt;"",COLUMN('Back data'!$A66:$AV66)))-J$6)</f>
        <v>65.959999999999994</v>
      </c>
      <c r="K7" s="10" cm="1">
        <f t="array" ref="K7">INDEX('Back data'!$A65:$AV65,,MAX(IF('Back data'!$A65:$AV65&lt;&gt;"",COLUMN('Back data'!$A65:$AV65)))-K$6)+INDEX('Back data'!$A66:$AV66,,MAX(IF('Back data'!$A66:$AV$66&lt;&gt;"",COLUMN('Back data'!$A66:$AV66)))-K$6)</f>
        <v>65.86</v>
      </c>
      <c r="L7" s="10" cm="1">
        <f t="array" ref="L7">INDEX('Back data'!$A65:$AV65,,MAX(IF('Back data'!$A65:$AV65&lt;&gt;"",COLUMN('Back data'!$A65:$AV65)))-L$6)+INDEX('Back data'!$A66:$AV66,,MAX(IF('Back data'!$A66:$AV$66&lt;&gt;"",COLUMN('Back data'!$A66:$AV66)))-L$6)</f>
        <v>65.42</v>
      </c>
      <c r="M7" s="10" cm="1">
        <f t="array" ref="M7">INDEX('Back data'!$A65:$AV65,,MAX(IF('Back data'!$A65:$AV65&lt;&gt;"",COLUMN('Back data'!$A65:$AV65)))-M$6)+INDEX('Back data'!$A66:$AV66,,MAX(IF('Back data'!$A66:$AV$66&lt;&gt;"",COLUMN('Back data'!$A66:$AV66)))-M$6)</f>
        <v>65.16</v>
      </c>
      <c r="N7" s="10" cm="1">
        <f t="array" ref="N7">INDEX('Back data'!$A65:$AV65,,MAX(IF('Back data'!$A65:$AV65&lt;&gt;"",COLUMN('Back data'!$A65:$AV65)))-N$6)+INDEX('Back data'!$A66:$AV66,,MAX(IF('Back data'!$A66:$AV$66&lt;&gt;"",COLUMN('Back data'!$A66:$AV66)))-N$6)</f>
        <v>64.8</v>
      </c>
      <c r="O7" s="10" cm="1">
        <f t="array" ref="O7">INDEX('Back data'!$A65:$AV65,,MAX(IF('Back data'!$A65:$AV65&lt;&gt;"",COLUMN('Back data'!$A65:$AV65)))-O$6)+INDEX('Back data'!$A66:$AV66,,MAX(IF('Back data'!$A66:$AV$66&lt;&gt;"",COLUMN('Back data'!$A66:$AV66)))-O$6)</f>
        <v>66.31</v>
      </c>
      <c r="P7" s="10" cm="1">
        <f t="array" ref="P7">INDEX('Back data'!$A65:$AV65,,MAX(IF('Back data'!$A65:$AV65&lt;&gt;"",COLUMN('Back data'!$A65:$AV65)))-P$6)+INDEX('Back data'!$A66:$AV66,,MAX(IF('Back data'!$A66:$AV$66&lt;&gt;"",COLUMN('Back data'!$A66:$AV66)))-P$6)</f>
        <v>67.95</v>
      </c>
    </row>
    <row r="8" spans="1:16" x14ac:dyDescent="0.25">
      <c r="A8" s="27" t="s">
        <v>50</v>
      </c>
      <c r="B8" s="29" t="s">
        <v>50</v>
      </c>
      <c r="C8" s="11" t="s">
        <v>36</v>
      </c>
      <c r="D8" s="12" cm="1">
        <f t="array" ref="D8">INDEX('Back data'!$A$65:$AV$65,,MAX(IF('Back data'!$A$65:$AV$65&lt;&gt;"",COLUMN('Back data'!$A$65:$AV$65)))-D$6)/D7</f>
        <v>0.94581117021276595</v>
      </c>
      <c r="E8" s="12" cm="1">
        <f t="array" ref="E8">INDEX('Back data'!$A$65:$AV$65,,MAX(IF('Back data'!$A$65:$AV$65&lt;&gt;"",COLUMN('Back data'!$A$65:$AV$65)))-E$6)/E7</f>
        <v>0.9104199066874028</v>
      </c>
      <c r="F8" s="12" cm="1">
        <f t="array" ref="F8">INDEX('Back data'!$A$65:$AV$65,,MAX(IF('Back data'!$A$65:$AV$65&lt;&gt;"",COLUMN('Back data'!$A$65:$AV$65)))-F$6)/F7</f>
        <v>0.90826254826254826</v>
      </c>
      <c r="G8" s="12" cm="1">
        <f t="array" ref="G8">INDEX('Back data'!$A$65:$AV$65,,MAX(IF('Back data'!$A$65:$AV$65&lt;&gt;"",COLUMN('Back data'!$A$65:$AV$65)))-G$6)/G7</f>
        <v>0.90723981900452488</v>
      </c>
      <c r="H8" s="12" cm="1">
        <f t="array" ref="H8">INDEX('Back data'!$A$65:$AV$65,,MAX(IF('Back data'!$A$65:$AV$65&lt;&gt;"",COLUMN('Back data'!$A$65:$AV$65)))-H$6)/H7</f>
        <v>0.89053831159094321</v>
      </c>
      <c r="I8" s="12" cm="1">
        <f t="array" ref="I8">INDEX('Back data'!$A$65:$AV$65,,MAX(IF('Back data'!$A$65:$AV$65&lt;&gt;"",COLUMN('Back data'!$A$65:$AV$65)))-I$6)/I7</f>
        <v>0.89418843557381855</v>
      </c>
      <c r="J8" s="12" cm="1">
        <f t="array" ref="J8">INDEX('Back data'!$A$65:$AV$65,,MAX(IF('Back data'!$A$65:$AV$65&lt;&gt;"",COLUMN('Back data'!$A$65:$AV$65)))-J$6)/J7</f>
        <v>0.89129775621588847</v>
      </c>
      <c r="K8" s="12" cm="1">
        <f t="array" ref="K8">INDEX('Back data'!$A$65:$AV$65,,MAX(IF('Back data'!$A$65:$AV$65&lt;&gt;"",COLUMN('Back data'!$A$65:$AV$65)))-K$6)/K7</f>
        <v>0.89310658973580326</v>
      </c>
      <c r="L8" s="12" cm="1">
        <f t="array" ref="L8">INDEX('Back data'!$A$65:$AV$65,,MAX(IF('Back data'!$A$65:$AV$65&lt;&gt;"",COLUMN('Back data'!$A$65:$AV$65)))-L$6)/L7</f>
        <v>0.91990217059003365</v>
      </c>
      <c r="M8" s="12" cm="1">
        <f t="array" ref="M8">INDEX('Back data'!$A$65:$AV$65,,MAX(IF('Back data'!$A$65:$AV$65&lt;&gt;"",COLUMN('Back data'!$A$65:$AV$65)))-M$6)/M7</f>
        <v>0.90638428483732358</v>
      </c>
      <c r="N8" s="12" cm="1">
        <f t="array" ref="N8">INDEX('Back data'!$A$65:$AV$65,,MAX(IF('Back data'!$A$65:$AV$65&lt;&gt;"",COLUMN('Back data'!$A$65:$AV$65)))-N$6)/N7</f>
        <v>0.91836419753086418</v>
      </c>
      <c r="O8" s="12" cm="1">
        <f t="array" ref="O8">INDEX('Back data'!$A$65:$AV$65,,MAX(IF('Back data'!$A$65:$AV$65&lt;&gt;"",COLUMN('Back data'!$A$65:$AV$65)))-O$6)/O7</f>
        <v>0.9221836827024581</v>
      </c>
      <c r="P8" s="12" cm="1">
        <f t="array" ref="P8">INDEX('Back data'!$A$65:$AV$65,,MAX(IF('Back data'!$A$65:$AV$65&lt;&gt;"",COLUMN('Back data'!$A$65:$AV$65)))-P$6)/P7</f>
        <v>0.9420161883738043</v>
      </c>
    </row>
    <row r="9" spans="1:16" x14ac:dyDescent="0.25">
      <c r="A9" s="27" t="s">
        <v>50</v>
      </c>
      <c r="B9" s="29" t="s">
        <v>50</v>
      </c>
      <c r="C9" s="11" t="s">
        <v>37</v>
      </c>
      <c r="D9" s="12" cm="1">
        <f t="array" ref="D9">INDEX('Back data'!$A$66:$AV$66,,MAX(IF('Back data'!$A$66:$AV$66&lt;&gt;"",COLUMN('Back data'!$A$66:$AV$66)))-D$6)/D7</f>
        <v>5.4188829787234043E-2</v>
      </c>
      <c r="E9" s="12" cm="1">
        <f t="array" ref="E9">INDEX('Back data'!$A$66:$AV$66,,MAX(IF('Back data'!$A$66:$AV$66&lt;&gt;"",COLUMN('Back data'!$A$66:$AV$66)))-E$6)/E7</f>
        <v>8.9580093312597198E-2</v>
      </c>
      <c r="F9" s="12" cm="1">
        <f t="array" ref="F9">INDEX('Back data'!$A$66:$AV$66,,MAX(IF('Back data'!$A$66:$AV$66&lt;&gt;"",COLUMN('Back data'!$A$66:$AV$66)))-F$6)/F7</f>
        <v>9.173745173745175E-2</v>
      </c>
      <c r="G9" s="12" cm="1">
        <f t="array" ref="G9">INDEX('Back data'!$A$66:$AV$66,,MAX(IF('Back data'!$A$66:$AV$66&lt;&gt;"",COLUMN('Back data'!$A$66:$AV$66)))-G$6)/G7</f>
        <v>9.2760180995475117E-2</v>
      </c>
      <c r="H9" s="12" cm="1">
        <f t="array" ref="H9">INDEX('Back data'!$A$66:$AV$66,,MAX(IF('Back data'!$A$66:$AV$66&lt;&gt;"",COLUMN('Back data'!$A$66:$AV$66)))-H$6)/H7</f>
        <v>0.10946168840905683</v>
      </c>
      <c r="I9" s="12" cm="1">
        <f t="array" ref="I9">INDEX('Back data'!$A$66:$AV$66,,MAX(IF('Back data'!$A$66:$AV$66&lt;&gt;"",COLUMN('Back data'!$A$66:$AV$66)))-I$6)/I7</f>
        <v>0.10581156442618139</v>
      </c>
      <c r="J9" s="12" cm="1">
        <f t="array" ref="J9">INDEX('Back data'!$A$66:$AV$66,,MAX(IF('Back data'!$A$66:$AV$66&lt;&gt;"",COLUMN('Back data'!$A$66:$AV$66)))-J$6)/J7</f>
        <v>0.10870224378411159</v>
      </c>
      <c r="K9" s="12" cm="1">
        <f t="array" ref="K9">INDEX('Back data'!$A$66:$AV$66,,MAX(IF('Back data'!$A$66:$AV$66&lt;&gt;"",COLUMN('Back data'!$A$66:$AV$66)))-K$6)/K7</f>
        <v>0.10689341026419678</v>
      </c>
      <c r="L9" s="12" cm="1">
        <f t="array" ref="L9">INDEX('Back data'!$A$66:$AV$66,,MAX(IF('Back data'!$A$66:$AV$66&lt;&gt;"",COLUMN('Back data'!$A$66:$AV$66)))-L$6)/L7</f>
        <v>8.0097829409966376E-2</v>
      </c>
      <c r="M9" s="12" cm="1">
        <f t="array" ref="M9">INDEX('Back data'!$A$66:$AV$66,,MAX(IF('Back data'!$A$66:$AV$66&lt;&gt;"",COLUMN('Back data'!$A$66:$AV$66)))-M$6)/M7</f>
        <v>9.3615715162676486E-2</v>
      </c>
      <c r="N9" s="12" cm="1">
        <f t="array" ref="N9">INDEX('Back data'!$A$66:$AV$66,,MAX(IF('Back data'!$A$66:$AV$66&lt;&gt;"",COLUMN('Back data'!$A$66:$AV$66)))-N$6)/N7</f>
        <v>8.1635802469135807E-2</v>
      </c>
      <c r="O9" s="12" cm="1">
        <f t="array" ref="O9">INDEX('Back data'!$A$66:$AV$66,,MAX(IF('Back data'!$A$66:$AV$66&lt;&gt;"",COLUMN('Back data'!$A$66:$AV$66)))-O$6)/O7</f>
        <v>7.7816317297541848E-2</v>
      </c>
      <c r="P9" s="12" cm="1">
        <f t="array" ref="P9">INDEX('Back data'!$A$66:$AV$66,,MAX(IF('Back data'!$A$66:$AV$66&lt;&gt;"",COLUMN('Back data'!$A$66:$AV$66)))-P$6)/P7</f>
        <v>5.798381162619573E-2</v>
      </c>
    </row>
    <row r="10" spans="1:16" x14ac:dyDescent="0.25">
      <c r="B10" s="30"/>
    </row>
    <row r="11" spans="1:16" x14ac:dyDescent="0.25">
      <c r="B11" s="30"/>
    </row>
    <row r="12" spans="1:16" x14ac:dyDescent="0.25">
      <c r="B12" s="30"/>
      <c r="C12" s="9" t="s">
        <v>35</v>
      </c>
      <c r="D12" s="10">
        <f t="array" ref="D12">INDEX('Back data'!$A$71:$AV$71,,MAX(IF('Back data'!$A$71:$AV$71&lt;&gt;"",COLUMN('Back data'!$A$71:$AV$71)))-D$6)+INDEX('Back data'!$A$72:$AV$72,,MAX(IF('Back data'!$A$72:$AV$72&lt;&gt;"",COLUMN('Back data'!$A$72:$AV$72)))-D$6)</f>
        <v>64.009999999999991</v>
      </c>
      <c r="E12" s="10">
        <f t="array" ref="E12">INDEX('Back data'!$A$71:$AV$71,,MAX(IF('Back data'!$A$71:$AV$71&lt;&gt;"",COLUMN('Back data'!$A$71:$AV$71)))-E$6)+INDEX('Back data'!$A$72:$AV$72,,MAX(IF('Back data'!$A$72:$AV$72&lt;&gt;"",COLUMN('Back data'!$A$72:$AV$72)))-E$6)</f>
        <v>66.3</v>
      </c>
      <c r="F12" s="10">
        <f t="array" ref="F12">INDEX('Back data'!$A$71:$AV$71,,MAX(IF('Back data'!$A$71:$AV$71&lt;&gt;"",COLUMN('Back data'!$A$71:$AV$71)))-F$6)+INDEX('Back data'!$A$72:$AV$72,,MAX(IF('Back data'!$A$72:$AV$72&lt;&gt;"",COLUMN('Back data'!$A$72:$AV$72)))-F$6)</f>
        <v>65.22</v>
      </c>
      <c r="G12" s="10">
        <f t="array" ref="G12">INDEX('Back data'!$A$71:$AV$71,,MAX(IF('Back data'!$A$71:$AV$71&lt;&gt;"",COLUMN('Back data'!$A$71:$AV$71)))-G$6)+INDEX('Back data'!$A$72:$AV$72,,MAX(IF('Back data'!$A$72:$AV$72&lt;&gt;"",COLUMN('Back data'!$A$72:$AV$72)))-G$6)</f>
        <v>67.849999999999994</v>
      </c>
      <c r="H12" s="10">
        <f t="array" ref="H12">INDEX('Back data'!$A$71:$AV$71,,MAX(IF('Back data'!$A$71:$AV$71&lt;&gt;"",COLUMN('Back data'!$A$71:$AV$71)))-H$6)+INDEX('Back data'!$A$72:$AV$72,,MAX(IF('Back data'!$A$72:$AV$72&lt;&gt;"",COLUMN('Back data'!$A$72:$AV$72)))-H$6)</f>
        <v>66.989999999999995</v>
      </c>
      <c r="I12" s="10">
        <f t="array" ref="I12">INDEX('Back data'!$A$71:$AV$71,,MAX(IF('Back data'!$A$71:$AV$71&lt;&gt;"",COLUMN('Back data'!$A$71:$AV$71)))-I$6)+INDEX('Back data'!$A$72:$AV$72,,MAX(IF('Back data'!$A$72:$AV$72&lt;&gt;"",COLUMN('Back data'!$A$72:$AV$72)))-I$6)</f>
        <v>69.710000000000008</v>
      </c>
      <c r="J12" s="10">
        <f t="array" ref="J12">INDEX('Back data'!$A$71:$AV$71,,MAX(IF('Back data'!$A$71:$AV$71&lt;&gt;"",COLUMN('Back data'!$A$71:$AV$71)))-J$6)+INDEX('Back data'!$A$72:$AV$72,,MAX(IF('Back data'!$A$72:$AV$72&lt;&gt;"",COLUMN('Back data'!$A$72:$AV$72)))-J$6)</f>
        <v>68.2</v>
      </c>
      <c r="K12" s="10">
        <f t="array" ref="K12">INDEX('Back data'!$A$71:$AV$71,,MAX(IF('Back data'!$A$71:$AV$71&lt;&gt;"",COLUMN('Back data'!$A$71:$AV$71)))-K$6)+INDEX('Back data'!$A$72:$AV$72,,MAX(IF('Back data'!$A$72:$AV$72&lt;&gt;"",COLUMN('Back data'!$A$72:$AV$72)))-K$6)</f>
        <v>68.319999999999993</v>
      </c>
      <c r="L12" s="10">
        <f t="array" ref="L12">INDEX('Back data'!$A$71:$AV$71,,MAX(IF('Back data'!$A$71:$AV$71&lt;&gt;"",COLUMN('Back data'!$A$71:$AV$71)))-L$6)+INDEX('Back data'!$A$72:$AV$72,,MAX(IF('Back data'!$A$72:$AV$72&lt;&gt;"",COLUMN('Back data'!$A$72:$AV$72)))-L$6)</f>
        <v>67.430000000000007</v>
      </c>
      <c r="M12" s="10">
        <f t="array" ref="M12">INDEX('Back data'!$A$71:$AV$71,,MAX(IF('Back data'!$A$71:$AV$71&lt;&gt;"",COLUMN('Back data'!$A$71:$AV$71)))-M$6)+INDEX('Back data'!$A$72:$AV$72,,MAX(IF('Back data'!$A$72:$AV$72&lt;&gt;"",COLUMN('Back data'!$A$72:$AV$72)))-M$6)</f>
        <v>66.25</v>
      </c>
      <c r="N12" s="10">
        <f t="array" ref="N12">INDEX('Back data'!$A$71:$AV$71,,MAX(IF('Back data'!$A$71:$AV$71&lt;&gt;"",COLUMN('Back data'!$A$71:$AV$71)))-N$6)+INDEX('Back data'!$A$72:$AV$72,,MAX(IF('Back data'!$A$72:$AV$72&lt;&gt;"",COLUMN('Back data'!$A$72:$AV$72)))-N$6)</f>
        <v>65.67</v>
      </c>
      <c r="O12" s="10">
        <f t="array" ref="O12">INDEX('Back data'!$A$71:$AV$71,,MAX(IF('Back data'!$A$71:$AV$71&lt;&gt;"",COLUMN('Back data'!$A$71:$AV$71)))-O$6)+INDEX('Back data'!$A$72:$AV$72,,MAX(IF('Back data'!$A$72:$AV$72&lt;&gt;"",COLUMN('Back data'!$A$72:$AV$72)))-O$6)</f>
        <v>65.84</v>
      </c>
      <c r="P12" s="10">
        <f t="array" ref="P12">INDEX('Back data'!$A$71:$AV$71,,MAX(IF('Back data'!$A$71:$AV$71&lt;&gt;"",COLUMN('Back data'!$A$71:$AV$71)))-P$6)+INDEX('Back data'!$A$72:$AV$72,,MAX(IF('Back data'!$A$72:$AV$72&lt;&gt;"",COLUMN('Back data'!$A$72:$AV$72)))-P$6)</f>
        <v>66.930000000000007</v>
      </c>
    </row>
    <row r="13" spans="1:16" x14ac:dyDescent="0.25">
      <c r="A13" s="27" t="s">
        <v>50</v>
      </c>
      <c r="B13" s="31" t="s">
        <v>38</v>
      </c>
      <c r="C13" s="11" t="s">
        <v>36</v>
      </c>
      <c r="D13" s="12">
        <f t="array" ref="D13">INDEX('Back data'!$A$71:$AV$71,,MAX(IF('Back data'!$A$71:$AV$71&lt;&gt;"",COLUMN('Back data'!$A$71:$AV$71)))-D$6)/D$12</f>
        <v>0.86158412748008129</v>
      </c>
      <c r="E13" s="12">
        <f t="array" ref="E13">INDEX('Back data'!$A$71:$AV$71,,MAX(IF('Back data'!$A$71:$AV$71&lt;&gt;"",COLUMN('Back data'!$A$71:$AV$71)))-E$6)/E$12</f>
        <v>0.76244343891402711</v>
      </c>
      <c r="F13" s="12">
        <f t="array" ref="F13">INDEX('Back data'!$A$71:$AV$71,,MAX(IF('Back data'!$A$71:$AV$71&lt;&gt;"",COLUMN('Back data'!$A$71:$AV$71)))-F$6)/F$12</f>
        <v>0.78212204845139521</v>
      </c>
      <c r="G13" s="12">
        <f t="array" ref="G13">INDEX('Back data'!$A$71:$AV$71,,MAX(IF('Back data'!$A$71:$AV$71&lt;&gt;"",COLUMN('Back data'!$A$71:$AV$71)))-G$6)/G$12</f>
        <v>0.76580692704495212</v>
      </c>
      <c r="H13" s="12">
        <f t="array" ref="H13">INDEX('Back data'!$A$71:$AV$71,,MAX(IF('Back data'!$A$71:$AV$71&lt;&gt;"",COLUMN('Back data'!$A$71:$AV$71)))-H$6)/H$12</f>
        <v>0.7283176593521421</v>
      </c>
      <c r="I13" s="12">
        <f t="array" ref="I13">INDEX('Back data'!$A$71:$AV$71,,MAX(IF('Back data'!$A$71:$AV$71&lt;&gt;"",COLUMN('Back data'!$A$71:$AV$71)))-I$6)/I$12</f>
        <v>0.7432219193802897</v>
      </c>
      <c r="J13" s="12">
        <f t="array" ref="J13">INDEX('Back data'!$A$71:$AV$71,,MAX(IF('Back data'!$A$71:$AV$71&lt;&gt;"",COLUMN('Back data'!$A$71:$AV$71)))-J$6)/J$12</f>
        <v>0.74178885630498537</v>
      </c>
      <c r="K13" s="12">
        <f t="array" ref="K13">INDEX('Back data'!$A$71:$AV$71,,MAX(IF('Back data'!$A$71:$AV$71&lt;&gt;"",COLUMN('Back data'!$A$71:$AV$71)))-K$6)/K$12</f>
        <v>0.72789812646370022</v>
      </c>
      <c r="L13" s="12">
        <f t="array" ref="L13">INDEX('Back data'!$A$71:$AV$71,,MAX(IF('Back data'!$A$71:$AV$71&lt;&gt;"",COLUMN('Back data'!$A$71:$AV$71)))-L$6)/L$12</f>
        <v>0.7854070888328637</v>
      </c>
      <c r="M13" s="12">
        <f t="array" ref="M13">INDEX('Back data'!$A$71:$AV$71,,MAX(IF('Back data'!$A$71:$AV$71&lt;&gt;"",COLUMN('Back data'!$A$71:$AV$71)))-M$6)/M$12</f>
        <v>0.73479245283018868</v>
      </c>
      <c r="N13" s="12">
        <f t="array" ref="N13">INDEX('Back data'!$A$71:$AV$71,,MAX(IF('Back data'!$A$71:$AV$71&lt;&gt;"",COLUMN('Back data'!$A$71:$AV$71)))-N$6)/N$12</f>
        <v>0.77539211207552916</v>
      </c>
      <c r="O13" s="12">
        <f t="array" ref="O13">INDEX('Back data'!$A$71:$AV$71,,MAX(IF('Back data'!$A$71:$AV$71&lt;&gt;"",COLUMN('Back data'!$A$71:$AV$71)))-O$6)/O$12</f>
        <v>0.80467800729040084</v>
      </c>
      <c r="P13" s="12">
        <f t="array" ref="P13">INDEX('Back data'!$A$71:$AV$71,,MAX(IF('Back data'!$A$71:$AV$71&lt;&gt;"",COLUMN('Back data'!$A$71:$AV$71)))-P$6)/P$12</f>
        <v>0.81144479306738382</v>
      </c>
    </row>
    <row r="14" spans="1:16" x14ac:dyDescent="0.25">
      <c r="A14" s="27" t="s">
        <v>50</v>
      </c>
      <c r="B14" s="31" t="s">
        <v>38</v>
      </c>
      <c r="C14" s="11" t="s">
        <v>37</v>
      </c>
      <c r="D14" s="12">
        <f t="array" ref="D14">+INDEX('Back data'!$A$72:$AV$72,,MAX(IF('Back data'!$A$72:$AV$72&lt;&gt;"",COLUMN('Back data'!$A$72:$AV$72)))-D$6)/D12</f>
        <v>0.13841587251991877</v>
      </c>
      <c r="E14" s="12">
        <f t="array" ref="E14">+INDEX('Back data'!$A$72:$AV$72,,MAX(IF('Back data'!$A$72:$AV$72&lt;&gt;"",COLUMN('Back data'!$A$72:$AV$72)))-E$6)/E12</f>
        <v>0.23755656108597287</v>
      </c>
      <c r="F14" s="12">
        <f t="array" ref="F14">+INDEX('Back data'!$A$72:$AV$72,,MAX(IF('Back data'!$A$72:$AV$72&lt;&gt;"",COLUMN('Back data'!$A$72:$AV$72)))-F$6)/F12</f>
        <v>0.21787795154860473</v>
      </c>
      <c r="G14" s="12">
        <f t="array" ref="G14">+INDEX('Back data'!$A$72:$AV$72,,MAX(IF('Back data'!$A$72:$AV$72&lt;&gt;"",COLUMN('Back data'!$A$72:$AV$72)))-G$6)/G12</f>
        <v>0.23419307295504793</v>
      </c>
      <c r="H14" s="12">
        <f t="array" ref="H14">+INDEX('Back data'!$A$72:$AV$72,,MAX(IF('Back data'!$A$72:$AV$72&lt;&gt;"",COLUMN('Back data'!$A$72:$AV$72)))-H$6)/H12</f>
        <v>0.2716823406478579</v>
      </c>
      <c r="I14" s="12">
        <f t="array" ref="I14">+INDEX('Back data'!$A$72:$AV$72,,MAX(IF('Back data'!$A$72:$AV$72&lt;&gt;"",COLUMN('Back data'!$A$72:$AV$72)))-I$6)/I12</f>
        <v>0.25677808061971019</v>
      </c>
      <c r="J14" s="12">
        <f t="array" ref="J14">+INDEX('Back data'!$A$72:$AV$72,,MAX(IF('Back data'!$A$72:$AV$72&lt;&gt;"",COLUMN('Back data'!$A$72:$AV$72)))-J$6)/J12</f>
        <v>0.25821114369501463</v>
      </c>
      <c r="K14" s="12">
        <f t="array" ref="K14">+INDEX('Back data'!$A$72:$AV$72,,MAX(IF('Back data'!$A$72:$AV$72&lt;&gt;"",COLUMN('Back data'!$A$72:$AV$72)))-K$6)/K12</f>
        <v>0.27210187353629978</v>
      </c>
      <c r="L14" s="12">
        <f t="array" ref="L14">+INDEX('Back data'!$A$72:$AV$72,,MAX(IF('Back data'!$A$72:$AV$72&lt;&gt;"",COLUMN('Back data'!$A$72:$AV$72)))-L$6)/L12</f>
        <v>0.21459291116713627</v>
      </c>
      <c r="M14" s="12">
        <f t="array" ref="M14">+INDEX('Back data'!$A$72:$AV$72,,MAX(IF('Back data'!$A$72:$AV$72&lt;&gt;"",COLUMN('Back data'!$A$72:$AV$72)))-M$6)/M12</f>
        <v>0.26520754716981132</v>
      </c>
      <c r="N14" s="12">
        <f t="array" ref="N14">+INDEX('Back data'!$A$72:$AV$72,,MAX(IF('Back data'!$A$72:$AV$72&lt;&gt;"",COLUMN('Back data'!$A$72:$AV$72)))-N$6)/N12</f>
        <v>0.22460788792447084</v>
      </c>
      <c r="O14" s="12">
        <f t="array" ref="O14">+INDEX('Back data'!$A$72:$AV$72,,MAX(IF('Back data'!$A$72:$AV$72&lt;&gt;"",COLUMN('Back data'!$A$72:$AV$72)))-O$6)/O12</f>
        <v>0.19532199270959902</v>
      </c>
      <c r="P14" s="12">
        <f t="array" ref="P14">+INDEX('Back data'!$A$72:$AV$72,,MAX(IF('Back data'!$A$72:$AV$72&lt;&gt;"",COLUMN('Back data'!$A$72:$AV$72)))-P$6)/P12</f>
        <v>0.18855520693261613</v>
      </c>
    </row>
    <row r="16" spans="1:16" x14ac:dyDescent="0.25">
      <c r="C16" s="13"/>
      <c r="D16" s="13"/>
    </row>
    <row r="17" spans="1:16" x14ac:dyDescent="0.25">
      <c r="C17" s="9" t="s">
        <v>35</v>
      </c>
      <c r="D17" s="10">
        <f t="array" ref="D17">INDEX('Back data'!$A$77:$AV$77,,MAX(IF('Back data'!$A$77:$AV$77&lt;&gt;"",COLUMN('Back data'!$A$77:$AV$77)))-D$6)+INDEX('Back data'!$A$78:$AV$78,,MAX(IF('Back data'!$A$78:$AV$78&lt;&gt;"",COLUMN('Back data'!$A$78:$AV$78)))-D$6)</f>
        <v>58.73</v>
      </c>
      <c r="E17" s="10">
        <f t="array" ref="E17">INDEX('Back data'!$A$77:$AV$77,,MAX(IF('Back data'!$A$77:$AV$77&lt;&gt;"",COLUMN('Back data'!$A$77:$AV$77)))-E$6)+INDEX('Back data'!$A$78:$AV$78,,MAX(IF('Back data'!$A$78:$AV$78&lt;&gt;"",COLUMN('Back data'!$A$78:$AV$78)))-E$6)</f>
        <v>62.99</v>
      </c>
      <c r="F17" s="10">
        <f t="array" ref="F17">INDEX('Back data'!$A$77:$AV$77,,MAX(IF('Back data'!$A$77:$AV$77&lt;&gt;"",COLUMN('Back data'!$A$77:$AV$77)))-F$6)+INDEX('Back data'!$A$78:$AV$78,,MAX(IF('Back data'!$A$78:$AV$78&lt;&gt;"",COLUMN('Back data'!$A$78:$AV$78)))-F$6)</f>
        <v>63.99</v>
      </c>
      <c r="G17" s="10">
        <f t="array" ref="G17">INDEX('Back data'!$A$77:$AV$77,,MAX(IF('Back data'!$A$77:$AV$77&lt;&gt;"",COLUMN('Back data'!$A$77:$AV$77)))-G$6)+INDEX('Back data'!$A$78:$AV$78,,MAX(IF('Back data'!$A$78:$AV$78&lt;&gt;"",COLUMN('Back data'!$A$78:$AV$78)))-G$6)</f>
        <v>65.989999999999995</v>
      </c>
      <c r="H17" s="10">
        <f t="array" ref="H17">INDEX('Back data'!$A$77:$AV$77,,MAX(IF('Back data'!$A$77:$AV$77&lt;&gt;"",COLUMN('Back data'!$A$77:$AV$77)))-H$6)+INDEX('Back data'!$A$78:$AV$78,,MAX(IF('Back data'!$A$78:$AV$78&lt;&gt;"",COLUMN('Back data'!$A$78:$AV$78)))-H$6)</f>
        <v>65.75</v>
      </c>
      <c r="I17" s="10">
        <f t="array" ref="I17">INDEX('Back data'!$A$77:$AV$77,,MAX(IF('Back data'!$A$77:$AV$77&lt;&gt;"",COLUMN('Back data'!$A$77:$AV$77)))-I$6)+INDEX('Back data'!$A$78:$AV$78,,MAX(IF('Back data'!$A$78:$AV$78&lt;&gt;"",COLUMN('Back data'!$A$78:$AV$78)))-I$6)</f>
        <v>67.05</v>
      </c>
      <c r="J17" s="10">
        <f t="array" ref="J17">INDEX('Back data'!$A$77:$AV$77,,MAX(IF('Back data'!$A$77:$AV$77&lt;&gt;"",COLUMN('Back data'!$A$77:$AV$77)))-J$6)+INDEX('Back data'!$A$78:$AV$78,,MAX(IF('Back data'!$A$78:$AV$78&lt;&gt;"",COLUMN('Back data'!$A$78:$AV$78)))-J$6)</f>
        <v>64.75</v>
      </c>
      <c r="K17" s="10">
        <f t="array" ref="K17">INDEX('Back data'!$A$77:$AV$77,,MAX(IF('Back data'!$A$77:$AV$77&lt;&gt;"",COLUMN('Back data'!$A$77:$AV$77)))-K$6)+INDEX('Back data'!$A$78:$AV$78,,MAX(IF('Back data'!$A$78:$AV$78&lt;&gt;"",COLUMN('Back data'!$A$78:$AV$78)))-K$6)</f>
        <v>64.399999999999991</v>
      </c>
      <c r="L17" s="10">
        <f t="array" ref="L17">INDEX('Back data'!$A$77:$AV$77,,MAX(IF('Back data'!$A$77:$AV$77&lt;&gt;"",COLUMN('Back data'!$A$77:$AV$77)))-L$6)+INDEX('Back data'!$A$78:$AV$78,,MAX(IF('Back data'!$A$78:$AV$78&lt;&gt;"",COLUMN('Back data'!$A$78:$AV$78)))-L$6)</f>
        <v>64</v>
      </c>
      <c r="M17" s="10">
        <f t="array" ref="M17">INDEX('Back data'!$A$77:$AV$77,,MAX(IF('Back data'!$A$77:$AV$77&lt;&gt;"",COLUMN('Back data'!$A$77:$AV$77)))-M$6)+INDEX('Back data'!$A$78:$AV$78,,MAX(IF('Back data'!$A$78:$AV$78&lt;&gt;"",COLUMN('Back data'!$A$78:$AV$78)))-M$6)</f>
        <v>64.3</v>
      </c>
      <c r="N17" s="10">
        <f t="array" ref="N17">INDEX('Back data'!$A$77:$AV$77,,MAX(IF('Back data'!$A$77:$AV$77&lt;&gt;"",COLUMN('Back data'!$A$77:$AV$77)))-N$6)+INDEX('Back data'!$A$78:$AV$78,,MAX(IF('Back data'!$A$78:$AV$78&lt;&gt;"",COLUMN('Back data'!$A$78:$AV$78)))-N$6)</f>
        <v>63.92</v>
      </c>
      <c r="O17" s="10">
        <f t="array" ref="O17">INDEX('Back data'!$A$77:$AV$77,,MAX(IF('Back data'!$A$77:$AV$77&lt;&gt;"",COLUMN('Back data'!$A$77:$AV$77)))-O$6)+INDEX('Back data'!$A$78:$AV$78,,MAX(IF('Back data'!$A$78:$AV$78&lt;&gt;"",COLUMN('Back data'!$A$78:$AV$78)))-O$6)</f>
        <v>66.040000000000006</v>
      </c>
      <c r="P17" s="10">
        <f t="array" ref="P17">INDEX('Back data'!$A$77:$AV$77,,MAX(IF('Back data'!$A$77:$AV$77&lt;&gt;"",COLUMN('Back data'!$A$77:$AV$77)))-P$6)+INDEX('Back data'!$A$78:$AV$78,,MAX(IF('Back data'!$A$78:$AV$78&lt;&gt;"",COLUMN('Back data'!$A$78:$AV$78)))-P$6)</f>
        <v>67.67</v>
      </c>
    </row>
    <row r="18" spans="1:16" x14ac:dyDescent="0.25">
      <c r="A18" s="27" t="s">
        <v>50</v>
      </c>
      <c r="B18" s="31" t="s">
        <v>39</v>
      </c>
      <c r="C18" s="11" t="s">
        <v>36</v>
      </c>
      <c r="D18" s="12">
        <f t="array" ref="D18">INDEX('Back data'!$A$77:$AV$77,,MAX(IF('Back data'!$A$77:$AV$77&lt;&gt;"",COLUMN('Back data'!$A$77:$AV$77)))-D$6)/D17</f>
        <v>0.97973778307508941</v>
      </c>
      <c r="E18" s="12">
        <f t="array" ref="E18">INDEX('Back data'!$A$77:$AV$77,,MAX(IF('Back data'!$A$77:$AV$77&lt;&gt;"",COLUMN('Back data'!$A$77:$AV$77)))-E$6)/E17</f>
        <v>0.97237656770916014</v>
      </c>
      <c r="F18" s="12">
        <f t="array" ref="F18">INDEX('Back data'!$A$77:$AV$77,,MAX(IF('Back data'!$A$77:$AV$77&lt;&gt;"",COLUMN('Back data'!$A$77:$AV$77)))-F$6)/F17</f>
        <v>0.96983903734958588</v>
      </c>
      <c r="G18" s="12">
        <f t="array" ref="G18">INDEX('Back data'!$A$77:$AV$77,,MAX(IF('Back data'!$A$77:$AV$77&lt;&gt;"",COLUMN('Back data'!$A$77:$AV$77)))-G$6)/G17</f>
        <v>0.96863161085012894</v>
      </c>
      <c r="H18" s="12">
        <f t="array" ref="H18">INDEX('Back data'!$A$77:$AV$77,,MAX(IF('Back data'!$A$77:$AV$77&lt;&gt;"",COLUMN('Back data'!$A$77:$AV$77)))-H$6)/H17</f>
        <v>0.96441064638783269</v>
      </c>
      <c r="I18" s="12">
        <f t="array" ref="I18">INDEX('Back data'!$A$77:$AV$77,,MAX(IF('Back data'!$A$77:$AV$77&lt;&gt;"",COLUMN('Back data'!$A$77:$AV$77)))-I$6)/I17</f>
        <v>0.96062639821029083</v>
      </c>
      <c r="J18" s="12">
        <f t="array" ref="J18">INDEX('Back data'!$A$77:$AV$77,,MAX(IF('Back data'!$A$77:$AV$77&lt;&gt;"",COLUMN('Back data'!$A$77:$AV$77)))-J$6)/J17</f>
        <v>0.96555984555984564</v>
      </c>
      <c r="K18" s="12">
        <f t="array" ref="K18">INDEX('Back data'!$A$77:$AV$77,,MAX(IF('Back data'!$A$77:$AV$77&lt;&gt;"",COLUMN('Back data'!$A$77:$AV$77)))-K$6)/K17</f>
        <v>0.95791925465838523</v>
      </c>
      <c r="L18" s="12">
        <f t="array" ref="L18">INDEX('Back data'!$A$77:$AV$77,,MAX(IF('Back data'!$A$77:$AV$77&lt;&gt;"",COLUMN('Back data'!$A$77:$AV$77)))-L$6)/L17</f>
        <v>0.96890624999999997</v>
      </c>
      <c r="M18" s="12">
        <f t="array" ref="M18">INDEX('Back data'!$A$77:$AV$77,,MAX(IF('Back data'!$A$77:$AV$77&lt;&gt;"",COLUMN('Back data'!$A$77:$AV$77)))-M$6)/M17</f>
        <v>0.97340590979782282</v>
      </c>
      <c r="N18" s="12">
        <f t="array" ref="N18">INDEX('Back data'!$A$77:$AV$77,,MAX(IF('Back data'!$A$77:$AV$77&lt;&gt;"",COLUMN('Back data'!$A$77:$AV$77)))-N$6)/N17</f>
        <v>0.97778473091364204</v>
      </c>
      <c r="O18" s="12">
        <f t="array" ref="O18">INDEX('Back data'!$A$77:$AV$77,,MAX(IF('Back data'!$A$77:$AV$77&lt;&gt;"",COLUMN('Back data'!$A$77:$AV$77)))-O$6)/O17</f>
        <v>0.96926105390672324</v>
      </c>
      <c r="P18" s="12">
        <f t="array" ref="P18">INDEX('Back data'!$A$77:$AV$77,,MAX(IF('Back data'!$A$77:$AV$77&lt;&gt;"",COLUMN('Back data'!$A$77:$AV$77)))-P$6)/P17</f>
        <v>0.98566573075217967</v>
      </c>
    </row>
    <row r="19" spans="1:16" x14ac:dyDescent="0.25">
      <c r="A19" s="27" t="s">
        <v>50</v>
      </c>
      <c r="B19" s="31" t="s">
        <v>39</v>
      </c>
      <c r="C19" s="11" t="s">
        <v>37</v>
      </c>
      <c r="D19" s="12">
        <f t="array" ref="D19">INDEX('Back data'!$A$78:$AV$78,,MAX(IF('Back data'!$A$78:$AV$78&lt;&gt;"",COLUMN('Back data'!$A$78:$AV$78)))-D$6)/D17</f>
        <v>2.0262216924910609E-2</v>
      </c>
      <c r="E19" s="12">
        <f t="array" ref="E19">INDEX('Back data'!$A$78:$AV$78,,MAX(IF('Back data'!$A$78:$AV$78&lt;&gt;"",COLUMN('Back data'!$A$78:$AV$78)))-E$6)/E17</f>
        <v>2.7623432290839814E-2</v>
      </c>
      <c r="F19" s="12">
        <f t="array" ref="F19">INDEX('Back data'!$A$78:$AV$78,,MAX(IF('Back data'!$A$78:$AV$78&lt;&gt;"",COLUMN('Back data'!$A$78:$AV$78)))-F$6)/F17</f>
        <v>3.0160962650414125E-2</v>
      </c>
      <c r="G19" s="12">
        <f t="array" ref="G19">INDEX('Back data'!$A$78:$AV$78,,MAX(IF('Back data'!$A$78:$AV$78&lt;&gt;"",COLUMN('Back data'!$A$78:$AV$78)))-G$6)/G17</f>
        <v>3.1368389149871195E-2</v>
      </c>
      <c r="H19" s="12">
        <f t="array" ref="H19">INDEX('Back data'!$A$78:$AV$78,,MAX(IF('Back data'!$A$78:$AV$78&lt;&gt;"",COLUMN('Back data'!$A$78:$AV$78)))-H$6)/H17</f>
        <v>3.55893536121673E-2</v>
      </c>
      <c r="I19" s="12">
        <f t="array" ref="I19">INDEX('Back data'!$A$78:$AV$78,,MAX(IF('Back data'!$A$78:$AV$78&lt;&gt;"",COLUMN('Back data'!$A$78:$AV$78)))-I$6)/I17</f>
        <v>3.9373601789709174E-2</v>
      </c>
      <c r="J19" s="12">
        <f t="array" ref="J19">INDEX('Back data'!$A$78:$AV$78,,MAX(IF('Back data'!$A$78:$AV$78&lt;&gt;"",COLUMN('Back data'!$A$78:$AV$78)))-J$6)/J17</f>
        <v>3.4440154440154441E-2</v>
      </c>
      <c r="K19" s="12">
        <f t="array" ref="K19">INDEX('Back data'!$A$78:$AV$78,,MAX(IF('Back data'!$A$78:$AV$78&lt;&gt;"",COLUMN('Back data'!$A$78:$AV$78)))-K$6)/K17</f>
        <v>4.2080745341614913E-2</v>
      </c>
      <c r="L19" s="12">
        <f t="array" ref="L19">INDEX('Back data'!$A$78:$AV$78,,MAX(IF('Back data'!$A$78:$AV$78&lt;&gt;"",COLUMN('Back data'!$A$78:$AV$78)))-L$6)/L17</f>
        <v>3.109375E-2</v>
      </c>
      <c r="M19" s="12">
        <f t="array" ref="M19">INDEX('Back data'!$A$78:$AV$78,,MAX(IF('Back data'!$A$78:$AV$78&lt;&gt;"",COLUMN('Back data'!$A$78:$AV$78)))-M$6)/M17</f>
        <v>2.6594090202177293E-2</v>
      </c>
      <c r="N19" s="12">
        <f t="array" ref="N19">INDEX('Back data'!$A$78:$AV$78,,MAX(IF('Back data'!$A$78:$AV$78&lt;&gt;"",COLUMN('Back data'!$A$78:$AV$78)))-N$6)/N17</f>
        <v>2.2215269086357944E-2</v>
      </c>
      <c r="O19" s="12">
        <f t="array" ref="O19">INDEX('Back data'!$A$78:$AV$78,,MAX(IF('Back data'!$A$78:$AV$78&lt;&gt;"",COLUMN('Back data'!$A$78:$AV$78)))-O$6)/O17</f>
        <v>3.0738946093276796E-2</v>
      </c>
      <c r="P19" s="12">
        <f t="array" ref="P19">INDEX('Back data'!$A$78:$AV$78,,MAX(IF('Back data'!$A$78:$AV$78&lt;&gt;"",COLUMN('Back data'!$A$78:$AV$78)))-P$6)/P17</f>
        <v>1.4334269247820304E-2</v>
      </c>
    </row>
    <row r="22" spans="1:16" x14ac:dyDescent="0.25">
      <c r="C22" s="9" t="s">
        <v>35</v>
      </c>
      <c r="D22" s="10">
        <f t="array" ref="D22">INDEX('Back data'!$A$285:$AV$285,,MAX(IF('Back data'!$A$285:$AV$285&lt;&gt;"",COLUMN('Back data'!$A$285:$AV$285)))-D$6)+INDEX('Back data'!$A$286:$AV$286,,MAX(IF('Back data'!$A$286:$AV$286&lt;&gt;"",COLUMN('Back data'!$A$286:$AV$286)))-D$6)</f>
        <v>56.82</v>
      </c>
      <c r="E22" s="10">
        <f t="array" ref="E22">INDEX('Back data'!$A$285:$AV$285,,MAX(IF('Back data'!$A$285:$AV$285&lt;&gt;"",COLUMN('Back data'!$A$285:$AV$285)))-E$6)+INDEX('Back data'!$A$286:$AV$286,,MAX(IF('Back data'!$A$286:$AV$286&lt;&gt;"",COLUMN('Back data'!$A$286:$AV$286)))-E$6)</f>
        <v>58.699999999999996</v>
      </c>
      <c r="F22" s="10">
        <f t="array" ref="F22">INDEX('Back data'!$A$285:$AV$285,,MAX(IF('Back data'!$A$285:$AV$285&lt;&gt;"",COLUMN('Back data'!$A$285:$AV$285)))-F$6)+INDEX('Back data'!$A$286:$AV$286,,MAX(IF('Back data'!$A$286:$AV$286&lt;&gt;"",COLUMN('Back data'!$A$286:$AV$286)))-F$6)</f>
        <v>63.14</v>
      </c>
      <c r="G22" s="10">
        <f t="array" ref="G22">INDEX('Back data'!$A$285:$AV$285,,MAX(IF('Back data'!$A$285:$AV$285&lt;&gt;"",COLUMN('Back data'!$A$285:$AV$285)))-G$6)+INDEX('Back data'!$A$286:$AV$286,,MAX(IF('Back data'!$A$286:$AV$286&lt;&gt;"",COLUMN('Back data'!$A$286:$AV$286)))-G$6)</f>
        <v>61.12</v>
      </c>
      <c r="H22" s="10">
        <f t="array" ref="H22">INDEX('Back data'!$A$285:$AV$285,,MAX(IF('Back data'!$A$285:$AV$285&lt;&gt;"",COLUMN('Back data'!$A$285:$AV$285)))-H$6)+INDEX('Back data'!$A$286:$AV$286,,MAX(IF('Back data'!$A$286:$AV$286&lt;&gt;"",COLUMN('Back data'!$A$286:$AV$286)))-H$6)</f>
        <v>62.32</v>
      </c>
      <c r="I22" s="10">
        <f t="array" ref="I22">INDEX('Back data'!$A$285:$AV$285,,MAX(IF('Back data'!$A$285:$AV$285&lt;&gt;"",COLUMN('Back data'!$A$285:$AV$285)))-I$6)+INDEX('Back data'!$A$286:$AV$286,,MAX(IF('Back data'!$A$286:$AV$286&lt;&gt;"",COLUMN('Back data'!$A$286:$AV$286)))-I$6)</f>
        <v>66.959999999999994</v>
      </c>
      <c r="J22" s="10">
        <f t="array" ref="J22">INDEX('Back data'!$A$285:$AV$285,,MAX(IF('Back data'!$A$285:$AV$285&lt;&gt;"",COLUMN('Back data'!$A$285:$AV$285)))-J$6)+INDEX('Back data'!$A$286:$AV$286,,MAX(IF('Back data'!$A$286:$AV$286&lt;&gt;"",COLUMN('Back data'!$A$286:$AV$286)))-J$6)</f>
        <v>65.11</v>
      </c>
      <c r="K22" s="10">
        <f t="array" ref="K22">INDEX('Back data'!$A$285:$AV$285,,MAX(IF('Back data'!$A$285:$AV$285&lt;&gt;"",COLUMN('Back data'!$A$285:$AV$285)))-K$6)+INDEX('Back data'!$A$286:$AV$286,,MAX(IF('Back data'!$A$286:$AV$286&lt;&gt;"",COLUMN('Back data'!$A$286:$AV$286)))-K$6)</f>
        <v>64.959999999999994</v>
      </c>
      <c r="L22" s="10">
        <f t="array" ref="L22">INDEX('Back data'!$A$285:$AV$285,,MAX(IF('Back data'!$A$285:$AV$285&lt;&gt;"",COLUMN('Back data'!$A$285:$AV$285)))-L$6)+INDEX('Back data'!$A$286:$AV$286,,MAX(IF('Back data'!$A$286:$AV$286&lt;&gt;"",COLUMN('Back data'!$A$286:$AV$286)))-L$6)</f>
        <v>66.12</v>
      </c>
      <c r="M22" s="10">
        <f t="array" ref="M22">INDEX('Back data'!$A$285:$AV$285,,MAX(IF('Back data'!$A$285:$AV$285&lt;&gt;"",COLUMN('Back data'!$A$285:$AV$285)))-M$6)+INDEX('Back data'!$A$286:$AV$286,,MAX(IF('Back data'!$A$286:$AV$286&lt;&gt;"",COLUMN('Back data'!$A$286:$AV$286)))-M$6)</f>
        <v>62.23</v>
      </c>
      <c r="N22" s="10">
        <f t="array" ref="N22">INDEX('Back data'!$A$285:$AV$285,,MAX(IF('Back data'!$A$285:$AV$285&lt;&gt;"",COLUMN('Back data'!$A$285:$AV$285)))-N$6)+INDEX('Back data'!$A$286:$AV$286,,MAX(IF('Back data'!$A$286:$AV$286&lt;&gt;"",COLUMN('Back data'!$A$286:$AV$286)))-N$6)</f>
        <v>64.38</v>
      </c>
      <c r="O22" s="10">
        <f t="array" ref="O22">INDEX('Back data'!$A$285:$AV$285,,MAX(IF('Back data'!$A$285:$AV$285&lt;&gt;"",COLUMN('Back data'!$A$285:$AV$285)))-O$6)+INDEX('Back data'!$A$286:$AV$286,,MAX(IF('Back data'!$A$286:$AV$286&lt;&gt;"",COLUMN('Back data'!$A$286:$AV$286)))-O$6)</f>
        <v>64.87</v>
      </c>
      <c r="P22" s="10">
        <f t="array" ref="P22">INDEX('Back data'!$A$285:$AV$285,,MAX(IF('Back data'!$A$285:$AV$285&lt;&gt;"",COLUMN('Back data'!$A$285:$AV$285)))-P$6)+INDEX('Back data'!$A$286:$AV$286,,MAX(IF('Back data'!$A$286:$AV$286&lt;&gt;"",COLUMN('Back data'!$A$286:$AV$286)))-P$6)</f>
        <v>65.59</v>
      </c>
    </row>
    <row r="23" spans="1:16" x14ac:dyDescent="0.25">
      <c r="A23" s="27" t="s">
        <v>50</v>
      </c>
      <c r="B23" s="31" t="s">
        <v>24</v>
      </c>
      <c r="C23" s="11" t="s">
        <v>36</v>
      </c>
      <c r="D23" s="12">
        <f t="array" ref="D23">INDEX('Back data'!$A$285:$AV$285,,MAX(IF('Back data'!$A$285:$AV$285&lt;&gt;"",COLUMN('Back data'!$A$285:$AV$285)))-D$6)/D22</f>
        <v>0.88806758183738121</v>
      </c>
      <c r="E23" s="12">
        <f t="array" ref="E23">INDEX('Back data'!$A$285:$AV$285,,MAX(IF('Back data'!$A$285:$AV$285&lt;&gt;"",COLUMN('Back data'!$A$285:$AV$285)))-E$6)/E22</f>
        <v>0.82589437819420786</v>
      </c>
      <c r="F23" s="12">
        <f t="array" ref="F23">INDEX('Back data'!$A$285:$AV$285,,MAX(IF('Back data'!$A$285:$AV$285&lt;&gt;"",COLUMN('Back data'!$A$285:$AV$285)))-F$6)/F22</f>
        <v>0.81786506176750084</v>
      </c>
      <c r="G23" s="12">
        <f t="array" ref="G23">INDEX('Back data'!$A$285:$AV$285,,MAX(IF('Back data'!$A$285:$AV$285&lt;&gt;"",COLUMN('Back data'!$A$285:$AV$285)))-G$6)/G22</f>
        <v>0.81070026178010468</v>
      </c>
      <c r="H23" s="12">
        <f t="array" ref="H23">INDEX('Back data'!$A$285:$AV$285,,MAX(IF('Back data'!$A$285:$AV$285&lt;&gt;"",COLUMN('Back data'!$A$285:$AV$285)))-H$6)/H22</f>
        <v>0.81049422336328625</v>
      </c>
      <c r="I23" s="12">
        <f t="array" ref="I23">INDEX('Back data'!$A$285:$AV$285,,MAX(IF('Back data'!$A$285:$AV$285&lt;&gt;"",COLUMN('Back data'!$A$285:$AV$285)))-I$6)/I22</f>
        <v>0.80436081242532864</v>
      </c>
      <c r="J23" s="12">
        <f t="array" ref="J23">INDEX('Back data'!$A$285:$AV$285,,MAX(IF('Back data'!$A$285:$AV$285&lt;&gt;"",COLUMN('Back data'!$A$285:$AV$285)))-J$6)/J22</f>
        <v>0.79818768238365845</v>
      </c>
      <c r="K23" s="12">
        <f t="array" ref="K23">INDEX('Back data'!$A$285:$AV$285,,MAX(IF('Back data'!$A$285:$AV$285&lt;&gt;"",COLUMN('Back data'!$A$285:$AV$285)))-K$6)/K22</f>
        <v>0.78802339901477836</v>
      </c>
      <c r="L23" s="12">
        <f t="array" ref="L23">INDEX('Back data'!$A$285:$AV$285,,MAX(IF('Back data'!$A$285:$AV$285&lt;&gt;"",COLUMN('Back data'!$A$285:$AV$285)))-L$6)/L22</f>
        <v>0.8715970961887477</v>
      </c>
      <c r="M23" s="12">
        <f t="array" ref="M23">INDEX('Back data'!$A$285:$AV$285,,MAX(IF('Back data'!$A$285:$AV$285&lt;&gt;"",COLUMN('Back data'!$A$285:$AV$285)))-M$6)/M22</f>
        <v>0.80427446569178851</v>
      </c>
      <c r="N23" s="12">
        <f t="array" ref="N23">INDEX('Back data'!$A$285:$AV$285,,MAX(IF('Back data'!$A$285:$AV$285&lt;&gt;"",COLUMN('Back data'!$A$285:$AV$285)))-N$6)/N22</f>
        <v>0.82323703013358196</v>
      </c>
      <c r="O23" s="12">
        <f t="array" ref="O23">INDEX('Back data'!$A$285:$AV$285,,MAX(IF('Back data'!$A$285:$AV$285&lt;&gt;"",COLUMN('Back data'!$A$285:$AV$285)))-O$6)/O22</f>
        <v>0.85447818714351775</v>
      </c>
      <c r="P23" s="12">
        <f t="array" ref="P23">INDEX('Back data'!$A$285:$AV$285,,MAX(IF('Back data'!$A$285:$AV$285&lt;&gt;"",COLUMN('Back data'!$A$285:$AV$285)))-P$6)/P22</f>
        <v>0.87635310260710464</v>
      </c>
    </row>
    <row r="24" spans="1:16" x14ac:dyDescent="0.25">
      <c r="A24" s="27" t="s">
        <v>50</v>
      </c>
      <c r="B24" s="31" t="s">
        <v>24</v>
      </c>
      <c r="C24" s="11" t="s">
        <v>37</v>
      </c>
      <c r="D24" s="12">
        <f t="array" ref="D24">+INDEX('Back data'!$A$286:$AV$286,,MAX(IF('Back data'!$A$286:$AV$286&lt;&gt;"",COLUMN('Back data'!$A$286:$AV$286)))-D$6)/D22</f>
        <v>0.1119324181626188</v>
      </c>
      <c r="E24" s="12">
        <f t="array" ref="E24">+INDEX('Back data'!$A$286:$AV$286,,MAX(IF('Back data'!$A$286:$AV$286&lt;&gt;"",COLUMN('Back data'!$A$286:$AV$286)))-E$6)/E22</f>
        <v>0.1741056218057922</v>
      </c>
      <c r="F24" s="12">
        <f t="array" ref="F24">+INDEX('Back data'!$A$286:$AV$286,,MAX(IF('Back data'!$A$286:$AV$286&lt;&gt;"",COLUMN('Back data'!$A$286:$AV$286)))-F$6)/F22</f>
        <v>0.18213493823249921</v>
      </c>
      <c r="G24" s="12">
        <f t="array" ref="G24">+INDEX('Back data'!$A$286:$AV$286,,MAX(IF('Back data'!$A$286:$AV$286&lt;&gt;"",COLUMN('Back data'!$A$286:$AV$286)))-G$6)/G22</f>
        <v>0.18929973821989529</v>
      </c>
      <c r="H24" s="12">
        <f t="array" ref="H24">+INDEX('Back data'!$A$286:$AV$286,,MAX(IF('Back data'!$A$286:$AV$286&lt;&gt;"",COLUMN('Back data'!$A$286:$AV$286)))-H$6)/H22</f>
        <v>0.18950577663671375</v>
      </c>
      <c r="I24" s="12">
        <f t="array" ref="I24">+INDEX('Back data'!$A$286:$AV$286,,MAX(IF('Back data'!$A$286:$AV$286&lt;&gt;"",COLUMN('Back data'!$A$286:$AV$286)))-I$6)/I22</f>
        <v>0.19563918757467147</v>
      </c>
      <c r="J24" s="12">
        <f t="array" ref="J24">+INDEX('Back data'!$A$286:$AV$286,,MAX(IF('Back data'!$A$286:$AV$286&lt;&gt;"",COLUMN('Back data'!$A$286:$AV$286)))-J$6)/J22</f>
        <v>0.20181231761634158</v>
      </c>
      <c r="K24" s="12">
        <f t="array" ref="K24">+INDEX('Back data'!$A$286:$AV$286,,MAX(IF('Back data'!$A$286:$AV$286&lt;&gt;"",COLUMN('Back data'!$A$286:$AV$286)))-K$6)/K22</f>
        <v>0.2119766009852217</v>
      </c>
      <c r="L24" s="12">
        <f t="array" ref="L24">+INDEX('Back data'!$A$286:$AV$286,,MAX(IF('Back data'!$A$286:$AV$286&lt;&gt;"",COLUMN('Back data'!$A$286:$AV$286)))-L$6)/L22</f>
        <v>0.12840290381125227</v>
      </c>
      <c r="M24" s="12">
        <f t="array" ref="M24">+INDEX('Back data'!$A$286:$AV$286,,MAX(IF('Back data'!$A$286:$AV$286&lt;&gt;"",COLUMN('Back data'!$A$286:$AV$286)))-M$6)/M22</f>
        <v>0.19572553430821149</v>
      </c>
      <c r="N24" s="12">
        <f t="array" ref="N24">+INDEX('Back data'!$A$286:$AV$286,,MAX(IF('Back data'!$A$286:$AV$286&lt;&gt;"",COLUMN('Back data'!$A$286:$AV$286)))-N$6)/N22</f>
        <v>0.17676296986641818</v>
      </c>
      <c r="O24" s="12">
        <f t="array" ref="O24">+INDEX('Back data'!$A$286:$AV$286,,MAX(IF('Back data'!$A$286:$AV$286&lt;&gt;"",COLUMN('Back data'!$A$286:$AV$286)))-O$6)/O22</f>
        <v>0.14552181285648219</v>
      </c>
      <c r="P24" s="12">
        <f t="array" ref="P24">+INDEX('Back data'!$A$286:$AV$286,,MAX(IF('Back data'!$A$286:$AV$286&lt;&gt;"",COLUMN('Back data'!$A$286:$AV$286)))-P$6)/P22</f>
        <v>0.12364689739289525</v>
      </c>
    </row>
    <row r="27" spans="1:16" x14ac:dyDescent="0.25">
      <c r="C27" s="9" t="s">
        <v>35</v>
      </c>
      <c r="D27" s="10">
        <f t="array" ref="D27">INDEX('Back data'!$A$291:$AV$291,,MAX(IF('Back data'!$A$291:$AV$291&lt;&gt;"",COLUMN('Back data'!$A$291:$AV$291)))-D$6)+INDEX('Back data'!$A$292:$AV$292,,MAX(IF('Back data'!$A$292:$AV$292&lt;&gt;"",COLUMN('Back data'!$A$292:$AV$292)))-D$6)</f>
        <v>60.37</v>
      </c>
      <c r="E27" s="10">
        <f t="array" ref="E27">INDEX('Back data'!$A$291:$AV$291,,MAX(IF('Back data'!$A$291:$AV$291&lt;&gt;"",COLUMN('Back data'!$A$291:$AV$291)))-E$6)+INDEX('Back data'!$A$292:$AV$292,,MAX(IF('Back data'!$A$292:$AV$292&lt;&gt;"",COLUMN('Back data'!$A$292:$AV$292)))-E$6)</f>
        <v>66.099999999999994</v>
      </c>
      <c r="F27" s="10">
        <f t="array" ref="F27">INDEX('Back data'!$A$291:$AV$291,,MAX(IF('Back data'!$A$291:$AV$291&lt;&gt;"",COLUMN('Back data'!$A$291:$AV$291)))-F$6)+INDEX('Back data'!$A$292:$AV$292,,MAX(IF('Back data'!$A$292:$AV$292&lt;&gt;"",COLUMN('Back data'!$A$292:$AV$292)))-F$6)</f>
        <v>64.430000000000007</v>
      </c>
      <c r="G27" s="10">
        <f t="array" ref="G27">INDEX('Back data'!$A$291:$AV$291,,MAX(IF('Back data'!$A$291:$AV$291&lt;&gt;"",COLUMN('Back data'!$A$291:$AV$291)))-G$6)+INDEX('Back data'!$A$292:$AV$292,,MAX(IF('Back data'!$A$292:$AV$292&lt;&gt;"",COLUMN('Back data'!$A$292:$AV$292)))-G$6)</f>
        <v>67.17</v>
      </c>
      <c r="H27" s="10">
        <f t="array" ref="H27">INDEX('Back data'!$A$291:$AV$291,,MAX(IF('Back data'!$A$291:$AV$291&lt;&gt;"",COLUMN('Back data'!$A$291:$AV$291)))-H$6)+INDEX('Back data'!$A$292:$AV$292,,MAX(IF('Back data'!$A$292:$AV$292&lt;&gt;"",COLUMN('Back data'!$A$292:$AV$292)))-H$6)</f>
        <v>68.28</v>
      </c>
      <c r="I27" s="10">
        <f t="array" ref="I27">INDEX('Back data'!$A$291:$AV$291,,MAX(IF('Back data'!$A$291:$AV$291&lt;&gt;"",COLUMN('Back data'!$A$291:$AV$291)))-I$6)+INDEX('Back data'!$A$292:$AV$292,,MAX(IF('Back data'!$A$292:$AV$292&lt;&gt;"",COLUMN('Back data'!$A$292:$AV$292)))-I$6)</f>
        <v>67.81</v>
      </c>
      <c r="J27" s="10">
        <f t="array" ref="J27">INDEX('Back data'!$A$291:$AV$291,,MAX(IF('Back data'!$A$291:$AV$291&lt;&gt;"",COLUMN('Back data'!$A$291:$AV$291)))-J$6)+INDEX('Back data'!$A$292:$AV$292,,MAX(IF('Back data'!$A$292:$AV$292&lt;&gt;"",COLUMN('Back data'!$A$292:$AV$292)))-J$6)</f>
        <v>66.11</v>
      </c>
      <c r="K27" s="10">
        <f t="array" ref="K27">INDEX('Back data'!$A$291:$AV$291,,MAX(IF('Back data'!$A$291:$AV$291&lt;&gt;"",COLUMN('Back data'!$A$291:$AV$291)))-K$6)+INDEX('Back data'!$A$292:$AV$292,,MAX(IF('Back data'!$A$292:$AV$292&lt;&gt;"",COLUMN('Back data'!$A$292:$AV$292)))-K$6)</f>
        <v>66.39</v>
      </c>
      <c r="L27" s="10">
        <f t="array" ref="L27">INDEX('Back data'!$A$291:$AV$291,,MAX(IF('Back data'!$A$291:$AV$291&lt;&gt;"",COLUMN('Back data'!$A$291:$AV$291)))-L$6)+INDEX('Back data'!$A$292:$AV$292,,MAX(IF('Back data'!$A$292:$AV$292&lt;&gt;"",COLUMN('Back data'!$A$292:$AV$292)))-L$6)</f>
        <v>64.929999999999993</v>
      </c>
      <c r="M27" s="10">
        <f t="array" ref="M27">INDEX('Back data'!$A$291:$AV$291,,MAX(IF('Back data'!$A$291:$AV$291&lt;&gt;"",COLUMN('Back data'!$A$291:$AV$291)))-M$6)+INDEX('Back data'!$A$292:$AV$292,,MAX(IF('Back data'!$A$292:$AV$292&lt;&gt;"",COLUMN('Back data'!$A$292:$AV$292)))-M$6)</f>
        <v>66.17</v>
      </c>
      <c r="N27" s="10">
        <f t="array" ref="N27">INDEX('Back data'!$A$291:$AV$291,,MAX(IF('Back data'!$A$291:$AV$291&lt;&gt;"",COLUMN('Back data'!$A$291:$AV$291)))-N$6)+INDEX('Back data'!$A$292:$AV$292,,MAX(IF('Back data'!$A$292:$AV$292&lt;&gt;"",COLUMN('Back data'!$A$292:$AV$292)))-N$6)</f>
        <v>65.099999999999994</v>
      </c>
      <c r="O27" s="10">
        <f t="array" ref="O27">INDEX('Back data'!$A$291:$AV$291,,MAX(IF('Back data'!$A$291:$AV$291&lt;&gt;"",COLUMN('Back data'!$A$291:$AV$291)))-O$6)+INDEX('Back data'!$A$292:$AV$292,,MAX(IF('Back data'!$A$292:$AV$292&lt;&gt;"",COLUMN('Back data'!$A$292:$AV$292)))-O$6)</f>
        <v>66.290000000000006</v>
      </c>
      <c r="P27" s="10">
        <f t="array" ref="P27">INDEX('Back data'!$A$291:$AV$291,,MAX(IF('Back data'!$A$291:$AV$291&lt;&gt;"",COLUMN('Back data'!$A$291:$AV$291)))-P$6)+INDEX('Back data'!$A$292:$AV$292,,MAX(IF('Back data'!$A$292:$AV$292&lt;&gt;"",COLUMN('Back data'!$A$292:$AV$292)))-P$6)</f>
        <v>68.010000000000005</v>
      </c>
    </row>
    <row r="28" spans="1:16" x14ac:dyDescent="0.25">
      <c r="A28" s="27" t="s">
        <v>50</v>
      </c>
      <c r="B28" s="31" t="s">
        <v>29</v>
      </c>
      <c r="C28" s="11" t="s">
        <v>36</v>
      </c>
      <c r="D28" s="12">
        <f t="array" ref="D28">INDEX('Back data'!$A$291:$AV$291,,MAX(IF('Back data'!$A$291:$AV$291&lt;&gt;"",COLUMN('Back data'!$A$291:$AV$291)))-D$6)/D27</f>
        <v>0.95726354149411963</v>
      </c>
      <c r="E28" s="12">
        <f t="array" ref="E28">INDEX('Back data'!$A$291:$AV$291,,MAX(IF('Back data'!$A$291:$AV$291&lt;&gt;"",COLUMN('Back data'!$A$291:$AV$291)))-E$6)/E27</f>
        <v>0.92844175491679282</v>
      </c>
      <c r="F28" s="12">
        <f t="array" ref="F28">INDEX('Back data'!$A$291:$AV$291,,MAX(IF('Back data'!$A$291:$AV$291&lt;&gt;"",COLUMN('Back data'!$A$291:$AV$291)))-F$6)/F27</f>
        <v>0.9273630296445754</v>
      </c>
      <c r="G28" s="12">
        <f t="array" ref="G28">INDEX('Back data'!$A$291:$AV$291,,MAX(IF('Back data'!$A$291:$AV$291&lt;&gt;"",COLUMN('Back data'!$A$291:$AV$291)))-G$6)/G27</f>
        <v>0.92987941045109423</v>
      </c>
      <c r="H28" s="12">
        <f t="array" ref="H28">INDEX('Back data'!$A$291:$AV$291,,MAX(IF('Back data'!$A$291:$AV$291&lt;&gt;"",COLUMN('Back data'!$A$291:$AV$291)))-H$6)/H27</f>
        <v>0.91432337434094901</v>
      </c>
      <c r="I28" s="12">
        <f t="array" ref="I28">INDEX('Back data'!$A$291:$AV$291,,MAX(IF('Back data'!$A$291:$AV$291&lt;&gt;"",COLUMN('Back data'!$A$291:$AV$291)))-I$6)/I27</f>
        <v>0.92331514525881131</v>
      </c>
      <c r="J28" s="12">
        <f t="array" ref="J28">INDEX('Back data'!$A$291:$AV$291,,MAX(IF('Back data'!$A$291:$AV$291&lt;&gt;"",COLUMN('Back data'!$A$291:$AV$291)))-J$6)/J27</f>
        <v>0.91771290273786121</v>
      </c>
      <c r="K28" s="12">
        <f t="array" ref="K28">INDEX('Back data'!$A$291:$AV$291,,MAX(IF('Back data'!$A$291:$AV$291&lt;&gt;"",COLUMN('Back data'!$A$291:$AV$291)))-K$6)/K27</f>
        <v>0.92303057689411061</v>
      </c>
      <c r="L28" s="12">
        <f t="array" ref="L28">INDEX('Back data'!$A$291:$AV$291,,MAX(IF('Back data'!$A$291:$AV$291&lt;&gt;"",COLUMN('Back data'!$A$291:$AV$291)))-L$6)/L27</f>
        <v>0.93192669028184205</v>
      </c>
      <c r="M28" s="12">
        <f t="array" ref="M28">INDEX('Back data'!$A$291:$AV$291,,MAX(IF('Back data'!$A$291:$AV$291&lt;&gt;"",COLUMN('Back data'!$A$291:$AV$291)))-M$6)/M27</f>
        <v>0.93803838597551759</v>
      </c>
      <c r="N28" s="12">
        <f t="array" ref="N28">INDEX('Back data'!$A$291:$AV$291,,MAX(IF('Back data'!$A$291:$AV$291&lt;&gt;"",COLUMN('Back data'!$A$291:$AV$291)))-N$6)/N27</f>
        <v>0.93886328725038404</v>
      </c>
      <c r="O28" s="12">
        <f t="array" ref="O28">INDEX('Back data'!$A$291:$AV$291,,MAX(IF('Back data'!$A$291:$AV$291&lt;&gt;"",COLUMN('Back data'!$A$291:$AV$291)))-O$6)/O27</f>
        <v>0.93996077839794834</v>
      </c>
      <c r="P28" s="12">
        <f t="array" ref="P28">INDEX('Back data'!$A$291:$AV$291,,MAX(IF('Back data'!$A$291:$AV$291&lt;&gt;"",COLUMN('Back data'!$A$291:$AV$291)))-P$6)/P27</f>
        <v>0.95750624908101745</v>
      </c>
    </row>
    <row r="29" spans="1:16" x14ac:dyDescent="0.25">
      <c r="A29" s="27" t="s">
        <v>50</v>
      </c>
      <c r="B29" s="31" t="s">
        <v>29</v>
      </c>
      <c r="C29" s="11" t="s">
        <v>37</v>
      </c>
      <c r="D29" s="12">
        <f t="array" ref="D29">+INDEX('Back data'!$A$292:$AV$292,,MAX(IF('Back data'!$A$292:$AV$292&lt;&gt;"",COLUMN('Back data'!$A$292:$AV$292)))-D$6)/D27</f>
        <v>4.2736458505880405E-2</v>
      </c>
      <c r="E29" s="12">
        <f t="array" ref="E29">+INDEX('Back data'!$A$292:$AV$292,,MAX(IF('Back data'!$A$292:$AV$292&lt;&gt;"",COLUMN('Back data'!$A$292:$AV$292)))-E$6)/E27</f>
        <v>7.1558245083207281E-2</v>
      </c>
      <c r="F29" s="12">
        <f t="array" ref="F29">+INDEX('Back data'!$A$292:$AV$292,,MAX(IF('Back data'!$A$292:$AV$292&lt;&gt;"",COLUMN('Back data'!$A$292:$AV$292)))-F$6)/F27</f>
        <v>7.2636970355424477E-2</v>
      </c>
      <c r="G29" s="12">
        <f t="array" ref="G29">+INDEX('Back data'!$A$292:$AV$292,,MAX(IF('Back data'!$A$292:$AV$292&lt;&gt;"",COLUMN('Back data'!$A$292:$AV$292)))-G$6)/G27</f>
        <v>7.0120589548905765E-2</v>
      </c>
      <c r="H29" s="12">
        <f t="array" ref="H29">+INDEX('Back data'!$A$292:$AV$292,,MAX(IF('Back data'!$A$292:$AV$292&lt;&gt;"",COLUMN('Back data'!$A$292:$AV$292)))-H$6)/H27</f>
        <v>8.5676625659050959E-2</v>
      </c>
      <c r="I29" s="12">
        <f t="array" ref="I29">+INDEX('Back data'!$A$292:$AV$292,,MAX(IF('Back data'!$A$292:$AV$292&lt;&gt;"",COLUMN('Back data'!$A$292:$AV$292)))-I$6)/I27</f>
        <v>7.6684854741188621E-2</v>
      </c>
      <c r="J29" s="12">
        <f t="array" ref="J29">+INDEX('Back data'!$A$292:$AV$292,,MAX(IF('Back data'!$A$292:$AV$292&lt;&gt;"",COLUMN('Back data'!$A$292:$AV$292)))-J$6)/J27</f>
        <v>8.228709726213887E-2</v>
      </c>
      <c r="K29" s="12">
        <f t="array" ref="K29">+INDEX('Back data'!$A$292:$AV$292,,MAX(IF('Back data'!$A$292:$AV$292&lt;&gt;"",COLUMN('Back data'!$A$292:$AV$292)))-K$6)/K27</f>
        <v>7.6969423105889445E-2</v>
      </c>
      <c r="L29" s="12">
        <f t="array" ref="L29">+INDEX('Back data'!$A$292:$AV$292,,MAX(IF('Back data'!$A$292:$AV$292&lt;&gt;"",COLUMN('Back data'!$A$292:$AV$292)))-L$6)/L27</f>
        <v>6.8073309718158018E-2</v>
      </c>
      <c r="M29" s="12">
        <f t="array" ref="M29">+INDEX('Back data'!$A$292:$AV$292,,MAX(IF('Back data'!$A$292:$AV$292&lt;&gt;"",COLUMN('Back data'!$A$292:$AV$292)))-M$6)/M27</f>
        <v>6.1961614024482387E-2</v>
      </c>
      <c r="N29" s="12">
        <f t="array" ref="N29">+INDEX('Back data'!$A$292:$AV$292,,MAX(IF('Back data'!$A$292:$AV$292&lt;&gt;"",COLUMN('Back data'!$A$292:$AV$292)))-N$6)/N27</f>
        <v>6.1136712749615983E-2</v>
      </c>
      <c r="O29" s="12">
        <f t="array" ref="O29">+INDEX('Back data'!$A$292:$AV$292,,MAX(IF('Back data'!$A$292:$AV$292&lt;&gt;"",COLUMN('Back data'!$A$292:$AV$292)))-O$6)/O27</f>
        <v>6.0039221602051586E-2</v>
      </c>
      <c r="P29" s="12">
        <f t="array" ref="P29">+INDEX('Back data'!$A$292:$AV$292,,MAX(IF('Back data'!$A$292:$AV$292&lt;&gt;"",COLUMN('Back data'!$A$292:$AV$292)))-P$6)/P27</f>
        <v>4.2493750918982498E-2</v>
      </c>
    </row>
    <row r="32" spans="1:16" x14ac:dyDescent="0.25">
      <c r="C32" s="9" t="s">
        <v>35</v>
      </c>
      <c r="D32" s="10">
        <f t="array" ref="D32">INDEX('Back data'!$A$297:$AV$297,,MAX(IF('Back data'!$A$297:$AV$297&lt;&gt;"",COLUMN('Back data'!$A$297:$AV$297)))-D$6)+INDEX('Back data'!$A$298:$AV$298,,MAX(IF('Back data'!$A$298:$AV$298&lt;&gt;"",COLUMN('Back data'!$A$298:$AV$298)))-D$6)</f>
        <v>62.690000000000005</v>
      </c>
      <c r="E32" s="10">
        <f t="array" ref="E32">INDEX('Back data'!$A$297:$AV$297,,MAX(IF('Back data'!$A$297:$AV$297&lt;&gt;"",COLUMN('Back data'!$A$297:$AV$297)))-E$6)+INDEX('Back data'!$A$298:$AV$298,,MAX(IF('Back data'!$A$298:$AV$298&lt;&gt;"",COLUMN('Back data'!$A$298:$AV$298)))-E$6)</f>
        <v>63.879999999999995</v>
      </c>
      <c r="F32" s="10">
        <f t="array" ref="F32">INDEX('Back data'!$A$297:$AV$297,,MAX(IF('Back data'!$A$297:$AV$297&lt;&gt;"",COLUMN('Back data'!$A$297:$AV$297)))-F$6)+INDEX('Back data'!$A$298:$AV$298,,MAX(IF('Back data'!$A$298:$AV$298&lt;&gt;"",COLUMN('Back data'!$A$298:$AV$298)))-F$6)</f>
        <v>68.5</v>
      </c>
      <c r="G32" s="10">
        <f t="array" ref="G32">INDEX('Back data'!$A$297:$AV$297,,MAX(IF('Back data'!$A$297:$AV$297&lt;&gt;"",COLUMN('Back data'!$A$297:$AV$297)))-G$6)+INDEX('Back data'!$A$298:$AV$298,,MAX(IF('Back data'!$A$298:$AV$298&lt;&gt;"",COLUMN('Back data'!$A$298:$AV$298)))-G$6)</f>
        <v>69.59</v>
      </c>
      <c r="H32" s="10">
        <f t="array" ref="H32">INDEX('Back data'!$A$297:$AV$297,,MAX(IF('Back data'!$A$297:$AV$297&lt;&gt;"",COLUMN('Back data'!$A$297:$AV$297)))-H$6)+INDEX('Back data'!$A$298:$AV$298,,MAX(IF('Back data'!$A$298:$AV$298&lt;&gt;"",COLUMN('Back data'!$A$298:$AV$298)))-H$6)</f>
        <v>66.03</v>
      </c>
      <c r="I32" s="10">
        <f t="array" ref="I32">INDEX('Back data'!$A$297:$AV$297,,MAX(IF('Back data'!$A$297:$AV$297&lt;&gt;"",COLUMN('Back data'!$A$297:$AV$297)))-I$6)+INDEX('Back data'!$A$298:$AV$298,,MAX(IF('Back data'!$A$298:$AV$298&lt;&gt;"",COLUMN('Back data'!$A$298:$AV$298)))-I$6)</f>
        <v>70.849999999999994</v>
      </c>
      <c r="J32" s="10">
        <f t="array" ref="J32">INDEX('Back data'!$A$297:$AV$297,,MAX(IF('Back data'!$A$297:$AV$297&lt;&gt;"",COLUMN('Back data'!$A$297:$AV$297)))-J$6)+INDEX('Back data'!$A$298:$AV$298,,MAX(IF('Back data'!$A$298:$AV$298&lt;&gt;"",COLUMN('Back data'!$A$298:$AV$298)))-J$6)</f>
        <v>66.489999999999995</v>
      </c>
      <c r="K32" s="10">
        <f t="array" ref="K32">INDEX('Back data'!$A$297:$AV$297,,MAX(IF('Back data'!$A$297:$AV$297&lt;&gt;"",COLUMN('Back data'!$A$297:$AV$297)))-K$6)+INDEX('Back data'!$A$298:$AV$298,,MAX(IF('Back data'!$A$298:$AV$298&lt;&gt;"",COLUMN('Back data'!$A$298:$AV$298)))-K$6)</f>
        <v>65.28</v>
      </c>
      <c r="L32" s="10">
        <f t="array" ref="L32">INDEX('Back data'!$A$297:$AV$297,,MAX(IF('Back data'!$A$297:$AV$297&lt;&gt;"",COLUMN('Back data'!$A$297:$AV$297)))-L$6)+INDEX('Back data'!$A$298:$AV$298,,MAX(IF('Back data'!$A$298:$AV$298&lt;&gt;"",COLUMN('Back data'!$A$298:$AV$298)))-L$6)</f>
        <v>66.31</v>
      </c>
      <c r="M32" s="10">
        <f t="array" ref="M32">INDEX('Back data'!$A$297:$AV$297,,MAX(IF('Back data'!$A$297:$AV$297&lt;&gt;"",COLUMN('Back data'!$A$297:$AV$297)))-M$6)+INDEX('Back data'!$A$298:$AV$298,,MAX(IF('Back data'!$A$298:$AV$298&lt;&gt;"",COLUMN('Back data'!$A$298:$AV$298)))-M$6)</f>
        <v>65.259999999999991</v>
      </c>
      <c r="N32" s="10">
        <f t="array" ref="N32">INDEX('Back data'!$A$297:$AV$297,,MAX(IF('Back data'!$A$297:$AV$297&lt;&gt;"",COLUMN('Back data'!$A$297:$AV$297)))-N$6)+INDEX('Back data'!$A$298:$AV$298,,MAX(IF('Back data'!$A$298:$AV$298&lt;&gt;"",COLUMN('Back data'!$A$298:$AV$298)))-N$6)</f>
        <v>64.19</v>
      </c>
      <c r="O32" s="10">
        <f t="array" ref="O32">INDEX('Back data'!$A$297:$AV$297,,MAX(IF('Back data'!$A$297:$AV$297&lt;&gt;"",COLUMN('Back data'!$A$297:$AV$297)))-O$6)+INDEX('Back data'!$A$298:$AV$298,,MAX(IF('Back data'!$A$298:$AV$298&lt;&gt;"",COLUMN('Back data'!$A$298:$AV$298)))-O$6)</f>
        <v>68.28</v>
      </c>
      <c r="P32" s="10">
        <f t="array" ref="P32">INDEX('Back data'!$A$297:$AV$297,,MAX(IF('Back data'!$A$297:$AV$297&lt;&gt;"",COLUMN('Back data'!$A$297:$AV$297)))-P$6)+INDEX('Back data'!$A$298:$AV$298,,MAX(IF('Back data'!$A$298:$AV$298&lt;&gt;"",COLUMN('Back data'!$A$298:$AV$298)))-P$6)</f>
        <v>70.650000000000006</v>
      </c>
    </row>
    <row r="33" spans="1:16" x14ac:dyDescent="0.25">
      <c r="A33" s="27" t="s">
        <v>50</v>
      </c>
      <c r="B33" s="31" t="s">
        <v>34</v>
      </c>
      <c r="C33" s="11" t="s">
        <v>36</v>
      </c>
      <c r="D33" s="12">
        <f t="array" ref="D33">INDEX('Back data'!$A$297:$AV$297,,MAX(IF('Back data'!$A$297:$AV$297&lt;&gt;"",COLUMN('Back data'!$A$297:$AV$297)))-D$6)/D32</f>
        <v>0.95405965863774123</v>
      </c>
      <c r="E33" s="12">
        <f t="array" ref="E33">INDEX('Back data'!$A$297:$AV$297,,MAX(IF('Back data'!$A$297:$AV$297&lt;&gt;"",COLUMN('Back data'!$A$297:$AV$297)))-E$6)/E32</f>
        <v>0.92924232936756423</v>
      </c>
      <c r="F33" s="12">
        <f t="array" ref="F33">INDEX('Back data'!$A$297:$AV$297,,MAX(IF('Back data'!$A$297:$AV$297&lt;&gt;"",COLUMN('Back data'!$A$297:$AV$297)))-F$6)/F32</f>
        <v>0.95299270072992703</v>
      </c>
      <c r="G33" s="12">
        <f t="array" ref="G33">INDEX('Back data'!$A$297:$AV$297,,MAX(IF('Back data'!$A$297:$AV$297&lt;&gt;"",COLUMN('Back data'!$A$297:$AV$297)))-G$6)/G32</f>
        <v>0.92858169277195002</v>
      </c>
      <c r="H33" s="12">
        <f t="array" ref="H33">INDEX('Back data'!$A$297:$AV$297,,MAX(IF('Back data'!$A$297:$AV$297&lt;&gt;"",COLUMN('Back data'!$A$297:$AV$297)))-H$6)/H32</f>
        <v>0.89080720884446463</v>
      </c>
      <c r="I33" s="12">
        <f t="array" ref="I33">INDEX('Back data'!$A$297:$AV$297,,MAX(IF('Back data'!$A$297:$AV$297&lt;&gt;"",COLUMN('Back data'!$A$297:$AV$297)))-I$6)/I32</f>
        <v>0.89865913902611161</v>
      </c>
      <c r="J33" s="12">
        <f t="array" ref="J33">INDEX('Back data'!$A$297:$AV$297,,MAX(IF('Back data'!$A$297:$AV$297&lt;&gt;"",COLUMN('Back data'!$A$297:$AV$297)))-J$6)/J32</f>
        <v>0.91337043164385623</v>
      </c>
      <c r="K33" s="12">
        <f t="array" ref="K33">INDEX('Back data'!$A$297:$AV$297,,MAX(IF('Back data'!$A$297:$AV$297&lt;&gt;"",COLUMN('Back data'!$A$297:$AV$297)))-K$6)/K32</f>
        <v>0.92110906862745101</v>
      </c>
      <c r="L33" s="12">
        <f t="array" ref="L33">INDEX('Back data'!$A$297:$AV$297,,MAX(IF('Back data'!$A$297:$AV$297&lt;&gt;"",COLUMN('Back data'!$A$297:$AV$297)))-L$6)/L32</f>
        <v>0.93243854622228917</v>
      </c>
      <c r="M33" s="12">
        <f t="array" ref="M33">INDEX('Back data'!$A$297:$AV$297,,MAX(IF('Back data'!$A$297:$AV$297&lt;&gt;"",COLUMN('Back data'!$A$297:$AV$297)))-M$6)/M32</f>
        <v>0.91418939626110951</v>
      </c>
      <c r="N33" s="12">
        <f t="array" ref="N33">INDEX('Back data'!$A$297:$AV$297,,MAX(IF('Back data'!$A$297:$AV$297&lt;&gt;"",COLUMN('Back data'!$A$297:$AV$297)))-N$6)/N32</f>
        <v>0.95373111076491668</v>
      </c>
      <c r="O33" s="12">
        <f t="array" ref="O33">INDEX('Back data'!$A$297:$AV$297,,MAX(IF('Back data'!$A$297:$AV$297&lt;&gt;"",COLUMN('Back data'!$A$297:$AV$297)))-O$6)/O32</f>
        <v>0.93731693028705332</v>
      </c>
      <c r="P33" s="12">
        <f t="array" ref="P33">INDEX('Back data'!$A$297:$AV$297,,MAX(IF('Back data'!$A$297:$AV$297&lt;&gt;"",COLUMN('Back data'!$A$297:$AV$297)))-P$6)/P32</f>
        <v>0.96050955414012729</v>
      </c>
    </row>
    <row r="34" spans="1:16" x14ac:dyDescent="0.25">
      <c r="A34" s="27" t="s">
        <v>50</v>
      </c>
      <c r="B34" s="31" t="s">
        <v>34</v>
      </c>
      <c r="C34" s="11" t="s">
        <v>37</v>
      </c>
      <c r="D34" s="12">
        <f t="array" ref="D34">+INDEX('Back data'!$A$298:$AV$298,,MAX(IF('Back data'!$A$298:$AV$298&lt;&gt;"",COLUMN('Back data'!$A$298:$AV$298)))-D$6)/D32</f>
        <v>4.5940341362258726E-2</v>
      </c>
      <c r="E34" s="12">
        <f t="array" ref="E34">+INDEX('Back data'!$A$298:$AV$298,,MAX(IF('Back data'!$A$298:$AV$298&lt;&gt;"",COLUMN('Back data'!$A$298:$AV$298)))-E$6)/E32</f>
        <v>7.0757670632435821E-2</v>
      </c>
      <c r="F34" s="12">
        <f t="array" ref="F34">+INDEX('Back data'!$A$298:$AV$298,,MAX(IF('Back data'!$A$298:$AV$298&lt;&gt;"",COLUMN('Back data'!$A$298:$AV$298)))-F$6)/F32</f>
        <v>4.7007299270072994E-2</v>
      </c>
      <c r="G34" s="12">
        <f t="array" ref="G34">+INDEX('Back data'!$A$298:$AV$298,,MAX(IF('Back data'!$A$298:$AV$298&lt;&gt;"",COLUMN('Back data'!$A$298:$AV$298)))-G$6)/G32</f>
        <v>7.1418307228049996E-2</v>
      </c>
      <c r="H34" s="12">
        <f t="array" ref="H34">+INDEX('Back data'!$A$298:$AV$298,,MAX(IF('Back data'!$A$298:$AV$298&lt;&gt;"",COLUMN('Back data'!$A$298:$AV$298)))-H$6)/H32</f>
        <v>0.10919279115553536</v>
      </c>
      <c r="I34" s="12">
        <f t="array" ref="I34">+INDEX('Back data'!$A$298:$AV$298,,MAX(IF('Back data'!$A$298:$AV$298&lt;&gt;"",COLUMN('Back data'!$A$298:$AV$298)))-I$6)/I32</f>
        <v>0.1013408609738885</v>
      </c>
      <c r="J34" s="12">
        <f t="array" ref="J34">+INDEX('Back data'!$A$298:$AV$298,,MAX(IF('Back data'!$A$298:$AV$298&lt;&gt;"",COLUMN('Back data'!$A$298:$AV$298)))-J$6)/J32</f>
        <v>8.6629568356143785E-2</v>
      </c>
      <c r="K34" s="12">
        <f t="array" ref="K34">+INDEX('Back data'!$A$298:$AV$298,,MAX(IF('Back data'!$A$298:$AV$298&lt;&gt;"",COLUMN('Back data'!$A$298:$AV$298)))-K$6)/K32</f>
        <v>7.8890931372549017E-2</v>
      </c>
      <c r="L34" s="12">
        <f t="array" ref="L34">+INDEX('Back data'!$A$298:$AV$298,,MAX(IF('Back data'!$A$298:$AV$298&lt;&gt;"",COLUMN('Back data'!$A$298:$AV$298)))-L$6)/L32</f>
        <v>6.756145377771075E-2</v>
      </c>
      <c r="M34" s="12">
        <f t="array" ref="M34">+INDEX('Back data'!$A$298:$AV$298,,MAX(IF('Back data'!$A$298:$AV$298&lt;&gt;"",COLUMN('Back data'!$A$298:$AV$298)))-M$6)/M32</f>
        <v>8.5810603738890601E-2</v>
      </c>
      <c r="N34" s="12">
        <f t="array" ref="N34">+INDEX('Back data'!$A$298:$AV$298,,MAX(IF('Back data'!$A$298:$AV$298&lt;&gt;"",COLUMN('Back data'!$A$298:$AV$298)))-N$6)/N32</f>
        <v>4.6268889235083349E-2</v>
      </c>
      <c r="O34" s="12">
        <f t="array" ref="O34">+INDEX('Back data'!$A$298:$AV$298,,MAX(IF('Back data'!$A$298:$AV$298&lt;&gt;"",COLUMN('Back data'!$A$298:$AV$298)))-O$6)/O32</f>
        <v>6.2683069712946696E-2</v>
      </c>
      <c r="P34" s="12">
        <f t="array" ref="P34">+INDEX('Back data'!$A$298:$AV$298,,MAX(IF('Back data'!$A$298:$AV$298&lt;&gt;"",COLUMN('Back data'!$A$298:$AV$298)))-P$6)/P32</f>
        <v>3.949044585987261E-2</v>
      </c>
    </row>
    <row r="40" spans="1:16" x14ac:dyDescent="0.25">
      <c r="A40" s="7"/>
      <c r="B40" s="8"/>
      <c r="C40" s="9" t="s">
        <v>35</v>
      </c>
      <c r="D40" s="10">
        <f t="array" ref="D40">INDEX('Back data'!$A$94:$AV$94,,MAX(IF('Back data'!$A$94:$AV$94&lt;&gt;"",COLUMN('Back data'!$A$94:$AV$94)))-D$6)+INDEX('Back data'!$A$95:$AV$95,,MAX(IF('Back data'!$A$95:$AV$95&lt;&gt;"",COLUMN('Back data'!$A$95:$AV$95)))-D$6)</f>
        <v>57.56</v>
      </c>
      <c r="E40" s="10">
        <f t="array" ref="E40">INDEX('Back data'!$A$94:$AV$94,,MAX(IF('Back data'!$A$94:$AV$94&lt;&gt;"",COLUMN('Back data'!$A$94:$AV$94)))-E$6)+INDEX('Back data'!$A$95:$AV$95,,MAX(IF('Back data'!$A$95:$AV$95&lt;&gt;"",COLUMN('Back data'!$A$95:$AV$95)))-E$6)</f>
        <v>63.120000000000005</v>
      </c>
      <c r="F40" s="10">
        <f t="array" ref="F40">INDEX('Back data'!$A$94:$AV$94,,MAX(IF('Back data'!$A$94:$AV$94&lt;&gt;"",COLUMN('Back data'!$A$94:$AV$94)))-F$6)+INDEX('Back data'!$A$95:$AV$95,,MAX(IF('Back data'!$A$95:$AV$95&lt;&gt;"",COLUMN('Back data'!$A$95:$AV$95)))-F$6)</f>
        <v>60.78</v>
      </c>
      <c r="G40" s="10">
        <f t="array" ref="G40">INDEX('Back data'!$A$94:$AV$94,,MAX(IF('Back data'!$A$94:$AV$94&lt;&gt;"",COLUMN('Back data'!$A$94:$AV$94)))-G$6)+INDEX('Back data'!$A$95:$AV$95,,MAX(IF('Back data'!$A$95:$AV$95&lt;&gt;"",COLUMN('Back data'!$A$95:$AV$95)))-G$6)</f>
        <v>64</v>
      </c>
      <c r="H40" s="10">
        <f t="array" ref="H40">INDEX('Back data'!$A$94:$AV$94,,MAX(IF('Back data'!$A$94:$AV$94&lt;&gt;"",COLUMN('Back data'!$A$94:$AV$94)))-H$6)+INDEX('Back data'!$A$95:$AV$95,,MAX(IF('Back data'!$A$95:$AV$95&lt;&gt;"",COLUMN('Back data'!$A$95:$AV$95)))-H$6)</f>
        <v>64.11</v>
      </c>
      <c r="I40" s="10">
        <f t="array" ref="I40">INDEX('Back data'!$A$94:$AV$94,,MAX(IF('Back data'!$A$94:$AV$94&lt;&gt;"",COLUMN('Back data'!$A$94:$AV$94)))-I$6)+INDEX('Back data'!$A$95:$AV$95,,MAX(IF('Back data'!$A$95:$AV$95&lt;&gt;"",COLUMN('Back data'!$A$95:$AV$95)))-I$6)</f>
        <v>65.849999999999994</v>
      </c>
      <c r="J40" s="10">
        <f t="array" ref="J40">INDEX('Back data'!$A$94:$AV$94,,MAX(IF('Back data'!$A$94:$AV$94&lt;&gt;"",COLUMN('Back data'!$A$94:$AV$94)))-J$6)+INDEX('Back data'!$A$95:$AV$95,,MAX(IF('Back data'!$A$95:$AV$95&lt;&gt;"",COLUMN('Back data'!$A$95:$AV$95)))-J$6)</f>
        <v>63.71</v>
      </c>
      <c r="K40" s="10">
        <f t="array" ref="K40">INDEX('Back data'!$A$94:$AV$94,,MAX(IF('Back data'!$A$94:$AV$94&lt;&gt;"",COLUMN('Back data'!$A$94:$AV$94)))-K$6)+INDEX('Back data'!$A$95:$AV$95,,MAX(IF('Back data'!$A$95:$AV$95&lt;&gt;"",COLUMN('Back data'!$A$95:$AV$95)))-K$6)</f>
        <v>65.459999999999994</v>
      </c>
      <c r="L40" s="10">
        <f t="array" ref="L40">INDEX('Back data'!$A$94:$AV$94,,MAX(IF('Back data'!$A$94:$AV$94&lt;&gt;"",COLUMN('Back data'!$A$94:$AV$94)))-L$6)+INDEX('Back data'!$A$95:$AV$95,,MAX(IF('Back data'!$A$95:$AV$95&lt;&gt;"",COLUMN('Back data'!$A$95:$AV$95)))-L$6)</f>
        <v>65.45</v>
      </c>
      <c r="M40" s="10">
        <f t="array" ref="M40">INDEX('Back data'!$A$94:$AV$94,,MAX(IF('Back data'!$A$94:$AV$94&lt;&gt;"",COLUMN('Back data'!$A$94:$AV$94)))-M$6)+INDEX('Back data'!$A$95:$AV$95,,MAX(IF('Back data'!$A$95:$AV$95&lt;&gt;"",COLUMN('Back data'!$A$95:$AV$95)))-M$6)</f>
        <v>64.240000000000009</v>
      </c>
      <c r="N40" s="10">
        <f t="array" ref="N40">INDEX('Back data'!$A$94:$AV$94,,MAX(IF('Back data'!$A$94:$AV$94&lt;&gt;"",COLUMN('Back data'!$A$94:$AV$94)))-N$6)+INDEX('Back data'!$A$95:$AV$95,,MAX(IF('Back data'!$A$95:$AV$95&lt;&gt;"",COLUMN('Back data'!$A$95:$AV$95)))-N$6)</f>
        <v>63.69</v>
      </c>
      <c r="O40" s="10">
        <f t="array" ref="O40">INDEX('Back data'!$A$94:$AV$94,,MAX(IF('Back data'!$A$94:$AV$94&lt;&gt;"",COLUMN('Back data'!$A$94:$AV$94)))-O$6)+INDEX('Back data'!$A$95:$AV$95,,MAX(IF('Back data'!$A$95:$AV$95&lt;&gt;"",COLUMN('Back data'!$A$95:$AV$95)))-O$6)</f>
        <v>63.71</v>
      </c>
      <c r="P40" s="10">
        <f t="array" ref="P40">INDEX('Back data'!$A$94:$AV$94,,MAX(IF('Back data'!$A$94:$AV$94&lt;&gt;"",COLUMN('Back data'!$A$94:$AV$94)))-P$6)+INDEX('Back data'!$A$95:$AV$95,,MAX(IF('Back data'!$A$95:$AV$95&lt;&gt;"",COLUMN('Back data'!$A$95:$AV$95)))-P$6)</f>
        <v>66.210000000000008</v>
      </c>
    </row>
    <row r="41" spans="1:16" x14ac:dyDescent="0.25">
      <c r="A41" s="39" t="s">
        <v>51</v>
      </c>
      <c r="B41" s="29" t="s">
        <v>52</v>
      </c>
      <c r="C41" s="11" t="s">
        <v>36</v>
      </c>
      <c r="D41" s="12">
        <f t="array" ref="D41">INDEX('Back data'!$A$94:$AV$94,,MAX(IF('Back data'!$A$94:$AV$94&lt;&gt;"",COLUMN('Back data'!$A$94:$AV$94)))-D$6)/D40</f>
        <v>0.88672689367616397</v>
      </c>
      <c r="E41" s="12">
        <f t="array" ref="E41">INDEX('Back data'!$A$94:$AV$94,,MAX(IF('Back data'!$A$94:$AV$94&lt;&gt;"",COLUMN('Back data'!$A$94:$AV$94)))-E$6)/E40</f>
        <v>0.85266159695817489</v>
      </c>
      <c r="F41" s="12">
        <f t="array" ref="F41">INDEX('Back data'!$A$94:$AV$94,,MAX(IF('Back data'!$A$94:$AV$94&lt;&gt;"",COLUMN('Back data'!$A$94:$AV$94)))-F$6)/F40</f>
        <v>0.83596577821651863</v>
      </c>
      <c r="G41" s="12">
        <f t="array" ref="G41">INDEX('Back data'!$A$94:$AV$94,,MAX(IF('Back data'!$A$94:$AV$94&lt;&gt;"",COLUMN('Back data'!$A$94:$AV$94)))-G$6)/G40</f>
        <v>0.8565625</v>
      </c>
      <c r="H41" s="12">
        <f t="array" ref="H41">INDEX('Back data'!$A$94:$AV$94,,MAX(IF('Back data'!$A$94:$AV$94&lt;&gt;"",COLUMN('Back data'!$A$94:$AV$94)))-H$6)/H40</f>
        <v>0.82623615660583372</v>
      </c>
      <c r="I41" s="12">
        <f t="array" ref="I41">INDEX('Back data'!$A$94:$AV$94,,MAX(IF('Back data'!$A$94:$AV$94&lt;&gt;"",COLUMN('Back data'!$A$94:$AV$94)))-I$6)/I40</f>
        <v>0.81260440394836753</v>
      </c>
      <c r="J41" s="12">
        <f t="array" ref="J41">INDEX('Back data'!$A$94:$AV$94,,MAX(IF('Back data'!$A$94:$AV$94&lt;&gt;"",COLUMN('Back data'!$A$94:$AV$94)))-J$6)/J40</f>
        <v>0.82122115837388165</v>
      </c>
      <c r="K41" s="12">
        <f t="array" ref="K41">INDEX('Back data'!$A$94:$AV$94,,MAX(IF('Back data'!$A$94:$AV$94&lt;&gt;"",COLUMN('Back data'!$A$94:$AV$94)))-K$6)/K40</f>
        <v>0.78521234341582646</v>
      </c>
      <c r="L41" s="12">
        <f t="array" ref="L41">INDEX('Back data'!$A$94:$AV$94,,MAX(IF('Back data'!$A$94:$AV$94&lt;&gt;"",COLUMN('Back data'!$A$94:$AV$94)))-L$6)/L40</f>
        <v>0.82826585179526357</v>
      </c>
      <c r="M41" s="12">
        <f t="array" ref="M41">INDEX('Back data'!$A$94:$AV$94,,MAX(IF('Back data'!$A$94:$AV$94&lt;&gt;"",COLUMN('Back data'!$A$94:$AV$94)))-M$6)/M40</f>
        <v>0.83717310087173091</v>
      </c>
      <c r="N41" s="12">
        <f t="array" ref="N41">INDEX('Back data'!$A$94:$AV$94,,MAX(IF('Back data'!$A$94:$AV$94&lt;&gt;"",COLUMN('Back data'!$A$94:$AV$94)))-N$6)/N40</f>
        <v>0.84471659601193283</v>
      </c>
      <c r="O41" s="12">
        <f t="array" ref="O41">INDEX('Back data'!$A$94:$AV$94,,MAX(IF('Back data'!$A$94:$AV$94&lt;&gt;"",COLUMN('Back data'!$A$94:$AV$94)))-O$6)/O40</f>
        <v>0.85590959033118819</v>
      </c>
      <c r="P41" s="12">
        <f t="array" ref="P41">INDEX('Back data'!$A$94:$AV$94,,MAX(IF('Back data'!$A$94:$AV$94&lt;&gt;"",COLUMN('Back data'!$A$94:$AV$94)))-P$6)/P40</f>
        <v>0.89034888989578609</v>
      </c>
    </row>
    <row r="42" spans="1:16" x14ac:dyDescent="0.25">
      <c r="A42" s="39" t="s">
        <v>51</v>
      </c>
      <c r="B42" s="29" t="s">
        <v>53</v>
      </c>
      <c r="C42" s="11" t="s">
        <v>37</v>
      </c>
      <c r="D42" s="12">
        <f t="array" ref="D42">INDEX('Back data'!$A$95:$AV$95,,MAX(IF('Back data'!$A$95:$AV$95&lt;&gt;"",COLUMN('Back data'!$A$95:$AV$95)))-D$6)/D40</f>
        <v>0.11327310632383598</v>
      </c>
      <c r="E42" s="12">
        <f t="array" ref="E42">INDEX('Back data'!$A$95:$AV$95,,MAX(IF('Back data'!$A$95:$AV$95&lt;&gt;"",COLUMN('Back data'!$A$95:$AV$95)))-E$6)/E40</f>
        <v>0.14733840304182511</v>
      </c>
      <c r="F42" s="12">
        <f t="array" ref="F42">INDEX('Back data'!$A$95:$AV$95,,MAX(IF('Back data'!$A$95:$AV$95&lt;&gt;"",COLUMN('Back data'!$A$95:$AV$95)))-F$6)/F40</f>
        <v>0.16403422178348143</v>
      </c>
      <c r="G42" s="12">
        <f t="array" ref="G42">INDEX('Back data'!$A$95:$AV$95,,MAX(IF('Back data'!$A$95:$AV$95&lt;&gt;"",COLUMN('Back data'!$A$95:$AV$95)))-G$6)/G40</f>
        <v>0.1434375</v>
      </c>
      <c r="H42" s="12">
        <f t="array" ref="H42">INDEX('Back data'!$A$95:$AV$95,,MAX(IF('Back data'!$A$95:$AV$95&lt;&gt;"",COLUMN('Back data'!$A$95:$AV$95)))-H$6)/H40</f>
        <v>0.17376384339416628</v>
      </c>
      <c r="I42" s="12">
        <f t="array" ref="I42">INDEX('Back data'!$A$95:$AV$95,,MAX(IF('Back data'!$A$95:$AV$95&lt;&gt;"",COLUMN('Back data'!$A$95:$AV$95)))-I$6)/I40</f>
        <v>0.1873955960516325</v>
      </c>
      <c r="J42" s="12">
        <f t="array" ref="J42">INDEX('Back data'!$A$95:$AV$95,,MAX(IF('Back data'!$A$95:$AV$95&lt;&gt;"",COLUMN('Back data'!$A$95:$AV$95)))-J$6)/J40</f>
        <v>0.17877884162611835</v>
      </c>
      <c r="K42" s="12">
        <f t="array" ref="K42">INDEX('Back data'!$A$95:$AV$95,,MAX(IF('Back data'!$A$95:$AV$95&lt;&gt;"",COLUMN('Back data'!$A$95:$AV$95)))-K$6)/K40</f>
        <v>0.21478765658417356</v>
      </c>
      <c r="L42" s="12">
        <f t="array" ref="L42">INDEX('Back data'!$A$95:$AV$95,,MAX(IF('Back data'!$A$95:$AV$95&lt;&gt;"",COLUMN('Back data'!$A$95:$AV$95)))-L$6)/L40</f>
        <v>0.17173414820473643</v>
      </c>
      <c r="M42" s="12">
        <f t="array" ref="M42">INDEX('Back data'!$A$95:$AV$95,,MAX(IF('Back data'!$A$95:$AV$95&lt;&gt;"",COLUMN('Back data'!$A$95:$AV$95)))-M$6)/M40</f>
        <v>0.16282689912826898</v>
      </c>
      <c r="N42" s="12">
        <f t="array" ref="N42">INDEX('Back data'!$A$95:$AV$95,,MAX(IF('Back data'!$A$95:$AV$95&lt;&gt;"",COLUMN('Back data'!$A$95:$AV$95)))-N$6)/N40</f>
        <v>0.15528340398806723</v>
      </c>
      <c r="O42" s="12">
        <f t="array" ref="O42">INDEX('Back data'!$A$95:$AV$95,,MAX(IF('Back data'!$A$95:$AV$95&lt;&gt;"",COLUMN('Back data'!$A$95:$AV$95)))-O$6)/O40</f>
        <v>0.14409040966881179</v>
      </c>
      <c r="P42" s="12">
        <f t="array" ref="P42">INDEX('Back data'!$A$95:$AV$95,,MAX(IF('Back data'!$A$95:$AV$95&lt;&gt;"",COLUMN('Back data'!$A$95:$AV$95)))-P$6)/P40</f>
        <v>0.10965111010421384</v>
      </c>
    </row>
    <row r="43" spans="1:16" x14ac:dyDescent="0.25">
      <c r="B43" s="30"/>
    </row>
    <row r="44" spans="1:16" x14ac:dyDescent="0.25">
      <c r="B44" s="30"/>
    </row>
    <row r="45" spans="1:16" x14ac:dyDescent="0.25">
      <c r="B45" s="30"/>
      <c r="C45" s="9" t="s">
        <v>35</v>
      </c>
      <c r="D45" s="10">
        <f t="array" ref="D45">INDEX('Back data'!$A$100:$AV$100,,MAX(IF('Back data'!$A$100:$AV$100&lt;&gt;"",COLUMN('Back data'!$A$100:$AV$100)))-D$6)+INDEX('Back data'!$A$101:$AV$101,,MAX(IF('Back data'!$A$101:$AV$101&lt;&gt;"",COLUMN('Back data'!$A$101:$AV$101)))-D$6)</f>
        <v>58.510000000000005</v>
      </c>
      <c r="E45" s="10">
        <f t="array" ref="E45">INDEX('Back data'!$A$100:$AV$100,,MAX(IF('Back data'!$A$100:$AV$100&lt;&gt;"",COLUMN('Back data'!$A$100:$AV$100)))-E$6)+INDEX('Back data'!$A$101:$AV$101,,MAX(IF('Back data'!$A$101:$AV$101&lt;&gt;"",COLUMN('Back data'!$A$101:$AV$101)))-E$6)</f>
        <v>63.91</v>
      </c>
      <c r="F45" s="10">
        <f t="array" ref="F45">INDEX('Back data'!$A$100:$AV$100,,MAX(IF('Back data'!$A$100:$AV$100&lt;&gt;"",COLUMN('Back data'!$A$100:$AV$100)))-F$6)+INDEX('Back data'!$A$101:$AV$101,,MAX(IF('Back data'!$A$101:$AV$101&lt;&gt;"",COLUMN('Back data'!$A$101:$AV$101)))-F$6)</f>
        <v>59.98</v>
      </c>
      <c r="G45" s="10">
        <f t="array" ref="G45">INDEX('Back data'!$A$100:$AV$100,,MAX(IF('Back data'!$A$100:$AV$100&lt;&gt;"",COLUMN('Back data'!$A$100:$AV$100)))-G$6)+INDEX('Back data'!$A$101:$AV$101,,MAX(IF('Back data'!$A$101:$AV$101&lt;&gt;"",COLUMN('Back data'!$A$101:$AV$101)))-G$6)</f>
        <v>67.75</v>
      </c>
      <c r="H45" s="10">
        <f t="array" ref="H45">INDEX('Back data'!$A$100:$AV$100,,MAX(IF('Back data'!$A$100:$AV$100&lt;&gt;"",COLUMN('Back data'!$A$100:$AV$100)))-H$6)+INDEX('Back data'!$A$101:$AV$101,,MAX(IF('Back data'!$A$101:$AV$101&lt;&gt;"",COLUMN('Back data'!$A$101:$AV$101)))-H$6)</f>
        <v>64.33</v>
      </c>
      <c r="I45" s="10">
        <f t="array" ref="I45">INDEX('Back data'!$A$100:$AV$100,,MAX(IF('Back data'!$A$100:$AV$100&lt;&gt;"",COLUMN('Back data'!$A$100:$AV$100)))-I$6)+INDEX('Back data'!$A$101:$AV$101,,MAX(IF('Back data'!$A$101:$AV$101&lt;&gt;"",COLUMN('Back data'!$A$101:$AV$101)))-I$6)</f>
        <v>66.55</v>
      </c>
      <c r="J45" s="10">
        <f t="array" ref="J45">INDEX('Back data'!$A$100:$AV$100,,MAX(IF('Back data'!$A$100:$AV$100&lt;&gt;"",COLUMN('Back data'!$A$100:$AV$100)))-J$6)+INDEX('Back data'!$A$101:$AV$101,,MAX(IF('Back data'!$A$101:$AV$101&lt;&gt;"",COLUMN('Back data'!$A$101:$AV$101)))-J$6)</f>
        <v>64.47</v>
      </c>
      <c r="K45" s="10">
        <f t="array" ref="K45">INDEX('Back data'!$A$100:$AV$100,,MAX(IF('Back data'!$A$100:$AV$100&lt;&gt;"",COLUMN('Back data'!$A$100:$AV$100)))-K$6)+INDEX('Back data'!$A$101:$AV$101,,MAX(IF('Back data'!$A$101:$AV$101&lt;&gt;"",COLUMN('Back data'!$A$101:$AV$101)))-K$6)</f>
        <v>69.12</v>
      </c>
      <c r="L45" s="10">
        <f t="array" ref="L45">INDEX('Back data'!$A$100:$AV$100,,MAX(IF('Back data'!$A$100:$AV$100&lt;&gt;"",COLUMN('Back data'!$A$100:$AV$100)))-L$6)+INDEX('Back data'!$A$101:$AV$101,,MAX(IF('Back data'!$A$101:$AV$101&lt;&gt;"",COLUMN('Back data'!$A$101:$AV$101)))-L$6)</f>
        <v>68.25</v>
      </c>
      <c r="M45" s="10">
        <f t="array" ref="M45">INDEX('Back data'!$A$100:$AV$100,,MAX(IF('Back data'!$A$100:$AV$100&lt;&gt;"",COLUMN('Back data'!$A$100:$AV$100)))-M$6)+INDEX('Back data'!$A$101:$AV$101,,MAX(IF('Back data'!$A$101:$AV$101&lt;&gt;"",COLUMN('Back data'!$A$101:$AV$101)))-M$6)</f>
        <v>65.12</v>
      </c>
      <c r="N45" s="10">
        <f t="array" ref="N45">INDEX('Back data'!$A$100:$AV$100,,MAX(IF('Back data'!$A$100:$AV$100&lt;&gt;"",COLUMN('Back data'!$A$100:$AV$100)))-N$6)+INDEX('Back data'!$A$101:$AV$101,,MAX(IF('Back data'!$A$101:$AV$101&lt;&gt;"",COLUMN('Back data'!$A$101:$AV$101)))-N$6)</f>
        <v>64.45</v>
      </c>
      <c r="O45" s="10">
        <f t="array" ref="O45">INDEX('Back data'!$A$100:$AV$100,,MAX(IF('Back data'!$A$100:$AV$100&lt;&gt;"",COLUMN('Back data'!$A$100:$AV$100)))-O$6)+INDEX('Back data'!$A$101:$AV$101,,MAX(IF('Back data'!$A$101:$AV$101&lt;&gt;"",COLUMN('Back data'!$A$101:$AV$101)))-O$6)</f>
        <v>63.91</v>
      </c>
      <c r="P45" s="10">
        <f t="array" ref="P45">INDEX('Back data'!$A$100:$AV$100,,MAX(IF('Back data'!$A$100:$AV$100&lt;&gt;"",COLUMN('Back data'!$A$100:$AV$100)))-P$6)+INDEX('Back data'!$A$101:$AV$101,,MAX(IF('Back data'!$A$101:$AV$101&lt;&gt;"",COLUMN('Back data'!$A$101:$AV$101)))-P$6)</f>
        <v>64.73</v>
      </c>
    </row>
    <row r="46" spans="1:16" x14ac:dyDescent="0.25">
      <c r="A46" s="39" t="s">
        <v>51</v>
      </c>
      <c r="B46" s="31" t="s">
        <v>38</v>
      </c>
      <c r="C46" s="11" t="s">
        <v>36</v>
      </c>
      <c r="D46" s="12">
        <f t="array" ref="D46">INDEX('Back data'!$A$100:$AV$100,,MAX(IF('Back data'!$A$100:$AV$100&lt;&gt;"",COLUMN('Back data'!$A$100:$AV$100)))-D$6)/D45</f>
        <v>0.71936421124594085</v>
      </c>
      <c r="E46" s="12">
        <f t="array" ref="E46">INDEX('Back data'!$A$100:$AV$100,,MAX(IF('Back data'!$A$100:$AV$100&lt;&gt;"",COLUMN('Back data'!$A$100:$AV$100)))-E$6)/E45</f>
        <v>0.67923642622437796</v>
      </c>
      <c r="F46" s="12">
        <f t="array" ref="F46">INDEX('Back data'!$A$100:$AV$100,,MAX(IF('Back data'!$A$100:$AV$100&lt;&gt;"",COLUMN('Back data'!$A$100:$AV$100)))-F$6)/F45</f>
        <v>0.67072357452484155</v>
      </c>
      <c r="G46" s="12">
        <f t="array" ref="G46">INDEX('Back data'!$A$100:$AV$100,,MAX(IF('Back data'!$A$100:$AV$100&lt;&gt;"",COLUMN('Back data'!$A$100:$AV$100)))-G$6)/G45</f>
        <v>0.69003690036900367</v>
      </c>
      <c r="H46" s="12">
        <f t="array" ref="H46">INDEX('Back data'!$A$100:$AV$100,,MAX(IF('Back data'!$A$100:$AV$100&lt;&gt;"",COLUMN('Back data'!$A$100:$AV$100)))-H$6)/H45</f>
        <v>0.66702937976060928</v>
      </c>
      <c r="I46" s="12">
        <f t="array" ref="I46">INDEX('Back data'!$A$100:$AV$100,,MAX(IF('Back data'!$A$100:$AV$100&lt;&gt;"",COLUMN('Back data'!$A$100:$AV$100)))-I$6)/I45</f>
        <v>0.61968444778362142</v>
      </c>
      <c r="J46" s="12">
        <f t="array" ref="J46">INDEX('Back data'!$A$100:$AV$100,,MAX(IF('Back data'!$A$100:$AV$100&lt;&gt;"",COLUMN('Back data'!$A$100:$AV$100)))-J$6)/J45</f>
        <v>0.66604622304948036</v>
      </c>
      <c r="K46" s="12">
        <f t="array" ref="K46">INDEX('Back data'!$A$100:$AV$100,,MAX(IF('Back data'!$A$100:$AV$100&lt;&gt;"",COLUMN('Back data'!$A$100:$AV$100)))-K$6)/K45</f>
        <v>0.57913773148148151</v>
      </c>
      <c r="L46" s="12">
        <f t="array" ref="L46">INDEX('Back data'!$A$100:$AV$100,,MAX(IF('Back data'!$A$100:$AV$100&lt;&gt;"",COLUMN('Back data'!$A$100:$AV$100)))-L$6)/L45</f>
        <v>0.64336996336996333</v>
      </c>
      <c r="M46" s="12">
        <f t="array" ref="M46">INDEX('Back data'!$A$100:$AV$100,,MAX(IF('Back data'!$A$100:$AV$100&lt;&gt;"",COLUMN('Back data'!$A$100:$AV$100)))-M$6)/M45</f>
        <v>0.66538697788697776</v>
      </c>
      <c r="N46" s="12">
        <f t="array" ref="N46">INDEX('Back data'!$A$100:$AV$100,,MAX(IF('Back data'!$A$100:$AV$100&lt;&gt;"",COLUMN('Back data'!$A$100:$AV$100)))-N$6)/N45</f>
        <v>0.65958107059736226</v>
      </c>
      <c r="O46" s="12">
        <f t="array" ref="O46">INDEX('Back data'!$A$100:$AV$100,,MAX(IF('Back data'!$A$100:$AV$100&lt;&gt;"",COLUMN('Back data'!$A$100:$AV$100)))-O$6)/O45</f>
        <v>0.71068690345798791</v>
      </c>
      <c r="P46" s="12">
        <f t="array" ref="P46">INDEX('Back data'!$A$100:$AV$100,,MAX(IF('Back data'!$A$100:$AV$100&lt;&gt;"",COLUMN('Back data'!$A$100:$AV$100)))-P$6)/P45</f>
        <v>0.72485709871775061</v>
      </c>
    </row>
    <row r="47" spans="1:16" x14ac:dyDescent="0.25">
      <c r="A47" s="39" t="s">
        <v>51</v>
      </c>
      <c r="B47" s="31" t="s">
        <v>38</v>
      </c>
      <c r="C47" s="11" t="s">
        <v>37</v>
      </c>
      <c r="D47" s="12">
        <f t="array" ref="D47">INDEX('Back data'!$A$101:$AV$101,,MAX(IF('Back data'!$A$101:$AV$101&lt;&gt;"",COLUMN('Back data'!$A$101:$AV$101)))-D$6)/D45</f>
        <v>0.28063578875405915</v>
      </c>
      <c r="E47" s="12">
        <f t="array" ref="E47">INDEX('Back data'!$A$101:$AV$101,,MAX(IF('Back data'!$A$101:$AV$101&lt;&gt;"",COLUMN('Back data'!$A$101:$AV$101)))-E$6)/E45</f>
        <v>0.32076357377562198</v>
      </c>
      <c r="F47" s="12">
        <f t="array" ref="F47">INDEX('Back data'!$A$101:$AV$101,,MAX(IF('Back data'!$A$101:$AV$101&lt;&gt;"",COLUMN('Back data'!$A$101:$AV$101)))-F$6)/F45</f>
        <v>0.3292764254751584</v>
      </c>
      <c r="G47" s="12">
        <f t="array" ref="G47">INDEX('Back data'!$A$101:$AV$101,,MAX(IF('Back data'!$A$101:$AV$101&lt;&gt;"",COLUMN('Back data'!$A$101:$AV$101)))-G$6)/G45</f>
        <v>0.30996309963099633</v>
      </c>
      <c r="H47" s="12">
        <f t="array" ref="H47">INDEX('Back data'!$A$101:$AV$101,,MAX(IF('Back data'!$A$101:$AV$101&lt;&gt;"",COLUMN('Back data'!$A$101:$AV$101)))-H$6)/H45</f>
        <v>0.33297062023939067</v>
      </c>
      <c r="I47" s="12">
        <f t="array" ref="I47">INDEX('Back data'!$A$101:$AV$101,,MAX(IF('Back data'!$A$101:$AV$101&lt;&gt;"",COLUMN('Back data'!$A$101:$AV$101)))-I$6)/I45</f>
        <v>0.38031555221637864</v>
      </c>
      <c r="J47" s="12">
        <f t="array" ref="J47">INDEX('Back data'!$A$101:$AV$101,,MAX(IF('Back data'!$A$101:$AV$101&lt;&gt;"",COLUMN('Back data'!$A$101:$AV$101)))-J$6)/J45</f>
        <v>0.33395377695051964</v>
      </c>
      <c r="K47" s="12">
        <f t="array" ref="K47">INDEX('Back data'!$A$101:$AV$101,,MAX(IF('Back data'!$A$101:$AV$101&lt;&gt;"",COLUMN('Back data'!$A$101:$AV$101)))-K$6)/K45</f>
        <v>0.42086226851851849</v>
      </c>
      <c r="L47" s="12">
        <f t="array" ref="L47">INDEX('Back data'!$A$101:$AV$101,,MAX(IF('Back data'!$A$101:$AV$101&lt;&gt;"",COLUMN('Back data'!$A$101:$AV$101)))-L$6)/L45</f>
        <v>0.35663003663003662</v>
      </c>
      <c r="M47" s="12">
        <f t="array" ref="M47">INDEX('Back data'!$A$101:$AV$101,,MAX(IF('Back data'!$A$101:$AV$101&lt;&gt;"",COLUMN('Back data'!$A$101:$AV$101)))-M$6)/M45</f>
        <v>0.33461302211302207</v>
      </c>
      <c r="N47" s="12">
        <f t="array" ref="N47">INDEX('Back data'!$A$101:$AV$101,,MAX(IF('Back data'!$A$101:$AV$101&lt;&gt;"",COLUMN('Back data'!$A$101:$AV$101)))-N$6)/N45</f>
        <v>0.34041892940263768</v>
      </c>
      <c r="O47" s="12">
        <f t="array" ref="O47">INDEX('Back data'!$A$101:$AV$101,,MAX(IF('Back data'!$A$101:$AV$101&lt;&gt;"",COLUMN('Back data'!$A$101:$AV$101)))-O$6)/O45</f>
        <v>0.2893130965420122</v>
      </c>
      <c r="P47" s="12">
        <f t="array" ref="P47">INDEX('Back data'!$A$101:$AV$101,,MAX(IF('Back data'!$A$101:$AV$101&lt;&gt;"",COLUMN('Back data'!$A$101:$AV$101)))-P$6)/P45</f>
        <v>0.27514290128224933</v>
      </c>
    </row>
    <row r="49" spans="1:16" x14ac:dyDescent="0.25">
      <c r="C49" s="13"/>
      <c r="D49" s="13"/>
    </row>
    <row r="50" spans="1:16" x14ac:dyDescent="0.25">
      <c r="C50" s="9" t="s">
        <v>35</v>
      </c>
      <c r="D50" s="10">
        <f t="array" ref="D50">INDEX('Back data'!$A$106:$AV$106,,MAX(IF('Back data'!$A$106:$AV$106&lt;&gt;"",COLUMN('Back data'!$A$106:$AV$106)))-D$6)+INDEX('Back data'!$A$107:$AV$107,,MAX(IF('Back data'!$A$107:$AV$107&lt;&gt;"",COLUMN('Back data'!$A$107:$AV$107)))-D$6)</f>
        <v>56.93</v>
      </c>
      <c r="E50" s="10">
        <f t="array" ref="E50">INDEX('Back data'!$A$106:$AV$106,,MAX(IF('Back data'!$A$106:$AV$106&lt;&gt;"",COLUMN('Back data'!$A$106:$AV$106)))-E$6)+INDEX('Back data'!$A$107:$AV$107,,MAX(IF('Back data'!$A$107:$AV$107&lt;&gt;"",COLUMN('Back data'!$A$107:$AV$107)))-E$6)</f>
        <v>63.15</v>
      </c>
      <c r="F50" s="10">
        <f t="array" ref="F50">INDEX('Back data'!$A$106:$AV$106,,MAX(IF('Back data'!$A$106:$AV$106&lt;&gt;"",COLUMN('Back data'!$A$106:$AV$106)))-F$6)+INDEX('Back data'!$A$107:$AV$107,,MAX(IF('Back data'!$A$107:$AV$107&lt;&gt;"",COLUMN('Back data'!$A$107:$AV$107)))-F$6)</f>
        <v>60.88</v>
      </c>
      <c r="G50" s="10">
        <f t="array" ref="G50">INDEX('Back data'!$A$106:$AV$106,,MAX(IF('Back data'!$A$106:$AV$106&lt;&gt;"",COLUMN('Back data'!$A$106:$AV$106)))-G$6)+INDEX('Back data'!$A$107:$AV$107,,MAX(IF('Back data'!$A$107:$AV$107&lt;&gt;"",COLUMN('Back data'!$A$107:$AV$107)))-G$6)</f>
        <v>64.039999999999992</v>
      </c>
      <c r="H50" s="10">
        <f t="array" ref="H50">INDEX('Back data'!$A$106:$AV$106,,MAX(IF('Back data'!$A$106:$AV$106&lt;&gt;"",COLUMN('Back data'!$A$106:$AV$106)))-H$6)+INDEX('Back data'!$A$107:$AV$107,,MAX(IF('Back data'!$A$107:$AV$107&lt;&gt;"",COLUMN('Back data'!$A$107:$AV$107)))-H$6)</f>
        <v>63.29</v>
      </c>
      <c r="I50" s="10">
        <f t="array" ref="I50">INDEX('Back data'!$A$106:$AV$106,,MAX(IF('Back data'!$A$106:$AV$106&lt;&gt;"",COLUMN('Back data'!$A$106:$AV$106)))-I$6)+INDEX('Back data'!$A$107:$AV$107,,MAX(IF('Back data'!$A$107:$AV$107&lt;&gt;"",COLUMN('Back data'!$A$107:$AV$107)))-I$6)</f>
        <v>65.36</v>
      </c>
      <c r="J50" s="10">
        <f t="array" ref="J50">INDEX('Back data'!$A$106:$AV$106,,MAX(IF('Back data'!$A$106:$AV$106&lt;&gt;"",COLUMN('Back data'!$A$106:$AV$106)))-J$6)+INDEX('Back data'!$A$107:$AV$107,,MAX(IF('Back data'!$A$107:$AV$107&lt;&gt;"",COLUMN('Back data'!$A$107:$AV$107)))-J$6)</f>
        <v>63.400000000000006</v>
      </c>
      <c r="K50" s="10">
        <f t="array" ref="K50">INDEX('Back data'!$A$106:$AV$106,,MAX(IF('Back data'!$A$106:$AV$106&lt;&gt;"",COLUMN('Back data'!$A$106:$AV$106)))-K$6)+INDEX('Back data'!$A$107:$AV$107,,MAX(IF('Back data'!$A$107:$AV$107&lt;&gt;"",COLUMN('Back data'!$A$107:$AV$107)))-K$6)</f>
        <v>64.31</v>
      </c>
      <c r="L50" s="10">
        <f t="array" ref="L50">INDEX('Back data'!$A$106:$AV$106,,MAX(IF('Back data'!$A$106:$AV$106&lt;&gt;"",COLUMN('Back data'!$A$106:$AV$106)))-L$6)+INDEX('Back data'!$A$107:$AV$107,,MAX(IF('Back data'!$A$107:$AV$107&lt;&gt;"",COLUMN('Back data'!$A$107:$AV$107)))-L$6)</f>
        <v>63.82</v>
      </c>
      <c r="M50" s="10">
        <f t="array" ref="M50">INDEX('Back data'!$A$106:$AV$106,,MAX(IF('Back data'!$A$106:$AV$106&lt;&gt;"",COLUMN('Back data'!$A$106:$AV$106)))-M$6)+INDEX('Back data'!$A$107:$AV$107,,MAX(IF('Back data'!$A$107:$AV$107&lt;&gt;"",COLUMN('Back data'!$A$107:$AV$107)))-M$6)</f>
        <v>63.36</v>
      </c>
      <c r="N50" s="10">
        <f t="array" ref="N50">INDEX('Back data'!$A$106:$AV$106,,MAX(IF('Back data'!$A$106:$AV$106&lt;&gt;"",COLUMN('Back data'!$A$106:$AV$106)))-N$6)+INDEX('Back data'!$A$107:$AV$107,,MAX(IF('Back data'!$A$107:$AV$107&lt;&gt;"",COLUMN('Back data'!$A$107:$AV$107)))-N$6)</f>
        <v>63.08</v>
      </c>
      <c r="O50" s="10">
        <f t="array" ref="O50">INDEX('Back data'!$A$106:$AV$106,,MAX(IF('Back data'!$A$106:$AV$106&lt;&gt;"",COLUMN('Back data'!$A$106:$AV$106)))-O$6)+INDEX('Back data'!$A$107:$AV$107,,MAX(IF('Back data'!$A$107:$AV$107&lt;&gt;"",COLUMN('Back data'!$A$107:$AV$107)))-O$6)</f>
        <v>63.75</v>
      </c>
      <c r="P50" s="10">
        <f t="array" ref="P50">INDEX('Back data'!$A$106:$AV$106,,MAX(IF('Back data'!$A$106:$AV$106&lt;&gt;"",COLUMN('Back data'!$A$106:$AV$106)))-P$6)+INDEX('Back data'!$A$107:$AV$107,,MAX(IF('Back data'!$A$107:$AV$107&lt;&gt;"",COLUMN('Back data'!$A$107:$AV$107)))-P$6)</f>
        <v>66.03</v>
      </c>
    </row>
    <row r="51" spans="1:16" x14ac:dyDescent="0.25">
      <c r="A51" s="39" t="s">
        <v>51</v>
      </c>
      <c r="B51" s="31" t="s">
        <v>39</v>
      </c>
      <c r="C51" s="11" t="s">
        <v>36</v>
      </c>
      <c r="D51" s="12">
        <f t="array" ref="D51">INDEX('Back data'!$A$106:$AV$106,,MAX(IF('Back data'!$A$106:$AV$106&lt;&gt;"",COLUMN('Back data'!$A$106:$AV$106)))-D$6)/D50</f>
        <v>0.99525733356753898</v>
      </c>
      <c r="E51" s="12">
        <f t="array" ref="E51">INDEX('Back data'!$A$106:$AV$106,,MAX(IF('Back data'!$A$106:$AV$106&lt;&gt;"",COLUMN('Back data'!$A$106:$AV$106)))-E$6)/E50</f>
        <v>0.98147268408551069</v>
      </c>
      <c r="F51" s="12">
        <f t="array" ref="F51">INDEX('Back data'!$A$106:$AV$106,,MAX(IF('Back data'!$A$106:$AV$106&lt;&gt;"",COLUMN('Back data'!$A$106:$AV$106)))-F$6)/F50</f>
        <v>0.97667542706964516</v>
      </c>
      <c r="G51" s="12">
        <f t="array" ref="G51">INDEX('Back data'!$A$106:$AV$106,,MAX(IF('Back data'!$A$106:$AV$106&lt;&gt;"",COLUMN('Back data'!$A$106:$AV$106)))-G$6)/G50</f>
        <v>0.99016239850093701</v>
      </c>
      <c r="H51" s="12">
        <f t="array" ref="H51">INDEX('Back data'!$A$106:$AV$106,,MAX(IF('Back data'!$A$106:$AV$106&lt;&gt;"",COLUMN('Back data'!$A$106:$AV$106)))-H$6)/H50</f>
        <v>0.97503555063991154</v>
      </c>
      <c r="I51" s="12">
        <f t="array" ref="I51">INDEX('Back data'!$A$106:$AV$106,,MAX(IF('Back data'!$A$106:$AV$106&lt;&gt;"",COLUMN('Back data'!$A$106:$AV$106)))-I$6)/I50</f>
        <v>0.96083231334149322</v>
      </c>
      <c r="J51" s="12">
        <f t="array" ref="J51">INDEX('Back data'!$A$106:$AV$106,,MAX(IF('Back data'!$A$106:$AV$106&lt;&gt;"",COLUMN('Back data'!$A$106:$AV$106)))-J$6)/J50</f>
        <v>0.97097791798107247</v>
      </c>
      <c r="K51" s="12">
        <f t="array" ref="K51">INDEX('Back data'!$A$106:$AV$106,,MAX(IF('Back data'!$A$106:$AV$106&lt;&gt;"",COLUMN('Back data'!$A$106:$AV$106)))-K$6)/K50</f>
        <v>0.92784947908567872</v>
      </c>
      <c r="L51" s="12">
        <f t="array" ref="L51">INDEX('Back data'!$A$106:$AV$106,,MAX(IF('Back data'!$A$106:$AV$106&lt;&gt;"",COLUMN('Back data'!$A$106:$AV$106)))-L$6)/L50</f>
        <v>0.94030084612973985</v>
      </c>
      <c r="M51" s="12">
        <f t="array" ref="M51">INDEX('Back data'!$A$106:$AV$106,,MAX(IF('Back data'!$A$106:$AV$106&lt;&gt;"",COLUMN('Back data'!$A$106:$AV$106)))-M$6)/M50</f>
        <v>0.96369949494949503</v>
      </c>
      <c r="N51" s="12">
        <f t="array" ref="N51">INDEX('Back data'!$A$106:$AV$106,,MAX(IF('Back data'!$A$106:$AV$106&lt;&gt;"",COLUMN('Back data'!$A$106:$AV$106)))-N$6)/N50</f>
        <v>0.97685478757133792</v>
      </c>
      <c r="O51" s="12">
        <f t="array" ref="O51">INDEX('Back data'!$A$106:$AV$106,,MAX(IF('Back data'!$A$106:$AV$106&lt;&gt;"",COLUMN('Back data'!$A$106:$AV$106)))-O$6)/O50</f>
        <v>0.94619607843137254</v>
      </c>
      <c r="P51" s="12">
        <f t="array" ref="P51">INDEX('Back data'!$A$106:$AV$106,,MAX(IF('Back data'!$A$106:$AV$106&lt;&gt;"",COLUMN('Back data'!$A$106:$AV$106)))-P$6)/P50</f>
        <v>0.97955474784189012</v>
      </c>
    </row>
    <row r="52" spans="1:16" x14ac:dyDescent="0.25">
      <c r="A52" s="39" t="s">
        <v>51</v>
      </c>
      <c r="B52" s="31" t="s">
        <v>39</v>
      </c>
      <c r="C52" s="32" t="s">
        <v>37</v>
      </c>
      <c r="D52" s="33">
        <f t="array" ref="D52">INDEX('Back data'!$A$107:$AV$107,,MAX(IF('Back data'!$A$107:$AV$107&lt;&gt;"",COLUMN('Back data'!$A$107:$AV$107)))-D$6)/D50</f>
        <v>4.7426664324609173E-3</v>
      </c>
      <c r="E52" s="33">
        <f t="array" ref="E52">INDEX('Back data'!$A$107:$AV$107,,MAX(IF('Back data'!$A$107:$AV$107&lt;&gt;"",COLUMN('Back data'!$A$107:$AV$107)))-E$6)/E50</f>
        <v>1.852731591448931E-2</v>
      </c>
      <c r="F52" s="33">
        <f t="array" ref="F52">INDEX('Back data'!$A$107:$AV$107,,MAX(IF('Back data'!$A$107:$AV$107&lt;&gt;"",COLUMN('Back data'!$A$107:$AV$107)))-F$6)/F50</f>
        <v>2.3324572930354795E-2</v>
      </c>
      <c r="G52" s="33">
        <f t="array" ref="G52">INDEX('Back data'!$A$107:$AV$107,,MAX(IF('Back data'!$A$107:$AV$107&lt;&gt;"",COLUMN('Back data'!$A$107:$AV$107)))-G$6)/G50</f>
        <v>9.8376014990630874E-3</v>
      </c>
      <c r="H52" s="33">
        <f t="array" ref="H52">INDEX('Back data'!$A$107:$AV$107,,MAX(IF('Back data'!$A$107:$AV$107&lt;&gt;"",COLUMN('Back data'!$A$107:$AV$107)))-H$6)/H50</f>
        <v>2.4964449360088483E-2</v>
      </c>
      <c r="I52" s="33">
        <f t="array" ref="I52">INDEX('Back data'!$A$107:$AV$107,,MAX(IF('Back data'!$A$107:$AV$107&lt;&gt;"",COLUMN('Back data'!$A$107:$AV$107)))-I$6)/I50</f>
        <v>3.9167686658506735E-2</v>
      </c>
      <c r="J52" s="33">
        <f t="array" ref="J52">INDEX('Back data'!$A$107:$AV$107,,MAX(IF('Back data'!$A$107:$AV$107&lt;&gt;"",COLUMN('Back data'!$A$107:$AV$107)))-J$6)/J50</f>
        <v>2.9022082018927444E-2</v>
      </c>
      <c r="K52" s="33">
        <f t="array" ref="K52">INDEX('Back data'!$A$107:$AV$107,,MAX(IF('Back data'!$A$107:$AV$107&lt;&gt;"",COLUMN('Back data'!$A$107:$AV$107)))-K$6)/K50</f>
        <v>7.2150520914321253E-2</v>
      </c>
      <c r="L52" s="33">
        <f t="array" ref="L52">INDEX('Back data'!$A$107:$AV$107,,MAX(IF('Back data'!$A$107:$AV$107&lt;&gt;"",COLUMN('Back data'!$A$107:$AV$107)))-L$6)/L50</f>
        <v>5.9699153870260105E-2</v>
      </c>
      <c r="M52" s="33">
        <f t="array" ref="M52">INDEX('Back data'!$A$107:$AV$107,,MAX(IF('Back data'!$A$107:$AV$107&lt;&gt;"",COLUMN('Back data'!$A$107:$AV$107)))-M$6)/M50</f>
        <v>3.6300505050505048E-2</v>
      </c>
      <c r="N52" s="33">
        <f t="array" ref="N52">INDEX('Back data'!$A$107:$AV$107,,MAX(IF('Back data'!$A$107:$AV$107&lt;&gt;"",COLUMN('Back data'!$A$107:$AV$107)))-N$6)/N50</f>
        <v>2.3145212428662017E-2</v>
      </c>
      <c r="O52" s="33">
        <f t="array" ref="O52">INDEX('Back data'!$A$107:$AV$107,,MAX(IF('Back data'!$A$107:$AV$107&lt;&gt;"",COLUMN('Back data'!$A$107:$AV$107)))-O$6)/O50</f>
        <v>5.3803921568627455E-2</v>
      </c>
      <c r="P52" s="33">
        <f t="array" ref="P52">INDEX('Back data'!$A$107:$AV$107,,MAX(IF('Back data'!$A$107:$AV$107&lt;&gt;"",COLUMN('Back data'!$A$107:$AV$107)))-P$6)/P50</f>
        <v>2.0445252158109949E-2</v>
      </c>
    </row>
    <row r="53" spans="1:16" s="38" customFormat="1" x14ac:dyDescent="0.25">
      <c r="A53" s="34"/>
      <c r="B53" s="35"/>
      <c r="C53" s="36"/>
      <c r="D53" s="37"/>
      <c r="E53" s="37"/>
      <c r="F53" s="37"/>
      <c r="G53" s="37"/>
      <c r="H53" s="37"/>
      <c r="I53" s="37"/>
      <c r="J53" s="37"/>
      <c r="K53" s="37"/>
      <c r="L53" s="37"/>
      <c r="M53" s="37"/>
      <c r="N53" s="37"/>
      <c r="O53" s="37"/>
      <c r="P53" s="37"/>
    </row>
    <row r="54" spans="1:16" s="38" customFormat="1" x14ac:dyDescent="0.25">
      <c r="A54" s="34"/>
      <c r="B54" s="35"/>
      <c r="C54" s="36"/>
      <c r="D54" s="37"/>
      <c r="E54" s="37"/>
      <c r="F54" s="37"/>
      <c r="G54" s="37"/>
      <c r="H54" s="37"/>
      <c r="I54" s="37"/>
      <c r="J54" s="37"/>
      <c r="K54" s="37"/>
      <c r="L54" s="37"/>
      <c r="M54" s="37"/>
      <c r="N54" s="37"/>
      <c r="O54" s="37"/>
      <c r="P54" s="37"/>
    </row>
    <row r="55" spans="1:16" x14ac:dyDescent="0.25">
      <c r="C55" s="9" t="s">
        <v>35</v>
      </c>
      <c r="D55" s="10">
        <f t="array" ref="D55">INDEX('Back data'!$A$308:$AV$308,,MAX(IF('Back data'!$A$308:$AV$308&lt;&gt;"",COLUMN('Back data'!$A$308:$AV$308)))-D$6)+INDEX('Back data'!$A$309:$AV$309,,MAX(IF('Back data'!$A$309:$AV$309&lt;&gt;"",COLUMN('Back data'!$A$309:$AV$309)))-D$6)</f>
        <v>53.120000000000005</v>
      </c>
      <c r="E55" s="10">
        <f t="array" ref="E55">INDEX('Back data'!$A$308:$AV$308,,MAX(IF('Back data'!$A$308:$AV$308&lt;&gt;"",COLUMN('Back data'!$A$308:$AV$308)))-E$6)+INDEX('Back data'!$A$309:$AV$309,,MAX(IF('Back data'!$A$309:$AV$309&lt;&gt;"",COLUMN('Back data'!$A$309:$AV$309)))-E$6)</f>
        <v>58.959999999999994</v>
      </c>
      <c r="F55" s="10">
        <f t="array" ref="F55">INDEX('Back data'!$A$308:$AV$308,,MAX(IF('Back data'!$A$308:$AV$308&lt;&gt;"",COLUMN('Back data'!$A$308:$AV$308)))-F$6)+INDEX('Back data'!$A$309:$AV$309,,MAX(IF('Back data'!$A$309:$AV$309&lt;&gt;"",COLUMN('Back data'!$A$309:$AV$309)))-F$6)</f>
        <v>59.78</v>
      </c>
      <c r="G55" s="10">
        <f t="array" ref="G55">INDEX('Back data'!$A$308:$AV$308,,MAX(IF('Back data'!$A$308:$AV$308&lt;&gt;"",COLUMN('Back data'!$A$308:$AV$308)))-G$6)+INDEX('Back data'!$A$309:$AV$309,,MAX(IF('Back data'!$A$309:$AV$309&lt;&gt;"",COLUMN('Back data'!$A$309:$AV$309)))-G$6)</f>
        <v>57.19</v>
      </c>
      <c r="H55" s="10">
        <f t="array" ref="H55">INDEX('Back data'!$A$308:$AV$308,,MAX(IF('Back data'!$A$308:$AV$308&lt;&gt;"",COLUMN('Back data'!$A$308:$AV$308)))-H$6)+INDEX('Back data'!$A$309:$AV$309,,MAX(IF('Back data'!$A$309:$AV$309&lt;&gt;"",COLUMN('Back data'!$A$309:$AV$309)))-H$6)</f>
        <v>55.44</v>
      </c>
      <c r="I55" s="10">
        <f t="array" ref="I55">INDEX('Back data'!$A$308:$AV$308,,MAX(IF('Back data'!$A$308:$AV$308&lt;&gt;"",COLUMN('Back data'!$A$308:$AV$308)))-I$6)+INDEX('Back data'!$A$309:$AV$309,,MAX(IF('Back data'!$A$309:$AV$309&lt;&gt;"",COLUMN('Back data'!$A$309:$AV$309)))-I$6)</f>
        <v>62.099999999999994</v>
      </c>
      <c r="J55" s="10">
        <f t="array" ref="J55">INDEX('Back data'!$A$308:$AV$308,,MAX(IF('Back data'!$A$308:$AV$308&lt;&gt;"",COLUMN('Back data'!$A$308:$AV$308)))-J$6)+INDEX('Back data'!$A$309:$AV$309,,MAX(IF('Back data'!$A$309:$AV$309&lt;&gt;"",COLUMN('Back data'!$A$309:$AV$309)))-J$6)</f>
        <v>61.510000000000005</v>
      </c>
      <c r="K55" s="10">
        <f t="array" ref="K55">INDEX('Back data'!$A$308:$AV$308,,MAX(IF('Back data'!$A$308:$AV$308&lt;&gt;"",COLUMN('Back data'!$A$308:$AV$308)))-K$6)+INDEX('Back data'!$A$309:$AV$309,,MAX(IF('Back data'!$A$309:$AV$309&lt;&gt;"",COLUMN('Back data'!$A$309:$AV$309)))-K$6)</f>
        <v>65.39</v>
      </c>
      <c r="L55" s="10">
        <f t="array" ref="L55">INDEX('Back data'!$A$308:$AV$308,,MAX(IF('Back data'!$A$308:$AV$308&lt;&gt;"",COLUMN('Back data'!$A$308:$AV$308)))-L$6)+INDEX('Back data'!$A$309:$AV$309,,MAX(IF('Back data'!$A$309:$AV$309&lt;&gt;"",COLUMN('Back data'!$A$309:$AV$309)))-L$6)</f>
        <v>67.22</v>
      </c>
      <c r="M55" s="10">
        <f t="array" ref="M55">INDEX('Back data'!$A$308:$AV$308,,MAX(IF('Back data'!$A$308:$AV$308&lt;&gt;"",COLUMN('Back data'!$A$308:$AV$308)))-M$6)+INDEX('Back data'!$A$309:$AV$309,,MAX(IF('Back data'!$A$309:$AV$309&lt;&gt;"",COLUMN('Back data'!$A$309:$AV$309)))-M$6)</f>
        <v>59.89</v>
      </c>
      <c r="N55" s="10">
        <f t="array" ref="N55">INDEX('Back data'!$A$308:$AV$308,,MAX(IF('Back data'!$A$308:$AV$308&lt;&gt;"",COLUMN('Back data'!$A$308:$AV$308)))-N$6)+INDEX('Back data'!$A$309:$AV$309,,MAX(IF('Back data'!$A$309:$AV$309&lt;&gt;"",COLUMN('Back data'!$A$309:$AV$309)))-N$6)</f>
        <v>62.32</v>
      </c>
      <c r="O55" s="10">
        <f t="array" ref="O55">INDEX('Back data'!$A$308:$AV$308,,MAX(IF('Back data'!$A$308:$AV$308&lt;&gt;"",COLUMN('Back data'!$A$308:$AV$308)))-O$6)+INDEX('Back data'!$A$309:$AV$309,,MAX(IF('Back data'!$A$309:$AV$309&lt;&gt;"",COLUMN('Back data'!$A$309:$AV$309)))-O$6)</f>
        <v>62.8</v>
      </c>
      <c r="P55" s="10">
        <f t="array" ref="P55">INDEX('Back data'!$A$308:$AV$308,,MAX(IF('Back data'!$A$308:$AV$308&lt;&gt;"",COLUMN('Back data'!$A$308:$AV$308)))-P$6)+INDEX('Back data'!$A$309:$AV$309,,MAX(IF('Back data'!$A$309:$AV$309&lt;&gt;"",COLUMN('Back data'!$A$309:$AV$309)))-P$6)</f>
        <v>61.739999999999995</v>
      </c>
    </row>
    <row r="56" spans="1:16" x14ac:dyDescent="0.25">
      <c r="A56" s="39" t="s">
        <v>51</v>
      </c>
      <c r="B56" s="31" t="s">
        <v>24</v>
      </c>
      <c r="C56" s="11" t="s">
        <v>36</v>
      </c>
      <c r="D56" s="12">
        <f t="array" ref="D56">INDEX('Back data'!$A$308:$AV$308,,MAX(IF('Back data'!$A$308:$AV$308&lt;&gt;"",COLUMN('Back data'!$A$308:$AV$308)))-D$6)/D55</f>
        <v>0.77767319277108427</v>
      </c>
      <c r="E56" s="12">
        <f t="array" ref="E56">INDEX('Back data'!$A$308:$AV$308,,MAX(IF('Back data'!$A$308:$AV$308&lt;&gt;"",COLUMN('Back data'!$A$308:$AV$308)))-E$6)/E55</f>
        <v>0.74287652645861602</v>
      </c>
      <c r="F56" s="12">
        <f t="array" ref="F56">INDEX('Back data'!$A$308:$AV$308,,MAX(IF('Back data'!$A$308:$AV$308&lt;&gt;"",COLUMN('Back data'!$A$308:$AV$308)))-F$6)/F55</f>
        <v>0.66025426564068246</v>
      </c>
      <c r="G56" s="12">
        <f t="array" ref="G56">INDEX('Back data'!$A$308:$AV$308,,MAX(IF('Back data'!$A$308:$AV$308&lt;&gt;"",COLUMN('Back data'!$A$308:$AV$308)))-G$6)/G55</f>
        <v>0.69837384158069593</v>
      </c>
      <c r="H56" s="12">
        <f t="array" ref="H56">INDEX('Back data'!$A$308:$AV$308,,MAX(IF('Back data'!$A$308:$AV$308&lt;&gt;"",COLUMN('Back data'!$A$308:$AV$308)))-H$6)/H55</f>
        <v>0.72204184704184704</v>
      </c>
      <c r="I56" s="12">
        <f t="array" ref="I56">INDEX('Back data'!$A$308:$AV$308,,MAX(IF('Back data'!$A$308:$AV$308&lt;&gt;"",COLUMN('Back data'!$A$308:$AV$308)))-I$6)/I55</f>
        <v>0.66328502415458934</v>
      </c>
      <c r="J56" s="12">
        <f t="array" ref="J56">INDEX('Back data'!$A$308:$AV$308,,MAX(IF('Back data'!$A$308:$AV$308&lt;&gt;"",COLUMN('Back data'!$A$308:$AV$308)))-J$6)/J55</f>
        <v>0.69257031377011868</v>
      </c>
      <c r="K56" s="12">
        <f t="array" ref="K56">INDEX('Back data'!$A$308:$AV$308,,MAX(IF('Back data'!$A$308:$AV$308&lt;&gt;"",COLUMN('Back data'!$A$308:$AV$308)))-K$6)/K55</f>
        <v>0.62517204465514609</v>
      </c>
      <c r="L56" s="12">
        <f t="array" ref="L56">INDEX('Back data'!$A$308:$AV$308,,MAX(IF('Back data'!$A$308:$AV$308&lt;&gt;"",COLUMN('Back data'!$A$308:$AV$308)))-L$6)/L55</f>
        <v>0.75542993156798577</v>
      </c>
      <c r="M56" s="12">
        <f t="array" ref="M56">INDEX('Back data'!$A$308:$AV$308,,MAX(IF('Back data'!$A$308:$AV$308&lt;&gt;"",COLUMN('Back data'!$A$308:$AV$308)))-M$6)/M55</f>
        <v>0.70145266321589572</v>
      </c>
      <c r="N56" s="12">
        <f t="array" ref="N56">INDEX('Back data'!$A$308:$AV$308,,MAX(IF('Back data'!$A$308:$AV$308&lt;&gt;"",COLUMN('Back data'!$A$308:$AV$308)))-N$6)/N55</f>
        <v>0.68838254172015401</v>
      </c>
      <c r="O56" s="12">
        <f t="array" ref="O56">INDEX('Back data'!$A$308:$AV$308,,MAX(IF('Back data'!$A$308:$AV$308&lt;&gt;"",COLUMN('Back data'!$A$308:$AV$308)))-O$6)/O55</f>
        <v>0.77085987261146494</v>
      </c>
      <c r="P56" s="12">
        <f t="array" ref="P56">INDEX('Back data'!$A$308:$AV$308,,MAX(IF('Back data'!$A$308:$AV$308&lt;&gt;"",COLUMN('Back data'!$A$308:$AV$308)))-P$6)/P55</f>
        <v>0.74117265954000655</v>
      </c>
    </row>
    <row r="57" spans="1:16" x14ac:dyDescent="0.25">
      <c r="A57" s="39" t="s">
        <v>51</v>
      </c>
      <c r="B57" s="31" t="s">
        <v>24</v>
      </c>
      <c r="C57" s="11" t="s">
        <v>37</v>
      </c>
      <c r="D57" s="12">
        <f t="array" ref="D57">+INDEX('Back data'!$A$309:$AV$309,,MAX(IF('Back data'!$A$309:$AV$309&lt;&gt;"",COLUMN('Back data'!$A$309:$AV$309)))-D$6)/D55</f>
        <v>0.22232680722891565</v>
      </c>
      <c r="E57" s="12">
        <f t="array" ref="E57">+INDEX('Back data'!$A$309:$AV$309,,MAX(IF('Back data'!$A$309:$AV$309&lt;&gt;"",COLUMN('Back data'!$A$309:$AV$309)))-E$6)/E55</f>
        <v>0.25712347354138404</v>
      </c>
      <c r="F57" s="12">
        <f t="array" ref="F57">+INDEX('Back data'!$A$309:$AV$309,,MAX(IF('Back data'!$A$309:$AV$309&lt;&gt;"",COLUMN('Back data'!$A$309:$AV$309)))-F$6)/F55</f>
        <v>0.33974573435931749</v>
      </c>
      <c r="G57" s="12">
        <f t="array" ref="G57">+INDEX('Back data'!$A$309:$AV$309,,MAX(IF('Back data'!$A$309:$AV$309&lt;&gt;"",COLUMN('Back data'!$A$309:$AV$309)))-G$6)/G55</f>
        <v>0.30162615841930407</v>
      </c>
      <c r="H57" s="12">
        <f t="array" ref="H57">+INDEX('Back data'!$A$309:$AV$309,,MAX(IF('Back data'!$A$309:$AV$309&lt;&gt;"",COLUMN('Back data'!$A$309:$AV$309)))-H$6)/H55</f>
        <v>0.27795815295815296</v>
      </c>
      <c r="I57" s="12">
        <f t="array" ref="I57">+INDEX('Back data'!$A$309:$AV$309,,MAX(IF('Back data'!$A$309:$AV$309&lt;&gt;"",COLUMN('Back data'!$A$309:$AV$309)))-I$6)/I55</f>
        <v>0.33671497584541066</v>
      </c>
      <c r="J57" s="12">
        <f t="array" ref="J57">+INDEX('Back data'!$A$309:$AV$309,,MAX(IF('Back data'!$A$309:$AV$309&lt;&gt;"",COLUMN('Back data'!$A$309:$AV$309)))-J$6)/J55</f>
        <v>0.30742968622988132</v>
      </c>
      <c r="K57" s="12">
        <f t="array" ref="K57">+INDEX('Back data'!$A$309:$AV$309,,MAX(IF('Back data'!$A$309:$AV$309&lt;&gt;"",COLUMN('Back data'!$A$309:$AV$309)))-K$6)/K55</f>
        <v>0.37482795534485397</v>
      </c>
      <c r="L57" s="12">
        <f t="array" ref="L57">+INDEX('Back data'!$A$309:$AV$309,,MAX(IF('Back data'!$A$309:$AV$309&lt;&gt;"",COLUMN('Back data'!$A$309:$AV$309)))-L$6)/L55</f>
        <v>0.24457006843201431</v>
      </c>
      <c r="M57" s="12">
        <f t="array" ref="M57">+INDEX('Back data'!$A$309:$AV$309,,MAX(IF('Back data'!$A$309:$AV$309&lt;&gt;"",COLUMN('Back data'!$A$309:$AV$309)))-M$6)/M55</f>
        <v>0.29854733678410417</v>
      </c>
      <c r="N57" s="12">
        <f t="array" ref="N57">+INDEX('Back data'!$A$309:$AV$309,,MAX(IF('Back data'!$A$309:$AV$309&lt;&gt;"",COLUMN('Back data'!$A$309:$AV$309)))-N$6)/N55</f>
        <v>0.31161745827984599</v>
      </c>
      <c r="O57" s="12">
        <f t="array" ref="O57">+INDEX('Back data'!$A$309:$AV$309,,MAX(IF('Back data'!$A$309:$AV$309&lt;&gt;"",COLUMN('Back data'!$A$309:$AV$309)))-O$6)/O55</f>
        <v>0.22914012738853506</v>
      </c>
      <c r="P57" s="12">
        <f t="array" ref="P57">+INDEX('Back data'!$A$309:$AV$309,,MAX(IF('Back data'!$A$309:$AV$309&lt;&gt;"",COLUMN('Back data'!$A$309:$AV$309)))-P$6)/P55</f>
        <v>0.25882734045999356</v>
      </c>
    </row>
    <row r="60" spans="1:16" x14ac:dyDescent="0.25">
      <c r="C60" s="9" t="s">
        <v>35</v>
      </c>
      <c r="D60" s="10">
        <f t="array" ref="D60">INDEX('Back data'!$A$314:$AV$314,,MAX(IF('Back data'!$A$314:$AV$314&lt;&gt;"",COLUMN('Back data'!$A$314:$AV$314)))-D$6)+INDEX('Back data'!$A$315:$AV$315,,MAX(IF('Back data'!$A$315:$AV$315&lt;&gt;"",COLUMN('Back data'!$A$315:$AV$315)))-D$6)</f>
        <v>57.77</v>
      </c>
      <c r="E60" s="10">
        <f t="array" ref="E60">INDEX('Back data'!$A$314:$AV$314,,MAX(IF('Back data'!$A$314:$AV$314&lt;&gt;"",COLUMN('Back data'!$A$314:$AV$314)))-E$6)+INDEX('Back data'!$A$315:$AV$315,,MAX(IF('Back data'!$A$315:$AV$315&lt;&gt;"",COLUMN('Back data'!$A$315:$AV$315)))-E$6)</f>
        <v>64.069999999999993</v>
      </c>
      <c r="F60" s="10">
        <f t="array" ref="F60">INDEX('Back data'!$A$314:$AV$314,,MAX(IF('Back data'!$A$314:$AV$314&lt;&gt;"",COLUMN('Back data'!$A$314:$AV$314)))-F$6)+INDEX('Back data'!$A$315:$AV$315,,MAX(IF('Back data'!$A$315:$AV$315&lt;&gt;"",COLUMN('Back data'!$A$315:$AV$315)))-F$6)</f>
        <v>61.4</v>
      </c>
      <c r="G60" s="10">
        <f t="array" ref="G60">INDEX('Back data'!$A$314:$AV$314,,MAX(IF('Back data'!$A$314:$AV$314&lt;&gt;"",COLUMN('Back data'!$A$314:$AV$314)))-G$6)+INDEX('Back data'!$A$315:$AV$315,,MAX(IF('Back data'!$A$315:$AV$315&lt;&gt;"",COLUMN('Back data'!$A$315:$AV$315)))-G$6)</f>
        <v>65.97</v>
      </c>
      <c r="H60" s="10">
        <f t="array" ref="H60">INDEX('Back data'!$A$314:$AV$314,,MAX(IF('Back data'!$A$314:$AV$314&lt;&gt;"",COLUMN('Back data'!$A$314:$AV$314)))-H$6)+INDEX('Back data'!$A$315:$AV$315,,MAX(IF('Back data'!$A$315:$AV$315&lt;&gt;"",COLUMN('Back data'!$A$315:$AV$315)))-H$6)</f>
        <v>67.31</v>
      </c>
      <c r="I60" s="10">
        <f t="array" ref="I60">INDEX('Back data'!$A$314:$AV$314,,MAX(IF('Back data'!$A$314:$AV$314&lt;&gt;"",COLUMN('Back data'!$A$314:$AV$314)))-I$6)+INDEX('Back data'!$A$315:$AV$315,,MAX(IF('Back data'!$A$315:$AV$315&lt;&gt;"",COLUMN('Back data'!$A$315:$AV$315)))-I$6)</f>
        <v>66.710000000000008</v>
      </c>
      <c r="J60" s="10">
        <f t="array" ref="J60">INDEX('Back data'!$A$314:$AV$314,,MAX(IF('Back data'!$A$314:$AV$314&lt;&gt;"",COLUMN('Back data'!$A$314:$AV$314)))-J$6)+INDEX('Back data'!$A$315:$AV$315,,MAX(IF('Back data'!$A$315:$AV$315&lt;&gt;"",COLUMN('Back data'!$A$315:$AV$315)))-J$6)</f>
        <v>64.69</v>
      </c>
      <c r="K60" s="10">
        <f t="array" ref="K60">INDEX('Back data'!$A$314:$AV$314,,MAX(IF('Back data'!$A$314:$AV$314&lt;&gt;"",COLUMN('Back data'!$A$314:$AV$314)))-K$6)+INDEX('Back data'!$A$315:$AV$315,,MAX(IF('Back data'!$A$315:$AV$315&lt;&gt;"",COLUMN('Back data'!$A$315:$AV$315)))-K$6)</f>
        <v>65.72</v>
      </c>
      <c r="L60" s="10">
        <f t="array" ref="L60">INDEX('Back data'!$A$314:$AV$314,,MAX(IF('Back data'!$A$314:$AV$314&lt;&gt;"",COLUMN('Back data'!$A$314:$AV$314)))-L$6)+INDEX('Back data'!$A$315:$AV$315,,MAX(IF('Back data'!$A$315:$AV$315&lt;&gt;"",COLUMN('Back data'!$A$315:$AV$315)))-L$6)</f>
        <v>64.33</v>
      </c>
      <c r="M60" s="10">
        <f t="array" ref="M60">INDEX('Back data'!$A$314:$AV$314,,MAX(IF('Back data'!$A$314:$AV$314&lt;&gt;"",COLUMN('Back data'!$A$314:$AV$314)))-M$6)+INDEX('Back data'!$A$315:$AV$315,,MAX(IF('Back data'!$A$315:$AV$315&lt;&gt;"",COLUMN('Back data'!$A$315:$AV$315)))-M$6)</f>
        <v>67.19</v>
      </c>
      <c r="N60" s="10">
        <f t="array" ref="N60">INDEX('Back data'!$A$314:$AV$314,,MAX(IF('Back data'!$A$314:$AV$314&lt;&gt;"",COLUMN('Back data'!$A$314:$AV$314)))-N$6)+INDEX('Back data'!$A$315:$AV$315,,MAX(IF('Back data'!$A$315:$AV$315&lt;&gt;"",COLUMN('Back data'!$A$315:$AV$315)))-N$6)</f>
        <v>64.95</v>
      </c>
      <c r="O60" s="10">
        <f t="array" ref="O60">INDEX('Back data'!$A$314:$AV$314,,MAX(IF('Back data'!$A$314:$AV$314&lt;&gt;"",COLUMN('Back data'!$A$314:$AV$314)))-O$6)+INDEX('Back data'!$A$315:$AV$315,,MAX(IF('Back data'!$A$315:$AV$315&lt;&gt;"",COLUMN('Back data'!$A$315:$AV$315)))-O$6)</f>
        <v>64.010000000000005</v>
      </c>
      <c r="P60" s="10">
        <f t="array" ref="P60">INDEX('Back data'!$A$314:$AV$314,,MAX(IF('Back data'!$A$314:$AV$314&lt;&gt;"",COLUMN('Back data'!$A$314:$AV$314)))-P$6)+INDEX('Back data'!$A$315:$AV$315,,MAX(IF('Back data'!$A$315:$AV$315&lt;&gt;"",COLUMN('Back data'!$A$315:$AV$315)))-P$6)</f>
        <v>68.16</v>
      </c>
    </row>
    <row r="61" spans="1:16" x14ac:dyDescent="0.25">
      <c r="A61" s="39" t="s">
        <v>51</v>
      </c>
      <c r="B61" s="31" t="s">
        <v>29</v>
      </c>
      <c r="C61" s="11" t="s">
        <v>36</v>
      </c>
      <c r="D61" s="12">
        <f t="array" ref="D61">INDEX('Back data'!$A$314:$AV$314,,MAX(IF('Back data'!$A$314:$AV$314&lt;&gt;"",COLUMN('Back data'!$A$314:$AV$314)))-D$6)/D60</f>
        <v>0.90617967803358146</v>
      </c>
      <c r="E61" s="12">
        <f t="array" ref="E61">INDEX('Back data'!$A$314:$AV$314,,MAX(IF('Back data'!$A$314:$AV$314&lt;&gt;"",COLUMN('Back data'!$A$314:$AV$314)))-E$6)/E60</f>
        <v>0.89090057749336671</v>
      </c>
      <c r="F61" s="12">
        <f t="array" ref="F61">INDEX('Back data'!$A$314:$AV$314,,MAX(IF('Back data'!$A$314:$AV$314&lt;&gt;"",COLUMN('Back data'!$A$314:$AV$314)))-F$6)/F60</f>
        <v>0.9004885993485342</v>
      </c>
      <c r="G61" s="12">
        <f t="array" ref="G61">INDEX('Back data'!$A$314:$AV$314,,MAX(IF('Back data'!$A$314:$AV$314&lt;&gt;"",COLUMN('Back data'!$A$314:$AV$314)))-G$6)/G60</f>
        <v>0.90829164771866</v>
      </c>
      <c r="H61" s="12">
        <f t="array" ref="H61">INDEX('Back data'!$A$314:$AV$314,,MAX(IF('Back data'!$A$314:$AV$314&lt;&gt;"",COLUMN('Back data'!$A$314:$AV$314)))-H$6)/H60</f>
        <v>0.88070123310057935</v>
      </c>
      <c r="I61" s="12">
        <f t="array" ref="I61">INDEX('Back data'!$A$314:$AV$314,,MAX(IF('Back data'!$A$314:$AV$314&lt;&gt;"",COLUMN('Back data'!$A$314:$AV$314)))-I$6)/I60</f>
        <v>0.88757307749962511</v>
      </c>
      <c r="J61" s="12">
        <f t="array" ref="J61">INDEX('Back data'!$A$314:$AV$314,,MAX(IF('Back data'!$A$314:$AV$314&lt;&gt;"",COLUMN('Back data'!$A$314:$AV$314)))-J$6)/J60</f>
        <v>0.87138661307775545</v>
      </c>
      <c r="K61" s="12">
        <f t="array" ref="K61">INDEX('Back data'!$A$314:$AV$314,,MAX(IF('Back data'!$A$314:$AV$314&lt;&gt;"",COLUMN('Back data'!$A$314:$AV$314)))-K$6)/K60</f>
        <v>0.85240413877054177</v>
      </c>
      <c r="L61" s="12">
        <f t="array" ref="L61">INDEX('Back data'!$A$314:$AV$314,,MAX(IF('Back data'!$A$314:$AV$314&lt;&gt;"",COLUMN('Back data'!$A$314:$AV$314)))-L$6)/L60</f>
        <v>0.86475983211565377</v>
      </c>
      <c r="M61" s="12">
        <f t="array" ref="M61">INDEX('Back data'!$A$314:$AV$314,,MAX(IF('Back data'!$A$314:$AV$314&lt;&gt;"",COLUMN('Back data'!$A$314:$AV$314)))-M$6)/M60</f>
        <v>0.91248697722875438</v>
      </c>
      <c r="N61" s="12">
        <f t="array" ref="N61">INDEX('Back data'!$A$314:$AV$314,,MAX(IF('Back data'!$A$314:$AV$314&lt;&gt;"",COLUMN('Back data'!$A$314:$AV$314)))-N$6)/N60</f>
        <v>0.89391839876828327</v>
      </c>
      <c r="O61" s="12">
        <f t="array" ref="O61">INDEX('Back data'!$A$314:$AV$314,,MAX(IF('Back data'!$A$314:$AV$314&lt;&gt;"",COLUMN('Back data'!$A$314:$AV$314)))-O$6)/O60</f>
        <v>0.89095453835338223</v>
      </c>
      <c r="P61" s="12">
        <f t="array" ref="P61">INDEX('Back data'!$A$314:$AV$314,,MAX(IF('Back data'!$A$314:$AV$314&lt;&gt;"",COLUMN('Back data'!$A$314:$AV$314)))-P$6)/P60</f>
        <v>0.92796361502347424</v>
      </c>
    </row>
    <row r="62" spans="1:16" x14ac:dyDescent="0.25">
      <c r="A62" s="39" t="s">
        <v>51</v>
      </c>
      <c r="B62" s="31" t="s">
        <v>29</v>
      </c>
      <c r="C62" s="11" t="s">
        <v>37</v>
      </c>
      <c r="D62" s="12">
        <f t="array" ref="D62">INDEX('Back data'!$A$315:$AV$315,,MAX(IF('Back data'!$A$315:$AV$315&lt;&gt;"",COLUMN('Back data'!$A$315:$AV$315)))-D$6)/D60</f>
        <v>9.3820321966418554E-2</v>
      </c>
      <c r="E62" s="12">
        <f t="array" ref="E62">INDEX('Back data'!$A$315:$AV$315,,MAX(IF('Back data'!$A$315:$AV$315&lt;&gt;"",COLUMN('Back data'!$A$315:$AV$315)))-E$6)/E60</f>
        <v>0.10909942250663339</v>
      </c>
      <c r="F62" s="12">
        <f t="array" ref="F62">INDEX('Back data'!$A$315:$AV$315,,MAX(IF('Back data'!$A$315:$AV$315&lt;&gt;"",COLUMN('Back data'!$A$315:$AV$315)))-F$6)/F60</f>
        <v>9.9511400651465812E-2</v>
      </c>
      <c r="G62" s="12">
        <f t="array" ref="G62">INDEX('Back data'!$A$315:$AV$315,,MAX(IF('Back data'!$A$315:$AV$315&lt;&gt;"",COLUMN('Back data'!$A$315:$AV$315)))-G$6)/G60</f>
        <v>9.170835228134E-2</v>
      </c>
      <c r="H62" s="12">
        <f t="array" ref="H62">INDEX('Back data'!$A$315:$AV$315,,MAX(IF('Back data'!$A$315:$AV$315&lt;&gt;"",COLUMN('Back data'!$A$315:$AV$315)))-H$6)/H60</f>
        <v>0.11929876689942058</v>
      </c>
      <c r="I62" s="12">
        <f t="array" ref="I62">INDEX('Back data'!$A$315:$AV$315,,MAX(IF('Back data'!$A$315:$AV$315&lt;&gt;"",COLUMN('Back data'!$A$315:$AV$315)))-I$6)/I60</f>
        <v>0.11242692250037474</v>
      </c>
      <c r="J62" s="12">
        <f t="array" ref="J62">INDEX('Back data'!$A$315:$AV$315,,MAX(IF('Back data'!$A$315:$AV$315&lt;&gt;"",COLUMN('Back data'!$A$315:$AV$315)))-J$6)/J60</f>
        <v>0.12861338692224455</v>
      </c>
      <c r="K62" s="12">
        <f t="array" ref="K62">INDEX('Back data'!$A$315:$AV$315,,MAX(IF('Back data'!$A$315:$AV$315&lt;&gt;"",COLUMN('Back data'!$A$315:$AV$315)))-K$6)/K60</f>
        <v>0.14759586122945831</v>
      </c>
      <c r="L62" s="12">
        <f t="array" ref="L62">INDEX('Back data'!$A$315:$AV$315,,MAX(IF('Back data'!$A$315:$AV$315&lt;&gt;"",COLUMN('Back data'!$A$315:$AV$315)))-L$6)/L60</f>
        <v>0.13524016788434634</v>
      </c>
      <c r="M62" s="12">
        <f t="array" ref="M62">INDEX('Back data'!$A$315:$AV$315,,MAX(IF('Back data'!$A$315:$AV$315&lt;&gt;"",COLUMN('Back data'!$A$315:$AV$315)))-M$6)/M60</f>
        <v>8.7513022771245716E-2</v>
      </c>
      <c r="N62" s="12">
        <f t="array" ref="N62">INDEX('Back data'!$A$315:$AV$315,,MAX(IF('Back data'!$A$315:$AV$315&lt;&gt;"",COLUMN('Back data'!$A$315:$AV$315)))-N$6)/N60</f>
        <v>0.1060816012317167</v>
      </c>
      <c r="O62" s="12">
        <f t="array" ref="O62">INDEX('Back data'!$A$315:$AV$315,,MAX(IF('Back data'!$A$315:$AV$315&lt;&gt;"",COLUMN('Back data'!$A$315:$AV$315)))-O$6)/O60</f>
        <v>0.10904546164661771</v>
      </c>
      <c r="P62" s="12">
        <f t="array" ref="P62">INDEX('Back data'!$A$315:$AV$315,,MAX(IF('Back data'!$A$315:$AV$315&lt;&gt;"",COLUMN('Back data'!$A$315:$AV$315)))-P$6)/P60</f>
        <v>7.2036384976525827E-2</v>
      </c>
    </row>
    <row r="65" spans="1:16" x14ac:dyDescent="0.25">
      <c r="C65" s="9" t="s">
        <v>35</v>
      </c>
      <c r="D65" s="10">
        <f t="array" ref="D65">INDEX('Back data'!$A$320:$AV$320,,MAX(IF('Back data'!$A$320:$AV$320&lt;&gt;"",COLUMN('Back data'!$A$320:$AV$320)))-D$6)+INDEX('Back data'!$A$321:$AV$321,,MAX(IF('Back data'!$A$321:$AV$321&lt;&gt;"",COLUMN('Back data'!$A$321:$AV$321)))-D$6)</f>
        <v>64.930000000000007</v>
      </c>
      <c r="E65" s="10">
        <f t="array" ref="E65">INDEX('Back data'!$A$320:$AV$320,,MAX(IF('Back data'!$A$320:$AV$320&lt;&gt;"",COLUMN('Back data'!$A$320:$AV$320)))-E$6)+INDEX('Back data'!$A$321:$AV$321,,MAX(IF('Back data'!$A$321:$AV$321&lt;&gt;"",COLUMN('Back data'!$A$321:$AV$321)))-E$6)</f>
        <v>66.22999999999999</v>
      </c>
      <c r="F65" s="10">
        <f t="array" ref="F65">INDEX('Back data'!$A$320:$AV$320,,MAX(IF('Back data'!$A$320:$AV$320&lt;&gt;"",COLUMN('Back data'!$A$320:$AV$320)))-F$6)+INDEX('Back data'!$A$321:$AV$321,,MAX(IF('Back data'!$A$321:$AV$321&lt;&gt;"",COLUMN('Back data'!$A$321:$AV$321)))-F$6)</f>
        <v>59.84</v>
      </c>
      <c r="G65" s="10">
        <f t="array" ref="G65">INDEX('Back data'!$A$320:$AV$320,,MAX(IF('Back data'!$A$320:$AV$320&lt;&gt;"",COLUMN('Back data'!$A$320:$AV$320)))-G$6)+INDEX('Back data'!$A$321:$AV$321,,MAX(IF('Back data'!$A$321:$AV$321&lt;&gt;"",COLUMN('Back data'!$A$321:$AV$321)))-G$6)</f>
        <v>68.45</v>
      </c>
      <c r="H65" s="10">
        <f t="array" ref="H65">INDEX('Back data'!$A$320:$AV$320,,MAX(IF('Back data'!$A$320:$AV$320&lt;&gt;"",COLUMN('Back data'!$A$320:$AV$320)))-H$6)+INDEX('Back data'!$A$321:$AV$321,,MAX(IF('Back data'!$A$321:$AV$321&lt;&gt;"",COLUMN('Back data'!$A$321:$AV$321)))-H$6)</f>
        <v>67.31</v>
      </c>
      <c r="I65" s="10">
        <f t="array" ref="I65">INDEX('Back data'!$A$320:$AV$320,,MAX(IF('Back data'!$A$320:$AV$320&lt;&gt;"",COLUMN('Back data'!$A$320:$AV$320)))-I$6)+INDEX('Back data'!$A$321:$AV$321,,MAX(IF('Back data'!$A$321:$AV$321&lt;&gt;"",COLUMN('Back data'!$A$321:$AV$321)))-I$6)</f>
        <v>69.960000000000008</v>
      </c>
      <c r="J65" s="10">
        <f t="array" ref="J65">INDEX('Back data'!$A$320:$AV$320,,MAX(IF('Back data'!$A$320:$AV$320&lt;&gt;"",COLUMN('Back data'!$A$320:$AV$320)))-J$6)+INDEX('Back data'!$A$321:$AV$321,,MAX(IF('Back data'!$A$321:$AV$321&lt;&gt;"",COLUMN('Back data'!$A$321:$AV$321)))-J$6)</f>
        <v>64.289999999999992</v>
      </c>
      <c r="K65" s="10">
        <f t="array" ref="K65">INDEX('Back data'!$A$320:$AV$320,,MAX(IF('Back data'!$A$320:$AV$320&lt;&gt;"",COLUMN('Back data'!$A$320:$AV$320)))-K$6)+INDEX('Back data'!$A$321:$AV$321,,MAX(IF('Back data'!$A$321:$AV$321&lt;&gt;"",COLUMN('Back data'!$A$321:$AV$321)))-K$6)</f>
        <v>64.45</v>
      </c>
      <c r="L65" s="10">
        <f t="array" ref="L65">INDEX('Back data'!$A$320:$AV$320,,MAX(IF('Back data'!$A$320:$AV$320&lt;&gt;"",COLUMN('Back data'!$A$320:$AV$320)))-L$6)+INDEX('Back data'!$A$321:$AV$321,,MAX(IF('Back data'!$A$321:$AV$321&lt;&gt;"",COLUMN('Back data'!$A$321:$AV$321)))-L$6)</f>
        <v>66.67</v>
      </c>
      <c r="M65" s="10">
        <f t="array" ref="M65">INDEX('Back data'!$A$320:$AV$320,,MAX(IF('Back data'!$A$320:$AV$320&lt;&gt;"",COLUMN('Back data'!$A$320:$AV$320)))-M$6)+INDEX('Back data'!$A$321:$AV$321,,MAX(IF('Back data'!$A$321:$AV$321&lt;&gt;"",COLUMN('Back data'!$A$321:$AV$321)))-M$6)</f>
        <v>61.42</v>
      </c>
      <c r="N65" s="10">
        <f t="array" ref="N65">INDEX('Back data'!$A$320:$AV$320,,MAX(IF('Back data'!$A$320:$AV$320&lt;&gt;"",COLUMN('Back data'!$A$320:$AV$320)))-N$6)+INDEX('Back data'!$A$321:$AV$321,,MAX(IF('Back data'!$A$321:$AV$321&lt;&gt;"",COLUMN('Back data'!$A$321:$AV$321)))-N$6)</f>
        <v>61.5</v>
      </c>
      <c r="O65" s="10">
        <f t="array" ref="O65">INDEX('Back data'!$A$320:$AV$320,,MAX(IF('Back data'!$A$320:$AV$320&lt;&gt;"",COLUMN('Back data'!$A$320:$AV$320)))-O$6)+INDEX('Back data'!$A$321:$AV$321,,MAX(IF('Back data'!$A$321:$AV$321&lt;&gt;"",COLUMN('Back data'!$A$321:$AV$321)))-O$6)</f>
        <v>64.099999999999994</v>
      </c>
      <c r="P65" s="10">
        <f t="array" ref="P65">INDEX('Back data'!$A$320:$AV$320,,MAX(IF('Back data'!$A$320:$AV$320&lt;&gt;"",COLUMN('Back data'!$A$320:$AV$320)))-P$6)+INDEX('Back data'!$A$321:$AV$321,,MAX(IF('Back data'!$A$321:$AV$321&lt;&gt;"",COLUMN('Back data'!$A$321:$AV$321)))-P$6)</f>
        <v>65.150000000000006</v>
      </c>
    </row>
    <row r="66" spans="1:16" x14ac:dyDescent="0.25">
      <c r="A66" s="39" t="s">
        <v>51</v>
      </c>
      <c r="B66" s="31" t="s">
        <v>34</v>
      </c>
      <c r="C66" s="11" t="s">
        <v>36</v>
      </c>
      <c r="D66" s="12">
        <f t="array" ref="D66">INDEX('Back data'!$A$320:$AV$320,,MAX(IF('Back data'!$A$320:$AV$320&lt;&gt;"",COLUMN('Back data'!$A$320:$AV$320)))-D$6)/D65</f>
        <v>0.96534729708917288</v>
      </c>
      <c r="E66" s="12">
        <f t="array" ref="E66">INDEX('Back data'!$A$320:$AV$320,,MAX(IF('Back data'!$A$320:$AV$320&lt;&gt;"",COLUMN('Back data'!$A$320:$AV$320)))-E$6)/E65</f>
        <v>0.85595651517439242</v>
      </c>
      <c r="F66" s="12">
        <f t="array" ref="F66">INDEX('Back data'!$A$320:$AV$320,,MAX(IF('Back data'!$A$320:$AV$320&lt;&gt;"",COLUMN('Back data'!$A$320:$AV$320)))-F$6)/F65</f>
        <v>0.91711229946524064</v>
      </c>
      <c r="G66" s="12">
        <f t="array" ref="G66">INDEX('Back data'!$A$320:$AV$320,,MAX(IF('Back data'!$A$320:$AV$320&lt;&gt;"",COLUMN('Back data'!$A$320:$AV$320)))-G$6)/G65</f>
        <v>0.89189189189189177</v>
      </c>
      <c r="H66" s="12">
        <f t="array" ref="H66">INDEX('Back data'!$A$320:$AV$320,,MAX(IF('Back data'!$A$320:$AV$320&lt;&gt;"",COLUMN('Back data'!$A$320:$AV$320)))-H$6)/H65</f>
        <v>0.74357450601693653</v>
      </c>
      <c r="I66" s="12">
        <f t="array" ref="I66">INDEX('Back data'!$A$320:$AV$320,,MAX(IF('Back data'!$A$320:$AV$320&lt;&gt;"",COLUMN('Back data'!$A$320:$AV$320)))-I$6)/I65</f>
        <v>0.78959405374499703</v>
      </c>
      <c r="J66" s="12">
        <f t="array" ref="J66">INDEX('Back data'!$A$320:$AV$320,,MAX(IF('Back data'!$A$320:$AV$320&lt;&gt;"",COLUMN('Back data'!$A$320:$AV$320)))-J$6)/J65</f>
        <v>0.86731995644734805</v>
      </c>
      <c r="K66" s="12">
        <f t="array" ref="K66">INDEX('Back data'!$A$320:$AV$320,,MAX(IF('Back data'!$A$320:$AV$320&lt;&gt;"",COLUMN('Back data'!$A$320:$AV$320)))-K$6)/K65</f>
        <v>0.9169899146625291</v>
      </c>
      <c r="L66" s="12">
        <f t="array" ref="L66">INDEX('Back data'!$A$320:$AV$320,,MAX(IF('Back data'!$A$320:$AV$320&lt;&gt;"",COLUMN('Back data'!$A$320:$AV$320)))-L$6)/L65</f>
        <v>0.815359232038398</v>
      </c>
      <c r="M66" s="12">
        <f t="array" ref="M66">INDEX('Back data'!$A$320:$AV$320,,MAX(IF('Back data'!$A$320:$AV$320&lt;&gt;"",COLUMN('Back data'!$A$320:$AV$320)))-M$6)/M65</f>
        <v>0.7753174861608596</v>
      </c>
      <c r="N66" s="12">
        <f t="array" ref="N66">INDEX('Back data'!$A$320:$AV$320,,MAX(IF('Back data'!$A$320:$AV$320&lt;&gt;"",COLUMN('Back data'!$A$320:$AV$320)))-N$6)/N65</f>
        <v>0.94308943089430897</v>
      </c>
      <c r="O66" s="12">
        <f t="array" ref="O66">INDEX('Back data'!$A$320:$AV$320,,MAX(IF('Back data'!$A$320:$AV$320&lt;&gt;"",COLUMN('Back data'!$A$320:$AV$320)))-O$6)/O65</f>
        <v>0.86692667706708282</v>
      </c>
      <c r="P66" s="12">
        <f t="array" ref="P66">INDEX('Back data'!$A$320:$AV$320,,MAX(IF('Back data'!$A$320:$AV$320&lt;&gt;"",COLUMN('Back data'!$A$320:$AV$320)))-P$6)/P65</f>
        <v>0.96423637759017644</v>
      </c>
    </row>
    <row r="67" spans="1:16" x14ac:dyDescent="0.25">
      <c r="A67" s="39" t="s">
        <v>51</v>
      </c>
      <c r="B67" s="31" t="s">
        <v>34</v>
      </c>
      <c r="C67" s="11" t="s">
        <v>37</v>
      </c>
      <c r="D67" s="12">
        <f t="array" ref="D67">+INDEX('Back data'!$A$321:$AV$321,,MAX(IF('Back data'!$A$321:$AV$321&lt;&gt;"",COLUMN('Back data'!$A$321:$AV$321)))-D$6)/D65</f>
        <v>3.4652702910827039E-2</v>
      </c>
      <c r="E67" s="12">
        <f t="array" ref="E67">+INDEX('Back data'!$A$321:$AV$321,,MAX(IF('Back data'!$A$321:$AV$321&lt;&gt;"",COLUMN('Back data'!$A$321:$AV$321)))-E$6)/E65</f>
        <v>0.14404348482560775</v>
      </c>
      <c r="F67" s="12">
        <f t="array" ref="F67">+INDEX('Back data'!$A$321:$AV$321,,MAX(IF('Back data'!$A$321:$AV$321&lt;&gt;"",COLUMN('Back data'!$A$321:$AV$321)))-F$6)/F65</f>
        <v>8.2887700534759357E-2</v>
      </c>
      <c r="G67" s="12">
        <f t="array" ref="G67">+INDEX('Back data'!$A$321:$AV$321,,MAX(IF('Back data'!$A$321:$AV$321&lt;&gt;"",COLUMN('Back data'!$A$321:$AV$321)))-G$6)/G65</f>
        <v>0.10810810810810811</v>
      </c>
      <c r="H67" s="12">
        <f t="array" ref="H67">+INDEX('Back data'!$A$321:$AV$321,,MAX(IF('Back data'!$A$321:$AV$321&lt;&gt;"",COLUMN('Back data'!$A$321:$AV$321)))-H$6)/H65</f>
        <v>0.25642549398306347</v>
      </c>
      <c r="I67" s="12">
        <f t="array" ref="I67">+INDEX('Back data'!$A$321:$AV$321,,MAX(IF('Back data'!$A$321:$AV$321&lt;&gt;"",COLUMN('Back data'!$A$321:$AV$321)))-I$6)/I65</f>
        <v>0.21040594625500283</v>
      </c>
      <c r="J67" s="12">
        <f t="array" ref="J67">+INDEX('Back data'!$A$321:$AV$321,,MAX(IF('Back data'!$A$321:$AV$321&lt;&gt;"",COLUMN('Back data'!$A$321:$AV$321)))-J$6)/J65</f>
        <v>0.13268004355265206</v>
      </c>
      <c r="K67" s="12">
        <f t="array" ref="K67">+INDEX('Back data'!$A$321:$AV$321,,MAX(IF('Back data'!$A$321:$AV$321&lt;&gt;"",COLUMN('Back data'!$A$321:$AV$321)))-K$6)/K65</f>
        <v>8.3010085337470896E-2</v>
      </c>
      <c r="L67" s="12">
        <f t="array" ref="L67">+INDEX('Back data'!$A$321:$AV$321,,MAX(IF('Back data'!$A$321:$AV$321&lt;&gt;"",COLUMN('Back data'!$A$321:$AV$321)))-L$6)/L65</f>
        <v>0.18464076796160192</v>
      </c>
      <c r="M67" s="12">
        <f t="array" ref="M67">+INDEX('Back data'!$A$321:$AV$321,,MAX(IF('Back data'!$A$321:$AV$321&lt;&gt;"",COLUMN('Back data'!$A$321:$AV$321)))-M$6)/M65</f>
        <v>0.22468251383914034</v>
      </c>
      <c r="N67" s="12">
        <f t="array" ref="N67">+INDEX('Back data'!$A$321:$AV$321,,MAX(IF('Back data'!$A$321:$AV$321&lt;&gt;"",COLUMN('Back data'!$A$321:$AV$321)))-N$6)/N65</f>
        <v>5.6910569105691054E-2</v>
      </c>
      <c r="O67" s="12">
        <f t="array" ref="O67">+INDEX('Back data'!$A$321:$AV$321,,MAX(IF('Back data'!$A$321:$AV$321&lt;&gt;"",COLUMN('Back data'!$A$321:$AV$321)))-O$6)/O65</f>
        <v>0.13307332293291732</v>
      </c>
      <c r="P67" s="12">
        <f t="array" ref="P67">+INDEX('Back data'!$A$321:$AV$321,,MAX(IF('Back data'!$A$321:$AV$321&lt;&gt;"",COLUMN('Back data'!$A$321:$AV$321)))-P$6)/P65</f>
        <v>3.5763622409823483E-2</v>
      </c>
    </row>
    <row r="68" spans="1:16" s="38" customFormat="1" x14ac:dyDescent="0.25">
      <c r="A68" s="34"/>
      <c r="B68" s="35"/>
      <c r="C68" s="36"/>
      <c r="D68" s="37"/>
      <c r="E68" s="37"/>
      <c r="F68" s="37"/>
      <c r="G68" s="37"/>
      <c r="H68" s="37"/>
      <c r="I68" s="37"/>
      <c r="J68" s="37"/>
      <c r="K68" s="37"/>
      <c r="L68" s="37"/>
      <c r="M68" s="37"/>
      <c r="N68" s="37"/>
      <c r="O68" s="37"/>
      <c r="P68" s="37"/>
    </row>
    <row r="69" spans="1:16" s="38" customFormat="1" x14ac:dyDescent="0.25">
      <c r="A69" s="34"/>
      <c r="B69" s="35"/>
      <c r="C69" s="36"/>
      <c r="D69" s="37"/>
      <c r="E69" s="37"/>
      <c r="F69" s="37"/>
      <c r="G69" s="37"/>
      <c r="H69" s="37"/>
      <c r="I69" s="37"/>
      <c r="J69" s="37"/>
      <c r="K69" s="37"/>
      <c r="L69" s="37"/>
      <c r="M69" s="37"/>
      <c r="N69" s="37"/>
      <c r="O69" s="37"/>
      <c r="P69" s="37"/>
    </row>
    <row r="70" spans="1:16" s="38" customFormat="1" x14ac:dyDescent="0.25">
      <c r="A70" s="34"/>
      <c r="B70" s="35"/>
      <c r="C70" s="36"/>
      <c r="D70" s="37"/>
      <c r="E70" s="37"/>
      <c r="F70" s="37"/>
      <c r="G70" s="37"/>
      <c r="H70" s="37"/>
      <c r="I70" s="37"/>
      <c r="J70" s="37"/>
      <c r="K70" s="37"/>
      <c r="L70" s="37"/>
      <c r="M70" s="37"/>
      <c r="N70" s="37"/>
      <c r="O70" s="37"/>
      <c r="P70" s="37"/>
    </row>
    <row r="71" spans="1:16" s="38" customFormat="1" x14ac:dyDescent="0.25">
      <c r="A71" s="34"/>
      <c r="B71" s="35"/>
      <c r="C71" s="36"/>
      <c r="D71" s="37"/>
      <c r="E71" s="37"/>
      <c r="F71" s="37"/>
      <c r="G71" s="37"/>
      <c r="H71" s="37"/>
      <c r="I71" s="37"/>
      <c r="J71" s="37"/>
      <c r="K71" s="37"/>
      <c r="L71" s="37"/>
      <c r="M71" s="37"/>
      <c r="N71" s="37"/>
      <c r="O71" s="37"/>
      <c r="P71" s="37"/>
    </row>
    <row r="72" spans="1:16" s="38" customFormat="1" x14ac:dyDescent="0.25">
      <c r="A72" s="34"/>
      <c r="B72" s="35"/>
      <c r="C72" s="36"/>
      <c r="D72" s="37"/>
      <c r="E72" s="37"/>
      <c r="F72" s="37"/>
      <c r="G72" s="37"/>
      <c r="H72" s="37"/>
      <c r="I72" s="37"/>
      <c r="J72" s="37"/>
      <c r="K72" s="37"/>
      <c r="L72" s="37"/>
      <c r="M72" s="37"/>
      <c r="N72" s="37"/>
      <c r="O72" s="37"/>
      <c r="P72" s="37"/>
    </row>
    <row r="73" spans="1:16" x14ac:dyDescent="0.25">
      <c r="A73" s="7"/>
      <c r="B73" s="8"/>
      <c r="C73" s="9" t="s">
        <v>35</v>
      </c>
      <c r="D73" s="10">
        <f t="array" ref="D73">INDEX('Back data'!$A$181:$AV$181,,MAX(IF('Back data'!$A$181:$AV$181&lt;&gt;"",COLUMN('Back data'!$A$181:$AV$181)))-D$6)+INDEX('Back data'!$A$182:$AV$182,,MAX(IF('Back data'!$A$182:$AV$182&lt;&gt;"",COLUMN('Back data'!$A$182:$AV$182)))-D$6)</f>
        <v>63.129999999999995</v>
      </c>
      <c r="E73" s="10">
        <f t="array" ref="E73">INDEX('Back data'!$A$181:$AV$181,,MAX(IF('Back data'!$A$181:$AV$181&lt;&gt;"",COLUMN('Back data'!$A$181:$AV$181)))-E$6)+INDEX('Back data'!$A$182:$AV$182,,MAX(IF('Back data'!$A$182:$AV$182&lt;&gt;"",COLUMN('Back data'!$A$182:$AV$182)))-E$6)</f>
        <v>66.539999999999992</v>
      </c>
      <c r="F73" s="10">
        <f t="array" ref="F73">INDEX('Back data'!$A$181:$AV$181,,MAX(IF('Back data'!$A$181:$AV$181&lt;&gt;"",COLUMN('Back data'!$A$181:$AV$181)))-F$6)+INDEX('Back data'!$A$182:$AV$182,,MAX(IF('Back data'!$A$182:$AV$182&lt;&gt;"",COLUMN('Back data'!$A$182:$AV$182)))-F$6)</f>
        <v>69.28</v>
      </c>
      <c r="G73" s="10">
        <f t="array" ref="G73">INDEX('Back data'!$A$181:$AV$181,,MAX(IF('Back data'!$A$181:$AV$181&lt;&gt;"",COLUMN('Back data'!$A$181:$AV$181)))-G$6)+INDEX('Back data'!$A$182:$AV$182,,MAX(IF('Back data'!$A$182:$AV$182&lt;&gt;"",COLUMN('Back data'!$A$182:$AV$182)))-G$6)</f>
        <v>67.95</v>
      </c>
      <c r="H73" s="10">
        <f t="array" ref="H73">INDEX('Back data'!$A$181:$AV$181,,MAX(IF('Back data'!$A$181:$AV$181&lt;&gt;"",COLUMN('Back data'!$A$181:$AV$181)))-H$6)+INDEX('Back data'!$A$182:$AV$182,,MAX(IF('Back data'!$A$182:$AV$182&lt;&gt;"",COLUMN('Back data'!$A$182:$AV$182)))-H$6)</f>
        <v>68.650000000000006</v>
      </c>
      <c r="I73" s="10">
        <f t="array" ref="I73">INDEX('Back data'!$A$181:$AV$181,,MAX(IF('Back data'!$A$181:$AV$181&lt;&gt;"",COLUMN('Back data'!$A$181:$AV$181)))-I$6)+INDEX('Back data'!$A$182:$AV$182,,MAX(IF('Back data'!$A$182:$AV$182&lt;&gt;"",COLUMN('Back data'!$A$182:$AV$182)))-I$6)</f>
        <v>69.53</v>
      </c>
      <c r="J73" s="10">
        <f t="array" ref="J73">INDEX('Back data'!$A$181:$AV$181,,MAX(IF('Back data'!$A$181:$AV$181&lt;&gt;"",COLUMN('Back data'!$A$181:$AV$181)))-J$6)+INDEX('Back data'!$A$182:$AV$182,,MAX(IF('Back data'!$A$182:$AV$182&lt;&gt;"",COLUMN('Back data'!$A$182:$AV$182)))-J$6)</f>
        <v>68.37</v>
      </c>
      <c r="K73" s="10">
        <f t="array" ref="K73">INDEX('Back data'!$A$181:$AV$181,,MAX(IF('Back data'!$A$181:$AV$181&lt;&gt;"",COLUMN('Back data'!$A$181:$AV$181)))-K$6)+INDEX('Back data'!$A$182:$AV$182,,MAX(IF('Back data'!$A$182:$AV$182&lt;&gt;"",COLUMN('Back data'!$A$182:$AV$182)))-K$6)</f>
        <v>67.240000000000009</v>
      </c>
      <c r="L73" s="10">
        <f t="array" ref="L73">INDEX('Back data'!$A$181:$AV$181,,MAX(IF('Back data'!$A$181:$AV$181&lt;&gt;"",COLUMN('Back data'!$A$181:$AV$181)))-L$6)+INDEX('Back data'!$A$182:$AV$182,,MAX(IF('Back data'!$A$182:$AV$182&lt;&gt;"",COLUMN('Back data'!$A$182:$AV$182)))-L$6)</f>
        <v>67.039999999999992</v>
      </c>
      <c r="M73" s="10">
        <f t="array" ref="M73">INDEX('Back data'!$A$181:$AV$181,,MAX(IF('Back data'!$A$181:$AV$181&lt;&gt;"",COLUMN('Back data'!$A$181:$AV$181)))-M$6)+INDEX('Back data'!$A$182:$AV$182,,MAX(IF('Back data'!$A$182:$AV$182&lt;&gt;"",COLUMN('Back data'!$A$182:$AV$182)))-M$6)</f>
        <v>67</v>
      </c>
      <c r="N73" s="10">
        <f t="array" ref="N73">INDEX('Back data'!$A$181:$AV$181,,MAX(IF('Back data'!$A$181:$AV$181&lt;&gt;"",COLUMN('Back data'!$A$181:$AV$181)))-N$6)+INDEX('Back data'!$A$182:$AV$182,,MAX(IF('Back data'!$A$182:$AV$182&lt;&gt;"",COLUMN('Back data'!$A$182:$AV$182)))-N$6)</f>
        <v>66.680000000000007</v>
      </c>
      <c r="O73" s="10">
        <f t="array" ref="O73">INDEX('Back data'!$A$181:$AV$181,,MAX(IF('Back data'!$A$181:$AV$181&lt;&gt;"",COLUMN('Back data'!$A$181:$AV$181)))-O$6)+INDEX('Back data'!$A$182:$AV$182,,MAX(IF('Back data'!$A$182:$AV$182&lt;&gt;"",COLUMN('Back data'!$A$182:$AV$182)))-O$6)</f>
        <v>68.010000000000005</v>
      </c>
      <c r="P73" s="10">
        <f t="array" ref="P73">INDEX('Back data'!$A$181:$AV$181,,MAX(IF('Back data'!$A$181:$AV$181&lt;&gt;"",COLUMN('Back data'!$A$181:$AV$181)))-P$6)+INDEX('Back data'!$A$182:$AV$182,,MAX(IF('Back data'!$A$182:$AV$182&lt;&gt;"",COLUMN('Back data'!$A$182:$AV$182)))-P$6)</f>
        <v>69.930000000000007</v>
      </c>
    </row>
    <row r="74" spans="1:16" x14ac:dyDescent="0.25">
      <c r="A74" s="41" t="s">
        <v>54</v>
      </c>
      <c r="B74" s="42" t="s">
        <v>52</v>
      </c>
      <c r="C74" s="11" t="s">
        <v>36</v>
      </c>
      <c r="D74" s="12">
        <f t="array" ref="D74">INDEX('Back data'!$A$181:$AV$181,,MAX(IF('Back data'!$A$181:$AV$181&lt;&gt;"",COLUMN('Back data'!$A$181:$AV$181)))-D$6)/D73</f>
        <v>0.93521305243149067</v>
      </c>
      <c r="E74" s="12">
        <f t="array" ref="E74">INDEX('Back data'!$A$181:$AV$181,,MAX(IF('Back data'!$A$181:$AV$181&lt;&gt;"",COLUMN('Back data'!$A$181:$AV$181)))-E$6)/E73</f>
        <v>0.90126239855725887</v>
      </c>
      <c r="F74" s="12">
        <f t="array" ref="F74">INDEX('Back data'!$A$181:$AV$181,,MAX(IF('Back data'!$A$181:$AV$181&lt;&gt;"",COLUMN('Back data'!$A$181:$AV$181)))-F$6)/F73</f>
        <v>0.89376443418013862</v>
      </c>
      <c r="G74" s="12">
        <f t="array" ref="G74">INDEX('Back data'!$A$181:$AV$181,,MAX(IF('Back data'!$A$181:$AV$181&lt;&gt;"",COLUMN('Back data'!$A$181:$AV$181)))-G$6)/G73</f>
        <v>0.8937454010301692</v>
      </c>
      <c r="H74" s="12">
        <f t="array" ref="H74">INDEX('Back data'!$A$181:$AV$181,,MAX(IF('Back data'!$A$181:$AV$181&lt;&gt;"",COLUMN('Back data'!$A$181:$AV$181)))-H$6)/H73</f>
        <v>0.87691187181354691</v>
      </c>
      <c r="I74" s="12">
        <f t="array" ref="I74">INDEX('Back data'!$A$181:$AV$181,,MAX(IF('Back data'!$A$181:$AV$181&lt;&gt;"",COLUMN('Back data'!$A$181:$AV$181)))-I$6)/I73</f>
        <v>0.89141377822522649</v>
      </c>
      <c r="J74" s="12">
        <f t="array" ref="J74">INDEX('Back data'!$A$181:$AV$181,,MAX(IF('Back data'!$A$181:$AV$181&lt;&gt;"",COLUMN('Back data'!$A$181:$AV$181)))-J$6)/J73</f>
        <v>0.86938715811028222</v>
      </c>
      <c r="K74" s="12">
        <f t="array" ref="K74">INDEX('Back data'!$A$181:$AV$181,,MAX(IF('Back data'!$A$181:$AV$181&lt;&gt;"",COLUMN('Back data'!$A$181:$AV$181)))-K$6)/K73</f>
        <v>0.89425936942296247</v>
      </c>
      <c r="L74" s="12">
        <f t="array" ref="L74">INDEX('Back data'!$A$181:$AV$181,,MAX(IF('Back data'!$A$181:$AV$181&lt;&gt;"",COLUMN('Back data'!$A$181:$AV$181)))-L$6)/L73</f>
        <v>0.9286992840095466</v>
      </c>
      <c r="M74" s="12">
        <f t="array" ref="M74">INDEX('Back data'!$A$181:$AV$181,,MAX(IF('Back data'!$A$181:$AV$181&lt;&gt;"",COLUMN('Back data'!$A$181:$AV$181)))-M$6)/M73</f>
        <v>0.88776119402985065</v>
      </c>
      <c r="N74" s="12">
        <f t="array" ref="N74">INDEX('Back data'!$A$181:$AV$181,,MAX(IF('Back data'!$A$181:$AV$181&lt;&gt;"",COLUMN('Back data'!$A$181:$AV$181)))-N$6)/N73</f>
        <v>0.91991601679664059</v>
      </c>
      <c r="O74" s="12">
        <f t="array" ref="O74">INDEX('Back data'!$A$181:$AV$181,,MAX(IF('Back data'!$A$181:$AV$181&lt;&gt;"",COLUMN('Back data'!$A$181:$AV$181)))-O$6)/O73</f>
        <v>0.91060138214968378</v>
      </c>
      <c r="P74" s="12">
        <f t="array" ref="P74">INDEX('Back data'!$A$181:$AV$181,,MAX(IF('Back data'!$A$181:$AV$181&lt;&gt;"",COLUMN('Back data'!$A$181:$AV$181)))-P$6)/P73</f>
        <v>0.92521092521092518</v>
      </c>
    </row>
    <row r="75" spans="1:16" x14ac:dyDescent="0.25">
      <c r="A75" s="41" t="s">
        <v>54</v>
      </c>
      <c r="B75" s="42" t="s">
        <v>53</v>
      </c>
      <c r="C75" s="11" t="s">
        <v>37</v>
      </c>
      <c r="D75" s="12">
        <f t="array" ref="D75">INDEX('Back data'!$A$182:$AV$182,,MAX(IF('Back data'!$A$182:$AV$182&lt;&gt;"",COLUMN('Back data'!$A$182:$AV$182)))-D$6)/D73</f>
        <v>6.4786947568509431E-2</v>
      </c>
      <c r="E75" s="12">
        <f t="array" ref="E75">INDEX('Back data'!$A$182:$AV$182,,MAX(IF('Back data'!$A$182:$AV$182&lt;&gt;"",COLUMN('Back data'!$A$182:$AV$182)))-E$6)/E73</f>
        <v>9.8737601442741227E-2</v>
      </c>
      <c r="F75" s="12">
        <f t="array" ref="F75">INDEX('Back data'!$A$182:$AV$182,,MAX(IF('Back data'!$A$182:$AV$182&lt;&gt;"",COLUMN('Back data'!$A$182:$AV$182)))-F$6)/F73</f>
        <v>0.10623556581986143</v>
      </c>
      <c r="G75" s="12">
        <f t="array" ref="G75">INDEX('Back data'!$A$182:$AV$182,,MAX(IF('Back data'!$A$182:$AV$182&lt;&gt;"",COLUMN('Back data'!$A$182:$AV$182)))-G$6)/G73</f>
        <v>0.10625459896983075</v>
      </c>
      <c r="H75" s="12">
        <f t="array" ref="H75">INDEX('Back data'!$A$182:$AV$182,,MAX(IF('Back data'!$A$182:$AV$182&lt;&gt;"",COLUMN('Back data'!$A$182:$AV$182)))-H$6)/H73</f>
        <v>0.123088128186453</v>
      </c>
      <c r="I75" s="12">
        <f t="array" ref="I75">INDEX('Back data'!$A$182:$AV$182,,MAX(IF('Back data'!$A$182:$AV$182&lt;&gt;"",COLUMN('Back data'!$A$182:$AV$182)))-I$6)/I73</f>
        <v>0.10858622177477348</v>
      </c>
      <c r="J75" s="12">
        <f t="array" ref="J75">INDEX('Back data'!$A$182:$AV$182,,MAX(IF('Back data'!$A$182:$AV$182&lt;&gt;"",COLUMN('Back data'!$A$182:$AV$182)))-J$6)/J73</f>
        <v>0.1306128418897177</v>
      </c>
      <c r="K75" s="12">
        <f t="array" ref="K75">INDEX('Back data'!$A$182:$AV$182,,MAX(IF('Back data'!$A$182:$AV$182&lt;&gt;"",COLUMN('Back data'!$A$182:$AV$182)))-K$6)/K73</f>
        <v>0.10574063057703746</v>
      </c>
      <c r="L75" s="12">
        <f t="array" ref="L75">INDEX('Back data'!$A$182:$AV$182,,MAX(IF('Back data'!$A$182:$AV$182&lt;&gt;"",COLUMN('Back data'!$A$182:$AV$182)))-L$6)/L73</f>
        <v>7.130071599045347E-2</v>
      </c>
      <c r="M75" s="12">
        <f t="array" ref="M75">INDEX('Back data'!$A$182:$AV$182,,MAX(IF('Back data'!$A$182:$AV$182&lt;&gt;"",COLUMN('Back data'!$A$182:$AV$182)))-M$6)/M73</f>
        <v>0.11223880597014925</v>
      </c>
      <c r="N75" s="12">
        <f t="array" ref="N75">INDEX('Back data'!$A$182:$AV$182,,MAX(IF('Back data'!$A$182:$AV$182&lt;&gt;"",COLUMN('Back data'!$A$182:$AV$182)))-N$6)/N73</f>
        <v>8.0083983203359313E-2</v>
      </c>
      <c r="O75" s="12">
        <f t="array" ref="O75">INDEX('Back data'!$A$182:$AV$182,,MAX(IF('Back data'!$A$182:$AV$182&lt;&gt;"",COLUMN('Back data'!$A$182:$AV$182)))-O$6)/O73</f>
        <v>8.9398617850316123E-2</v>
      </c>
      <c r="P75" s="12">
        <f t="array" ref="P75">INDEX('Back data'!$A$182:$AV$182,,MAX(IF('Back data'!$A$182:$AV$182&lt;&gt;"",COLUMN('Back data'!$A$182:$AV$182)))-P$6)/P73</f>
        <v>7.4789074789074789E-2</v>
      </c>
    </row>
    <row r="76" spans="1:16" x14ac:dyDescent="0.25">
      <c r="B76" s="30"/>
    </row>
    <row r="77" spans="1:16" x14ac:dyDescent="0.25">
      <c r="B77" s="30"/>
    </row>
    <row r="78" spans="1:16" x14ac:dyDescent="0.25">
      <c r="B78" s="30"/>
      <c r="C78" s="9" t="s">
        <v>35</v>
      </c>
      <c r="D78" s="10">
        <f t="array" ref="D78">INDEX('Back data'!$A$187:$AV$187,,MAX(IF('Back data'!$A$187:$AV$187&lt;&gt;"",COLUMN('Back data'!$A$187:$AV$187)))-D$6)+INDEX('Back data'!$A$188:$AV$188,,MAX(IF('Back data'!$A$188:$AV$188&lt;&gt;"",COLUMN('Back data'!$A$188:$AV$188)))-D$6)</f>
        <v>67.98</v>
      </c>
      <c r="E78" s="10">
        <f t="array" ref="E78">INDEX('Back data'!$A$187:$AV$187,,MAX(IF('Back data'!$A$187:$AV$187&lt;&gt;"",COLUMN('Back data'!$A$187:$AV$187)))-E$6)+INDEX('Back data'!$A$188:$AV$188,,MAX(IF('Back data'!$A$188:$AV$188&lt;&gt;"",COLUMN('Back data'!$A$188:$AV$188)))-E$6)</f>
        <v>67.75</v>
      </c>
      <c r="F78" s="10">
        <f t="array" ref="F78">INDEX('Back data'!$A$187:$AV$187,,MAX(IF('Back data'!$A$187:$AV$187&lt;&gt;"",COLUMN('Back data'!$A$187:$AV$187)))-F$6)+INDEX('Back data'!$A$188:$AV$188,,MAX(IF('Back data'!$A$188:$AV$188&lt;&gt;"",COLUMN('Back data'!$A$188:$AV$188)))-F$6)</f>
        <v>69.989999999999995</v>
      </c>
      <c r="G78" s="10">
        <f t="array" ref="G78">INDEX('Back data'!$A$187:$AV$187,,MAX(IF('Back data'!$A$187:$AV$187&lt;&gt;"",COLUMN('Back data'!$A$187:$AV$187)))-G$6)+INDEX('Back data'!$A$188:$AV$188,,MAX(IF('Back data'!$A$188:$AV$188&lt;&gt;"",COLUMN('Back data'!$A$188:$AV$188)))-G$6)</f>
        <v>68.8</v>
      </c>
      <c r="H78" s="10">
        <f t="array" ref="H78">INDEX('Back data'!$A$187:$AV$187,,MAX(IF('Back data'!$A$187:$AV$187&lt;&gt;"",COLUMN('Back data'!$A$187:$AV$187)))-H$6)+INDEX('Back data'!$A$188:$AV$188,,MAX(IF('Back data'!$A$188:$AV$188&lt;&gt;"",COLUMN('Back data'!$A$188:$AV$188)))-H$6)</f>
        <v>68.25</v>
      </c>
      <c r="I78" s="10">
        <f t="array" ref="I78">INDEX('Back data'!$A$187:$AV$187,,MAX(IF('Back data'!$A$187:$AV$187&lt;&gt;"",COLUMN('Back data'!$A$187:$AV$187)))-I$6)+INDEX('Back data'!$A$188:$AV$188,,MAX(IF('Back data'!$A$188:$AV$188&lt;&gt;"",COLUMN('Back data'!$A$188:$AV$188)))-I$6)</f>
        <v>72.710000000000008</v>
      </c>
      <c r="J78" s="10">
        <f t="array" ref="J78">INDEX('Back data'!$A$187:$AV$187,,MAX(IF('Back data'!$A$187:$AV$187&lt;&gt;"",COLUMN('Back data'!$A$187:$AV$187)))-J$6)+INDEX('Back data'!$A$188:$AV$188,,MAX(IF('Back data'!$A$188:$AV$188&lt;&gt;"",COLUMN('Back data'!$A$188:$AV$188)))-J$6)</f>
        <v>71.98</v>
      </c>
      <c r="K78" s="10">
        <f t="array" ref="K78">INDEX('Back data'!$A$187:$AV$187,,MAX(IF('Back data'!$A$187:$AV$187&lt;&gt;"",COLUMN('Back data'!$A$187:$AV$187)))-K$6)+INDEX('Back data'!$A$188:$AV$188,,MAX(IF('Back data'!$A$188:$AV$188&lt;&gt;"",COLUMN('Back data'!$A$188:$AV$188)))-K$6)</f>
        <v>68.069999999999993</v>
      </c>
      <c r="L78" s="10">
        <f t="array" ref="L78">INDEX('Back data'!$A$187:$AV$187,,MAX(IF('Back data'!$A$187:$AV$187&lt;&gt;"",COLUMN('Back data'!$A$187:$AV$187)))-L$6)+INDEX('Back data'!$A$188:$AV$188,,MAX(IF('Back data'!$A$188:$AV$188&lt;&gt;"",COLUMN('Back data'!$A$188:$AV$188)))-L$6)</f>
        <v>68.27</v>
      </c>
      <c r="M78" s="10">
        <f t="array" ref="M78">INDEX('Back data'!$A$187:$AV$187,,MAX(IF('Back data'!$A$187:$AV$187&lt;&gt;"",COLUMN('Back data'!$A$187:$AV$187)))-M$6)+INDEX('Back data'!$A$188:$AV$188,,MAX(IF('Back data'!$A$188:$AV$188&lt;&gt;"",COLUMN('Back data'!$A$188:$AV$188)))-M$6)</f>
        <v>67.759999999999991</v>
      </c>
      <c r="N78" s="10">
        <f t="array" ref="N78">INDEX('Back data'!$A$187:$AV$187,,MAX(IF('Back data'!$A$187:$AV$187&lt;&gt;"",COLUMN('Back data'!$A$187:$AV$187)))-N$6)+INDEX('Back data'!$A$188:$AV$188,,MAX(IF('Back data'!$A$188:$AV$188&lt;&gt;"",COLUMN('Back data'!$A$188:$AV$188)))-N$6)</f>
        <v>67.739999999999995</v>
      </c>
      <c r="O78" s="10">
        <f t="array" ref="O78">INDEX('Back data'!$A$187:$AV$187,,MAX(IF('Back data'!$A$187:$AV$187&lt;&gt;"",COLUMN('Back data'!$A$187:$AV$187)))-O$6)+INDEX('Back data'!$A$188:$AV$188,,MAX(IF('Back data'!$A$188:$AV$188&lt;&gt;"",COLUMN('Back data'!$A$188:$AV$188)))-O$6)</f>
        <v>68.260000000000005</v>
      </c>
      <c r="P78" s="10">
        <f t="array" ref="P78">INDEX('Back data'!$A$187:$AV$187,,MAX(IF('Back data'!$A$187:$AV$187&lt;&gt;"",COLUMN('Back data'!$A$187:$AV$187)))-P$6)+INDEX('Back data'!$A$188:$AV$188,,MAX(IF('Back data'!$A$188:$AV$188&lt;&gt;"",COLUMN('Back data'!$A$188:$AV$188)))-P$6)</f>
        <v>67.27</v>
      </c>
    </row>
    <row r="79" spans="1:16" x14ac:dyDescent="0.25">
      <c r="A79" s="41" t="s">
        <v>54</v>
      </c>
      <c r="B79" s="43" t="s">
        <v>38</v>
      </c>
      <c r="C79" s="11" t="s">
        <v>36</v>
      </c>
      <c r="D79" s="12">
        <f t="array" ref="D79">INDEX('Back data'!$A$187:$AV$187,,MAX(IF('Back data'!$A$187:$AV$187&lt;&gt;"",COLUMN('Back data'!$A$187:$AV$187)))-D$6)/D78</f>
        <v>0.89011473962930265</v>
      </c>
      <c r="E79" s="12">
        <f t="array" ref="E79">INDEX('Back data'!$A$187:$AV$187,,MAX(IF('Back data'!$A$187:$AV$187&lt;&gt;"",COLUMN('Back data'!$A$187:$AV$187)))-E$6)/E78</f>
        <v>0.79025830258302576</v>
      </c>
      <c r="F79" s="12">
        <f t="array" ref="F79">INDEX('Back data'!$A$187:$AV$187,,MAX(IF('Back data'!$A$187:$AV$187&lt;&gt;"",COLUMN('Back data'!$A$187:$AV$187)))-F$6)/F78</f>
        <v>0.80240034290612949</v>
      </c>
      <c r="G79" s="12">
        <f t="array" ref="G79">INDEX('Back data'!$A$187:$AV$187,,MAX(IF('Back data'!$A$187:$AV$187&lt;&gt;"",COLUMN('Back data'!$A$187:$AV$187)))-G$6)/G78</f>
        <v>0.79098837209302331</v>
      </c>
      <c r="H79" s="12">
        <f t="array" ref="H79">INDEX('Back data'!$A$187:$AV$187,,MAX(IF('Back data'!$A$187:$AV$187&lt;&gt;"",COLUMN('Back data'!$A$187:$AV$187)))-H$6)/H78</f>
        <v>0.69406593406593398</v>
      </c>
      <c r="I79" s="12">
        <f t="array" ref="I79">INDEX('Back data'!$A$187:$AV$187,,MAX(IF('Back data'!$A$187:$AV$187&lt;&gt;"",COLUMN('Back data'!$A$187:$AV$187)))-I$6)/I78</f>
        <v>0.81089258698940991</v>
      </c>
      <c r="J79" s="12">
        <f t="array" ref="J79">INDEX('Back data'!$A$187:$AV$187,,MAX(IF('Back data'!$A$187:$AV$187&lt;&gt;"",COLUMN('Back data'!$A$187:$AV$187)))-J$6)/J78</f>
        <v>0.73881633787163092</v>
      </c>
      <c r="K79" s="12">
        <f t="array" ref="K79">INDEX('Back data'!$A$187:$AV$187,,MAX(IF('Back data'!$A$187:$AV$187&lt;&gt;"",COLUMN('Back data'!$A$187:$AV$187)))-K$6)/K78</f>
        <v>0.77655354781842223</v>
      </c>
      <c r="L79" s="12">
        <f t="array" ref="L79">INDEX('Back data'!$A$187:$AV$187,,MAX(IF('Back data'!$A$187:$AV$187&lt;&gt;"",COLUMN('Back data'!$A$187:$AV$187)))-L$6)/L78</f>
        <v>0.84868902885601294</v>
      </c>
      <c r="M79" s="12">
        <f t="array" ref="M79">INDEX('Back data'!$A$187:$AV$187,,MAX(IF('Back data'!$A$187:$AV$187&lt;&gt;"",COLUMN('Back data'!$A$187:$AV$187)))-M$6)/M78</f>
        <v>0.72181227863046049</v>
      </c>
      <c r="N79" s="12">
        <f t="array" ref="N79">INDEX('Back data'!$A$187:$AV$187,,MAX(IF('Back data'!$A$187:$AV$187&lt;&gt;"",COLUMN('Back data'!$A$187:$AV$187)))-N$6)/N78</f>
        <v>0.82270445822261595</v>
      </c>
      <c r="O79" s="12">
        <f t="array" ref="O79">INDEX('Back data'!$A$187:$AV$187,,MAX(IF('Back data'!$A$187:$AV$187&lt;&gt;"",COLUMN('Back data'!$A$187:$AV$187)))-O$6)/O78</f>
        <v>0.8316730149428655</v>
      </c>
      <c r="P79" s="12">
        <f t="array" ref="P79">INDEX('Back data'!$A$187:$AV$187,,MAX(IF('Back data'!$A$187:$AV$187&lt;&gt;"",COLUMN('Back data'!$A$187:$AV$187)))-P$6)/P78</f>
        <v>0.79797829641742235</v>
      </c>
    </row>
    <row r="80" spans="1:16" x14ac:dyDescent="0.25">
      <c r="A80" s="41" t="s">
        <v>54</v>
      </c>
      <c r="B80" s="43" t="s">
        <v>38</v>
      </c>
      <c r="C80" s="11" t="s">
        <v>37</v>
      </c>
      <c r="D80" s="12">
        <f t="array" ref="D80">INDEX('Back data'!$A$188:$AV$188,,MAX(IF('Back data'!$A$188:$AV$188&lt;&gt;"",COLUMN('Back data'!$A$188:$AV$188)))-D$6)/D78</f>
        <v>0.10988526037069725</v>
      </c>
      <c r="E80" s="12">
        <f t="array" ref="E80">INDEX('Back data'!$A$188:$AV$188,,MAX(IF('Back data'!$A$188:$AV$188&lt;&gt;"",COLUMN('Back data'!$A$188:$AV$188)))-E$6)/E78</f>
        <v>0.20974169741697418</v>
      </c>
      <c r="F80" s="12">
        <f t="array" ref="F80">INDEX('Back data'!$A$188:$AV$188,,MAX(IF('Back data'!$A$188:$AV$188&lt;&gt;"",COLUMN('Back data'!$A$188:$AV$188)))-F$6)/F78</f>
        <v>0.19759965709387056</v>
      </c>
      <c r="G80" s="12">
        <f t="array" ref="G80">INDEX('Back data'!$A$188:$AV$188,,MAX(IF('Back data'!$A$188:$AV$188&lt;&gt;"",COLUMN('Back data'!$A$188:$AV$188)))-G$6)/G78</f>
        <v>0.20901162790697678</v>
      </c>
      <c r="H80" s="12">
        <f t="array" ref="H80">INDEX('Back data'!$A$188:$AV$188,,MAX(IF('Back data'!$A$188:$AV$188&lt;&gt;"",COLUMN('Back data'!$A$188:$AV$188)))-H$6)/H78</f>
        <v>0.30593406593406591</v>
      </c>
      <c r="I80" s="12">
        <f t="array" ref="I80">INDEX('Back data'!$A$188:$AV$188,,MAX(IF('Back data'!$A$188:$AV$188&lt;&gt;"",COLUMN('Back data'!$A$188:$AV$188)))-I$6)/I78</f>
        <v>0.18910741301059</v>
      </c>
      <c r="J80" s="12">
        <f t="array" ref="J80">INDEX('Back data'!$A$188:$AV$188,,MAX(IF('Back data'!$A$188:$AV$188&lt;&gt;"",COLUMN('Back data'!$A$188:$AV$188)))-J$6)/J78</f>
        <v>0.26118366212836897</v>
      </c>
      <c r="K80" s="12">
        <f t="array" ref="K80">INDEX('Back data'!$A$188:$AV$188,,MAX(IF('Back data'!$A$188:$AV$188&lt;&gt;"",COLUMN('Back data'!$A$188:$AV$188)))-K$6)/K78</f>
        <v>0.22344645218157783</v>
      </c>
      <c r="L80" s="12">
        <f t="array" ref="L80">INDEX('Back data'!$A$188:$AV$188,,MAX(IF('Back data'!$A$188:$AV$188&lt;&gt;"",COLUMN('Back data'!$A$188:$AV$188)))-L$6)/L78</f>
        <v>0.15131097114398712</v>
      </c>
      <c r="M80" s="12">
        <f t="array" ref="M80">INDEX('Back data'!$A$188:$AV$188,,MAX(IF('Back data'!$A$188:$AV$188&lt;&gt;"",COLUMN('Back data'!$A$188:$AV$188)))-M$6)/M78</f>
        <v>0.27818772136953962</v>
      </c>
      <c r="N80" s="12">
        <f t="array" ref="N80">INDEX('Back data'!$A$188:$AV$188,,MAX(IF('Back data'!$A$188:$AV$188&lt;&gt;"",COLUMN('Back data'!$A$188:$AV$188)))-N$6)/N78</f>
        <v>0.17729554177738413</v>
      </c>
      <c r="O80" s="12">
        <f t="array" ref="O80">INDEX('Back data'!$A$188:$AV$188,,MAX(IF('Back data'!$A$188:$AV$188&lt;&gt;"",COLUMN('Back data'!$A$188:$AV$188)))-O$6)/O78</f>
        <v>0.16832698505713448</v>
      </c>
      <c r="P80" s="12">
        <f t="array" ref="P80">INDEX('Back data'!$A$188:$AV$188,,MAX(IF('Back data'!$A$188:$AV$188&lt;&gt;"",COLUMN('Back data'!$A$188:$AV$188)))-P$6)/P78</f>
        <v>0.20202170358257768</v>
      </c>
    </row>
    <row r="82" spans="1:16" x14ac:dyDescent="0.25">
      <c r="C82" s="13"/>
      <c r="D82" s="13"/>
    </row>
    <row r="83" spans="1:16" x14ac:dyDescent="0.25">
      <c r="C83" s="9" t="s">
        <v>35</v>
      </c>
      <c r="D83" s="10">
        <f t="array" ref="D83">INDEX('Back data'!$A$193:$AV$193,,MAX(IF('Back data'!$A$193:$AV$193&lt;&gt;"",COLUMN('Back data'!$A$193:$AV$193)))-D$6)+INDEX('Back data'!$A$194:$AV$194,,MAX(IF('Back data'!$A$194:$AV$194&lt;&gt;"",COLUMN('Back data'!$A$194:$AV$194)))-D$6)</f>
        <v>60.52</v>
      </c>
      <c r="E83" s="10">
        <f t="array" ref="E83">INDEX('Back data'!$A$193:$AV$193,,MAX(IF('Back data'!$A$193:$AV$193&lt;&gt;"",COLUMN('Back data'!$A$193:$AV$193)))-E$6)+INDEX('Back data'!$A$194:$AV$194,,MAX(IF('Back data'!$A$194:$AV$194&lt;&gt;"",COLUMN('Back data'!$A$194:$AV$194)))-E$6)</f>
        <v>64.48</v>
      </c>
      <c r="F83" s="10">
        <f t="array" ref="F83">INDEX('Back data'!$A$193:$AV$193,,MAX(IF('Back data'!$A$193:$AV$193&lt;&gt;"",COLUMN('Back data'!$A$193:$AV$193)))-F$6)+INDEX('Back data'!$A$194:$AV$194,,MAX(IF('Back data'!$A$194:$AV$194&lt;&gt;"",COLUMN('Back data'!$A$194:$AV$194)))-F$6)</f>
        <v>68.240000000000009</v>
      </c>
      <c r="G83" s="10">
        <f t="array" ref="G83">INDEX('Back data'!$A$193:$AV$193,,MAX(IF('Back data'!$A$193:$AV$193&lt;&gt;"",COLUMN('Back data'!$A$193:$AV$193)))-G$6)+INDEX('Back data'!$A$194:$AV$194,,MAX(IF('Back data'!$A$194:$AV$194&lt;&gt;"",COLUMN('Back data'!$A$194:$AV$194)))-G$6)</f>
        <v>66.849999999999994</v>
      </c>
      <c r="H83" s="10">
        <f t="array" ref="H83">INDEX('Back data'!$A$193:$AV$193,,MAX(IF('Back data'!$A$193:$AV$193&lt;&gt;"",COLUMN('Back data'!$A$193:$AV$193)))-H$6)+INDEX('Back data'!$A$194:$AV$194,,MAX(IF('Back data'!$A$194:$AV$194&lt;&gt;"",COLUMN('Back data'!$A$194:$AV$194)))-H$6)</f>
        <v>67.75</v>
      </c>
      <c r="I83" s="10">
        <f t="array" ref="I83">INDEX('Back data'!$A$193:$AV$193,,MAX(IF('Back data'!$A$193:$AV$193&lt;&gt;"",COLUMN('Back data'!$A$193:$AV$193)))-I$6)+INDEX('Back data'!$A$194:$AV$194,,MAX(IF('Back data'!$A$194:$AV$194&lt;&gt;"",COLUMN('Back data'!$A$194:$AV$194)))-I$6)</f>
        <v>67.86</v>
      </c>
      <c r="J83" s="10">
        <f t="array" ref="J83">INDEX('Back data'!$A$193:$AV$193,,MAX(IF('Back data'!$A$193:$AV$193&lt;&gt;"",COLUMN('Back data'!$A$193:$AV$193)))-J$6)+INDEX('Back data'!$A$194:$AV$194,,MAX(IF('Back data'!$A$194:$AV$194&lt;&gt;"",COLUMN('Back data'!$A$194:$AV$194)))-J$6)</f>
        <v>66.62</v>
      </c>
      <c r="K83" s="10">
        <f t="array" ref="K83">INDEX('Back data'!$A$193:$AV$193,,MAX(IF('Back data'!$A$193:$AV$193&lt;&gt;"",COLUMN('Back data'!$A$193:$AV$193)))-K$6)+INDEX('Back data'!$A$194:$AV$194,,MAX(IF('Back data'!$A$194:$AV$194&lt;&gt;"",COLUMN('Back data'!$A$194:$AV$194)))-K$6)</f>
        <v>65.399999999999991</v>
      </c>
      <c r="L83" s="10">
        <f t="array" ref="L83">INDEX('Back data'!$A$193:$AV$193,,MAX(IF('Back data'!$A$193:$AV$193&lt;&gt;"",COLUMN('Back data'!$A$193:$AV$193)))-L$6)+INDEX('Back data'!$A$194:$AV$194,,MAX(IF('Back data'!$A$194:$AV$194&lt;&gt;"",COLUMN('Back data'!$A$194:$AV$194)))-L$6)</f>
        <v>64.91</v>
      </c>
      <c r="M83" s="10">
        <f t="array" ref="M83">INDEX('Back data'!$A$193:$AV$193,,MAX(IF('Back data'!$A$193:$AV$193&lt;&gt;"",COLUMN('Back data'!$A$193:$AV$193)))-M$6)+INDEX('Back data'!$A$194:$AV$194,,MAX(IF('Back data'!$A$194:$AV$194&lt;&gt;"",COLUMN('Back data'!$A$194:$AV$194)))-M$6)</f>
        <v>65.63</v>
      </c>
      <c r="N83" s="10">
        <f t="array" ref="N83">INDEX('Back data'!$A$193:$AV$193,,MAX(IF('Back data'!$A$193:$AV$193&lt;&gt;"",COLUMN('Back data'!$A$193:$AV$193)))-N$6)+INDEX('Back data'!$A$194:$AV$194,,MAX(IF('Back data'!$A$194:$AV$194&lt;&gt;"",COLUMN('Back data'!$A$194:$AV$194)))-N$6)</f>
        <v>65.650000000000006</v>
      </c>
      <c r="O83" s="10">
        <f t="array" ref="O83">INDEX('Back data'!$A$193:$AV$193,,MAX(IF('Back data'!$A$193:$AV$193&lt;&gt;"",COLUMN('Back data'!$A$193:$AV$193)))-O$6)+INDEX('Back data'!$A$194:$AV$194,,MAX(IF('Back data'!$A$194:$AV$194&lt;&gt;"",COLUMN('Back data'!$A$194:$AV$194)))-O$6)</f>
        <v>67.539999999999992</v>
      </c>
      <c r="P83" s="10">
        <f t="array" ref="P83">INDEX('Back data'!$A$193:$AV$193,,MAX(IF('Back data'!$A$193:$AV$193&lt;&gt;"",COLUMN('Back data'!$A$193:$AV$193)))-P$6)+INDEX('Back data'!$A$194:$AV$194,,MAX(IF('Back data'!$A$194:$AV$194&lt;&gt;"",COLUMN('Back data'!$A$194:$AV$194)))-P$6)</f>
        <v>70.2</v>
      </c>
    </row>
    <row r="84" spans="1:16" x14ac:dyDescent="0.25">
      <c r="A84" s="41" t="s">
        <v>54</v>
      </c>
      <c r="B84" s="43" t="s">
        <v>39</v>
      </c>
      <c r="C84" s="11" t="s">
        <v>36</v>
      </c>
      <c r="D84" s="12">
        <f t="array" ref="D84">INDEX('Back data'!$A$193:$AV$193,,MAX(IF('Back data'!$A$193:$AV$193&lt;&gt;"",COLUMN('Back data'!$A$193:$AV$193)))-D$6)/D83</f>
        <v>0.95538664904163906</v>
      </c>
      <c r="E84" s="12">
        <f t="array" ref="E84">INDEX('Back data'!$A$193:$AV$193,,MAX(IF('Back data'!$A$193:$AV$193&lt;&gt;"",COLUMN('Back data'!$A$193:$AV$193)))-E$6)/E83</f>
        <v>0.95316377171215871</v>
      </c>
      <c r="F84" s="12">
        <f t="array" ref="F84">INDEX('Back data'!$A$193:$AV$193,,MAX(IF('Back data'!$A$193:$AV$193&lt;&gt;"",COLUMN('Back data'!$A$193:$AV$193)))-F$6)/F83</f>
        <v>0.94812426729191079</v>
      </c>
      <c r="G84" s="12">
        <f t="array" ref="G84">INDEX('Back data'!$A$193:$AV$193,,MAX(IF('Back data'!$A$193:$AV$193&lt;&gt;"",COLUMN('Back data'!$A$193:$AV$193)))-G$6)/G83</f>
        <v>0.94151084517576666</v>
      </c>
      <c r="H84" s="12">
        <f t="array" ref="H84">INDEX('Back data'!$A$193:$AV$193,,MAX(IF('Back data'!$A$193:$AV$193&lt;&gt;"",COLUMN('Back data'!$A$193:$AV$193)))-H$6)/H83</f>
        <v>0.9461254612546125</v>
      </c>
      <c r="I84" s="12">
        <f t="array" ref="I84">INDEX('Back data'!$A$193:$AV$193,,MAX(IF('Back data'!$A$193:$AV$193&lt;&gt;"",COLUMN('Back data'!$A$193:$AV$193)))-I$6)/I83</f>
        <v>0.9366342469790746</v>
      </c>
      <c r="J84" s="12">
        <f t="array" ref="J84">INDEX('Back data'!$A$193:$AV$193,,MAX(IF('Back data'!$A$193:$AV$193&lt;&gt;"",COLUMN('Back data'!$A$193:$AV$193)))-J$6)/J83</f>
        <v>0.94115881116781741</v>
      </c>
      <c r="K84" s="12">
        <f t="array" ref="K84">INDEX('Back data'!$A$193:$AV$193,,MAX(IF('Back data'!$A$193:$AV$193&lt;&gt;"",COLUMN('Back data'!$A$193:$AV$193)))-K$6)/K83</f>
        <v>0.94281345565749242</v>
      </c>
      <c r="L84" s="12">
        <f t="array" ref="L84">INDEX('Back data'!$A$193:$AV$193,,MAX(IF('Back data'!$A$193:$AV$193&lt;&gt;"",COLUMN('Back data'!$A$193:$AV$193)))-L$6)/L83</f>
        <v>0.9617932521953475</v>
      </c>
      <c r="M84" s="12">
        <f t="array" ref="M84">INDEX('Back data'!$A$193:$AV$193,,MAX(IF('Back data'!$A$193:$AV$193&lt;&gt;"",COLUMN('Back data'!$A$193:$AV$193)))-M$6)/M83</f>
        <v>0.9680024379094927</v>
      </c>
      <c r="N84" s="12">
        <f t="array" ref="N84">INDEX('Back data'!$A$193:$AV$193,,MAX(IF('Back data'!$A$193:$AV$193&lt;&gt;"",COLUMN('Back data'!$A$193:$AV$193)))-N$6)/N83</f>
        <v>0.96481340441736474</v>
      </c>
      <c r="O84" s="12">
        <f t="array" ref="O84">INDEX('Back data'!$A$193:$AV$193,,MAX(IF('Back data'!$A$193:$AV$193&lt;&gt;"",COLUMN('Back data'!$A$193:$AV$193)))-O$6)/O83</f>
        <v>0.95735860230974246</v>
      </c>
      <c r="P84" s="12">
        <f t="array" ref="P84">INDEX('Back data'!$A$193:$AV$193,,MAX(IF('Back data'!$A$193:$AV$193&lt;&gt;"",COLUMN('Back data'!$A$193:$AV$193)))-P$6)/P83</f>
        <v>0.97421652421652416</v>
      </c>
    </row>
    <row r="85" spans="1:16" x14ac:dyDescent="0.25">
      <c r="A85" s="41" t="s">
        <v>54</v>
      </c>
      <c r="B85" s="43" t="s">
        <v>39</v>
      </c>
      <c r="C85" s="32" t="s">
        <v>37</v>
      </c>
      <c r="D85" s="33">
        <f t="array" ref="D85">+INDEX('Back data'!$A$194:$AV$194,,MAX(IF('Back data'!$A$194:$AV$194&lt;&gt;"",COLUMN('Back data'!$A$194:$AV$194)))-D$6)/D83</f>
        <v>4.4613350958360873E-2</v>
      </c>
      <c r="E85" s="33">
        <f t="array" ref="E85">+INDEX('Back data'!$A$194:$AV$194,,MAX(IF('Back data'!$A$194:$AV$194&lt;&gt;"",COLUMN('Back data'!$A$194:$AV$194)))-E$6)/E83</f>
        <v>4.6836228287841189E-2</v>
      </c>
      <c r="F85" s="33">
        <f t="array" ref="F85">+INDEX('Back data'!$A$194:$AV$194,,MAX(IF('Back data'!$A$194:$AV$194&lt;&gt;"",COLUMN('Back data'!$A$194:$AV$194)))-F$6)/F83</f>
        <v>5.1875732708089088E-2</v>
      </c>
      <c r="G85" s="33">
        <f t="array" ref="G85">+INDEX('Back data'!$A$194:$AV$194,,MAX(IF('Back data'!$A$194:$AV$194&lt;&gt;"",COLUMN('Back data'!$A$194:$AV$194)))-G$6)/G83</f>
        <v>5.8489154824233364E-2</v>
      </c>
      <c r="H85" s="33">
        <f t="array" ref="H85">+INDEX('Back data'!$A$194:$AV$194,,MAX(IF('Back data'!$A$194:$AV$194&lt;&gt;"",COLUMN('Back data'!$A$194:$AV$194)))-H$6)/H83</f>
        <v>5.3874538745387453E-2</v>
      </c>
      <c r="I85" s="33">
        <f t="array" ref="I85">+INDEX('Back data'!$A$194:$AV$194,,MAX(IF('Back data'!$A$194:$AV$194&lt;&gt;"",COLUMN('Back data'!$A$194:$AV$194)))-I$6)/I83</f>
        <v>6.3365753020925439E-2</v>
      </c>
      <c r="J85" s="33">
        <f t="array" ref="J85">+INDEX('Back data'!$A$194:$AV$194,,MAX(IF('Back data'!$A$194:$AV$194&lt;&gt;"",COLUMN('Back data'!$A$194:$AV$194)))-J$6)/J83</f>
        <v>5.884118883218252E-2</v>
      </c>
      <c r="K85" s="33">
        <f t="array" ref="K85">+INDEX('Back data'!$A$194:$AV$194,,MAX(IF('Back data'!$A$194:$AV$194&lt;&gt;"",COLUMN('Back data'!$A$194:$AV$194)))-K$6)/K83</f>
        <v>5.7186544342507653E-2</v>
      </c>
      <c r="L85" s="33">
        <f t="array" ref="L85">+INDEX('Back data'!$A$194:$AV$194,,MAX(IF('Back data'!$A$194:$AV$194&lt;&gt;"",COLUMN('Back data'!$A$194:$AV$194)))-L$6)/L83</f>
        <v>3.8206747804652601E-2</v>
      </c>
      <c r="M85" s="33">
        <f t="array" ref="M85">+INDEX('Back data'!$A$194:$AV$194,,MAX(IF('Back data'!$A$194:$AV$194&lt;&gt;"",COLUMN('Back data'!$A$194:$AV$194)))-M$6)/M83</f>
        <v>3.1997562090507393E-2</v>
      </c>
      <c r="N85" s="33">
        <f t="array" ref="N85">+INDEX('Back data'!$A$194:$AV$194,,MAX(IF('Back data'!$A$194:$AV$194&lt;&gt;"",COLUMN('Back data'!$A$194:$AV$194)))-N$6)/N83</f>
        <v>3.5186595582635184E-2</v>
      </c>
      <c r="O85" s="33">
        <f t="array" ref="O85">+INDEX('Back data'!$A$194:$AV$194,,MAX(IF('Back data'!$A$194:$AV$194&lt;&gt;"",COLUMN('Back data'!$A$194:$AV$194)))-O$6)/O83</f>
        <v>4.2641397690257626E-2</v>
      </c>
      <c r="P85" s="33">
        <f t="array" ref="P85">+INDEX('Back data'!$A$194:$AV$194,,MAX(IF('Back data'!$A$194:$AV$194&lt;&gt;"",COLUMN('Back data'!$A$194:$AV$194)))-P$6)/P83</f>
        <v>2.5783475783475784E-2</v>
      </c>
    </row>
    <row r="86" spans="1:16" s="38" customFormat="1" x14ac:dyDescent="0.25">
      <c r="A86" s="34"/>
      <c r="B86" s="35"/>
      <c r="C86" s="36"/>
      <c r="D86" s="37"/>
      <c r="E86" s="37"/>
      <c r="F86" s="37"/>
      <c r="G86" s="37"/>
      <c r="H86" s="37"/>
      <c r="I86" s="37"/>
      <c r="J86" s="37"/>
      <c r="K86" s="37"/>
      <c r="L86" s="37"/>
      <c r="M86" s="37"/>
      <c r="N86" s="37"/>
      <c r="O86" s="37"/>
      <c r="P86" s="37"/>
    </row>
    <row r="87" spans="1:16" x14ac:dyDescent="0.25">
      <c r="C87" s="9" t="s">
        <v>35</v>
      </c>
      <c r="D87" s="10">
        <f t="array" ref="D87">INDEX('Back data'!$A$377:$AV$377,,MAX(IF('Back data'!$A$377:$AV$377&lt;&gt;"",COLUMN('Back data'!$A$377:$AV$377)))-D$6)+INDEX('Back data'!$A$378:$AV$378,,MAX(IF('Back data'!$A$378:$AV$378&lt;&gt;"",COLUMN('Back data'!$A$378:$AV$378)))-D$6)</f>
        <v>59.97</v>
      </c>
      <c r="E87" s="10">
        <f t="array" ref="E87">INDEX('Back data'!$A$377:$AV$377,,MAX(IF('Back data'!$A$377:$AV$377&lt;&gt;"",COLUMN('Back data'!$A$377:$AV$377)))-E$6)+INDEX('Back data'!$A$378:$AV$378,,MAX(IF('Back data'!$A$378:$AV$378&lt;&gt;"",COLUMN('Back data'!$A$378:$AV$378)))-E$6)</f>
        <v>61.650000000000006</v>
      </c>
      <c r="F87" s="10">
        <f t="array" ref="F87">INDEX('Back data'!$A$377:$AV$377,,MAX(IF('Back data'!$A$377:$AV$377&lt;&gt;"",COLUMN('Back data'!$A$377:$AV$377)))-F$6)+INDEX('Back data'!$A$378:$AV$378,,MAX(IF('Back data'!$A$378:$AV$378&lt;&gt;"",COLUMN('Back data'!$A$378:$AV$378)))-F$6)</f>
        <v>66.990000000000009</v>
      </c>
      <c r="G87" s="10">
        <f t="array" ref="G87">INDEX('Back data'!$A$377:$AV$377,,MAX(IF('Back data'!$A$377:$AV$377&lt;&gt;"",COLUMN('Back data'!$A$377:$AV$377)))-G$6)+INDEX('Back data'!$A$378:$AV$378,,MAX(IF('Back data'!$A$378:$AV$378&lt;&gt;"",COLUMN('Back data'!$A$378:$AV$378)))-G$6)</f>
        <v>64.09</v>
      </c>
      <c r="H87" s="10">
        <f t="array" ref="H87">INDEX('Back data'!$A$377:$AV$377,,MAX(IF('Back data'!$A$377:$AV$377&lt;&gt;"",COLUMN('Back data'!$A$377:$AV$377)))-H$6)+INDEX('Back data'!$A$378:$AV$378,,MAX(IF('Back data'!$A$378:$AV$378&lt;&gt;"",COLUMN('Back data'!$A$378:$AV$378)))-H$6)</f>
        <v>66.08</v>
      </c>
      <c r="I87" s="10">
        <f t="array" ref="I87">INDEX('Back data'!$A$377:$AV$377,,MAX(IF('Back data'!$A$377:$AV$377&lt;&gt;"",COLUMN('Back data'!$A$377:$AV$377)))-I$6)+INDEX('Back data'!$A$378:$AV$378,,MAX(IF('Back data'!$A$378:$AV$378&lt;&gt;"",COLUMN('Back data'!$A$378:$AV$378)))-I$6)</f>
        <v>69.61</v>
      </c>
      <c r="J87" s="10">
        <f t="array" ref="J87">INDEX('Back data'!$A$377:$AV$377,,MAX(IF('Back data'!$A$377:$AV$377&lt;&gt;"",COLUMN('Back data'!$A$377:$AV$377)))-J$6)+INDEX('Back data'!$A$378:$AV$378,,MAX(IF('Back data'!$A$378:$AV$378&lt;&gt;"",COLUMN('Back data'!$A$378:$AV$378)))-J$6)</f>
        <v>67.67</v>
      </c>
      <c r="K87" s="10">
        <f t="array" ref="K87">INDEX('Back data'!$A$377:$AV$377,,MAX(IF('Back data'!$A$377:$AV$377&lt;&gt;"",COLUMN('Back data'!$A$377:$AV$377)))-K$6)+INDEX('Back data'!$A$378:$AV$378,,MAX(IF('Back data'!$A$378:$AV$378&lt;&gt;"",COLUMN('Back data'!$A$378:$AV$378)))-K$6)</f>
        <v>67.06</v>
      </c>
      <c r="L87" s="10">
        <f t="array" ref="L87">INDEX('Back data'!$A$377:$AV$377,,MAX(IF('Back data'!$A$377:$AV$377&lt;&gt;"",COLUMN('Back data'!$A$377:$AV$377)))-L$6)+INDEX('Back data'!$A$378:$AV$378,,MAX(IF('Back data'!$A$378:$AV$378&lt;&gt;"",COLUMN('Back data'!$A$378:$AV$378)))-L$6)</f>
        <v>66.08</v>
      </c>
      <c r="M87" s="10">
        <f t="array" ref="M87">INDEX('Back data'!$A$377:$AV$377,,MAX(IF('Back data'!$A$377:$AV$377&lt;&gt;"",COLUMN('Back data'!$A$377:$AV$377)))-M$6)+INDEX('Back data'!$A$378:$AV$378,,MAX(IF('Back data'!$A$378:$AV$378&lt;&gt;"",COLUMN('Back data'!$A$378:$AV$378)))-M$6)</f>
        <v>65.52</v>
      </c>
      <c r="N87" s="10">
        <f t="array" ref="N87">INDEX('Back data'!$A$377:$AV$377,,MAX(IF('Back data'!$A$377:$AV$377&lt;&gt;"",COLUMN('Back data'!$A$377:$AV$377)))-N$6)+INDEX('Back data'!$A$378:$AV$378,,MAX(IF('Back data'!$A$378:$AV$378&lt;&gt;"",COLUMN('Back data'!$A$378:$AV$378)))-N$6)</f>
        <v>64.58</v>
      </c>
      <c r="O87" s="10">
        <f t="array" ref="O87">INDEX('Back data'!$A$377:$AV$377,,MAX(IF('Back data'!$A$377:$AV$377&lt;&gt;"",COLUMN('Back data'!$A$377:$AV$377)))-O$6)+INDEX('Back data'!$A$378:$AV$378,,MAX(IF('Back data'!$A$378:$AV$378&lt;&gt;"",COLUMN('Back data'!$A$378:$AV$378)))-O$6)</f>
        <v>68.710000000000008</v>
      </c>
      <c r="P87" s="10">
        <f t="array" ref="P87">INDEX('Back data'!$A$377:$AV$377,,MAX(IF('Back data'!$A$377:$AV$377&lt;&gt;"",COLUMN('Back data'!$A$377:$AV$377)))-P$6)+INDEX('Back data'!$A$378:$AV$378,,MAX(IF('Back data'!$A$378:$AV$378&lt;&gt;"",COLUMN('Back data'!$A$378:$AV$378)))-P$6)</f>
        <v>64.34</v>
      </c>
    </row>
    <row r="88" spans="1:16" x14ac:dyDescent="0.25">
      <c r="A88" s="41" t="s">
        <v>54</v>
      </c>
      <c r="B88" s="43" t="s">
        <v>24</v>
      </c>
      <c r="C88" s="11" t="s">
        <v>36</v>
      </c>
      <c r="D88" s="12">
        <f t="array" ref="D88">INDEX('Back data'!$A$377:$AV$377,,MAX(IF('Back data'!$A$377:$AV$377&lt;&gt;"",COLUMN('Back data'!$A$377:$AV$377)))-D$6)/D87</f>
        <v>0.88127397031849264</v>
      </c>
      <c r="E88" s="12">
        <f t="array" ref="E88">INDEX('Back data'!$A$377:$AV$377,,MAX(IF('Back data'!$A$377:$AV$377&lt;&gt;"",COLUMN('Back data'!$A$377:$AV$377)))-E$6)/E87</f>
        <v>0.89083536090835358</v>
      </c>
      <c r="F88" s="12">
        <f t="array" ref="F88">INDEX('Back data'!$A$377:$AV$377,,MAX(IF('Back data'!$A$377:$AV$377&lt;&gt;"",COLUMN('Back data'!$A$377:$AV$377)))-F$6)/F87</f>
        <v>0.87520525451559927</v>
      </c>
      <c r="G88" s="12">
        <f t="array" ref="G88">INDEX('Back data'!$A$377:$AV$377,,MAX(IF('Back data'!$A$377:$AV$377&lt;&gt;"",COLUMN('Back data'!$A$377:$AV$377)))-G$6)/G87</f>
        <v>0.82540177874863463</v>
      </c>
      <c r="H88" s="12">
        <f t="array" ref="H88">INDEX('Back data'!$A$377:$AV$377,,MAX(IF('Back data'!$A$377:$AV$377&lt;&gt;"",COLUMN('Back data'!$A$377:$AV$377)))-H$6)/H87</f>
        <v>0.80644673123486688</v>
      </c>
      <c r="I88" s="12">
        <f t="array" ref="I88">INDEX('Back data'!$A$377:$AV$377,,MAX(IF('Back data'!$A$377:$AV$377&lt;&gt;"",COLUMN('Back data'!$A$377:$AV$377)))-I$6)/I87</f>
        <v>0.85979026002011205</v>
      </c>
      <c r="J88" s="12">
        <f t="array" ref="J88">INDEX('Back data'!$A$377:$AV$377,,MAX(IF('Back data'!$A$377:$AV$377&lt;&gt;"",COLUMN('Back data'!$A$377:$AV$377)))-J$6)/J87</f>
        <v>0.8056745973104773</v>
      </c>
      <c r="K88" s="12">
        <f t="array" ref="K88">INDEX('Back data'!$A$377:$AV$377,,MAX(IF('Back data'!$A$377:$AV$377&lt;&gt;"",COLUMN('Back data'!$A$377:$AV$377)))-K$6)/K87</f>
        <v>0.87816880405606912</v>
      </c>
      <c r="L88" s="12">
        <f t="array" ref="L88">INDEX('Back data'!$A$377:$AV$377,,MAX(IF('Back data'!$A$377:$AV$377&lt;&gt;"",COLUMN('Back data'!$A$377:$AV$377)))-L$6)/L87</f>
        <v>0.90541767554479413</v>
      </c>
      <c r="M88" s="12">
        <f t="array" ref="M88">INDEX('Back data'!$A$377:$AV$377,,MAX(IF('Back data'!$A$377:$AV$377&lt;&gt;"",COLUMN('Back data'!$A$377:$AV$377)))-M$6)/M87</f>
        <v>0.81272893772893773</v>
      </c>
      <c r="N88" s="12">
        <f t="array" ref="N88">INDEX('Back data'!$A$377:$AV$377,,MAX(IF('Back data'!$A$377:$AV$377&lt;&gt;"",COLUMN('Back data'!$A$377:$AV$377)))-N$6)/N87</f>
        <v>0.87643233199132864</v>
      </c>
      <c r="O88" s="12">
        <f t="array" ref="O88">INDEX('Back data'!$A$377:$AV$377,,MAX(IF('Back data'!$A$377:$AV$377&lt;&gt;"",COLUMN('Back data'!$A$377:$AV$377)))-O$6)/O87</f>
        <v>0.86523067966817047</v>
      </c>
      <c r="P88" s="12">
        <f t="array" ref="P88">INDEX('Back data'!$A$377:$AV$377,,MAX(IF('Back data'!$A$377:$AV$377&lt;&gt;"",COLUMN('Back data'!$A$377:$AV$377)))-P$6)/P87</f>
        <v>0.90954305253341627</v>
      </c>
    </row>
    <row r="89" spans="1:16" x14ac:dyDescent="0.25">
      <c r="A89" s="41" t="s">
        <v>54</v>
      </c>
      <c r="B89" s="43" t="s">
        <v>24</v>
      </c>
      <c r="C89" s="11" t="s">
        <v>37</v>
      </c>
      <c r="D89" s="12">
        <f t="array" ref="D89">+INDEX('Back data'!$A$378:$AV$378,,MAX(IF('Back data'!$A$378:$AV$378&lt;&gt;"",COLUMN('Back data'!$A$378:$AV$378)))-D$6)/D87</f>
        <v>0.11872602968150743</v>
      </c>
      <c r="E89" s="12">
        <f t="array" ref="E89">+INDEX('Back data'!$A$378:$AV$378,,MAX(IF('Back data'!$A$378:$AV$378&lt;&gt;"",COLUMN('Back data'!$A$378:$AV$378)))-E$6)/E87</f>
        <v>0.10916463909164639</v>
      </c>
      <c r="F89" s="12">
        <f t="array" ref="F89">+INDEX('Back data'!$A$378:$AV$378,,MAX(IF('Back data'!$A$378:$AV$378&lt;&gt;"",COLUMN('Back data'!$A$378:$AV$378)))-F$6)/F87</f>
        <v>0.12479474548440063</v>
      </c>
      <c r="G89" s="12">
        <f t="array" ref="G89">+INDEX('Back data'!$A$378:$AV$378,,MAX(IF('Back data'!$A$378:$AV$378&lt;&gt;"",COLUMN('Back data'!$A$378:$AV$378)))-G$6)/G87</f>
        <v>0.17459822125136526</v>
      </c>
      <c r="H89" s="12">
        <f t="array" ref="H89">+INDEX('Back data'!$A$378:$AV$378,,MAX(IF('Back data'!$A$378:$AV$378&lt;&gt;"",COLUMN('Back data'!$A$378:$AV$378)))-H$6)/H87</f>
        <v>0.19355326876513315</v>
      </c>
      <c r="I89" s="12">
        <f t="array" ref="I89">+INDEX('Back data'!$A$378:$AV$378,,MAX(IF('Back data'!$A$378:$AV$378&lt;&gt;"",COLUMN('Back data'!$A$378:$AV$378)))-I$6)/I87</f>
        <v>0.14020973997988795</v>
      </c>
      <c r="J89" s="12">
        <f t="array" ref="J89">+INDEX('Back data'!$A$378:$AV$378,,MAX(IF('Back data'!$A$378:$AV$378&lt;&gt;"",COLUMN('Back data'!$A$378:$AV$378)))-J$6)/J87</f>
        <v>0.1943254026895227</v>
      </c>
      <c r="K89" s="12">
        <f t="array" ref="K89">+INDEX('Back data'!$A$378:$AV$378,,MAX(IF('Back data'!$A$378:$AV$378&lt;&gt;"",COLUMN('Back data'!$A$378:$AV$378)))-K$6)/K87</f>
        <v>0.1218311959439308</v>
      </c>
      <c r="L89" s="12">
        <f t="array" ref="L89">+INDEX('Back data'!$A$378:$AV$378,,MAX(IF('Back data'!$A$378:$AV$378&lt;&gt;"",COLUMN('Back data'!$A$378:$AV$378)))-L$6)/L87</f>
        <v>9.4582324455205813E-2</v>
      </c>
      <c r="M89" s="12">
        <f t="array" ref="M89">+INDEX('Back data'!$A$378:$AV$378,,MAX(IF('Back data'!$A$378:$AV$378&lt;&gt;"",COLUMN('Back data'!$A$378:$AV$378)))-M$6)/M87</f>
        <v>0.18727106227106227</v>
      </c>
      <c r="N89" s="12">
        <f t="array" ref="N89">+INDEX('Back data'!$A$378:$AV$378,,MAX(IF('Back data'!$A$378:$AV$378&lt;&gt;"",COLUMN('Back data'!$A$378:$AV$378)))-N$6)/N87</f>
        <v>0.12356766800867143</v>
      </c>
      <c r="O89" s="12">
        <f t="array" ref="O89">+INDEX('Back data'!$A$378:$AV$378,,MAX(IF('Back data'!$A$378:$AV$378&lt;&gt;"",COLUMN('Back data'!$A$378:$AV$378)))-O$6)/O87</f>
        <v>0.13476932033182942</v>
      </c>
      <c r="P89" s="12">
        <f t="array" ref="P89">+INDEX('Back data'!$A$378:$AV$378,,MAX(IF('Back data'!$A$378:$AV$378&lt;&gt;"",COLUMN('Back data'!$A$378:$AV$378)))-P$6)/P87</f>
        <v>9.0456947466583768E-2</v>
      </c>
    </row>
    <row r="92" spans="1:16" x14ac:dyDescent="0.25">
      <c r="C92" s="9" t="s">
        <v>35</v>
      </c>
      <c r="D92" s="10">
        <f t="array" ref="D92">INDEX('Back data'!$A$383:$AV$383,,MAX(IF('Back data'!$A$383:$AV$383&lt;&gt;"",COLUMN('Back data'!$A$383:$AV$383)))-D$6)+INDEX('Back data'!$A$384:$AV$384,,MAX(IF('Back data'!$A$384:$AV$384&lt;&gt;"",COLUMN('Back data'!$A$384:$AV$384)))-D$6)</f>
        <v>64.39</v>
      </c>
      <c r="E92" s="10">
        <f t="array" ref="E92">INDEX('Back data'!$A$383:$AV$383,,MAX(IF('Back data'!$A$383:$AV$383&lt;&gt;"",COLUMN('Back data'!$A$383:$AV$383)))-E$6)+INDEX('Back data'!$A$384:$AV$384,,MAX(IF('Back data'!$A$384:$AV$384&lt;&gt;"",COLUMN('Back data'!$A$384:$AV$384)))-E$6)</f>
        <v>68.239999999999995</v>
      </c>
      <c r="F92" s="10">
        <f t="array" ref="F92">INDEX('Back data'!$A$383:$AV$383,,MAX(IF('Back data'!$A$383:$AV$383&lt;&gt;"",COLUMN('Back data'!$A$383:$AV$383)))-F$6)+INDEX('Back data'!$A$384:$AV$384,,MAX(IF('Back data'!$A$384:$AV$384&lt;&gt;"",COLUMN('Back data'!$A$384:$AV$384)))-F$6)</f>
        <v>68.489999999999995</v>
      </c>
      <c r="G92" s="10">
        <f t="array" ref="G92">INDEX('Back data'!$A$383:$AV$383,,MAX(IF('Back data'!$A$383:$AV$383&lt;&gt;"",COLUMN('Back data'!$A$383:$AV$383)))-G$6)+INDEX('Back data'!$A$384:$AV$384,,MAX(IF('Back data'!$A$384:$AV$384&lt;&gt;"",COLUMN('Back data'!$A$384:$AV$384)))-G$6)</f>
        <v>69.25</v>
      </c>
      <c r="H92" s="10">
        <f t="array" ref="H92">INDEX('Back data'!$A$383:$AV$383,,MAX(IF('Back data'!$A$383:$AV$383&lt;&gt;"",COLUMN('Back data'!$A$383:$AV$383)))-H$6)+INDEX('Back data'!$A$384:$AV$384,,MAX(IF('Back data'!$A$384:$AV$384&lt;&gt;"",COLUMN('Back data'!$A$384:$AV$384)))-H$6)</f>
        <v>69.490000000000009</v>
      </c>
      <c r="I92" s="10">
        <f t="array" ref="I92">INDEX('Back data'!$A$383:$AV$383,,MAX(IF('Back data'!$A$383:$AV$383&lt;&gt;"",COLUMN('Back data'!$A$383:$AV$383)))-I$6)+INDEX('Back data'!$A$384:$AV$384,,MAX(IF('Back data'!$A$384:$AV$384&lt;&gt;"",COLUMN('Back data'!$A$384:$AV$384)))-I$6)</f>
        <v>68.36</v>
      </c>
      <c r="J92" s="10">
        <f t="array" ref="J92">INDEX('Back data'!$A$383:$AV$383,,MAX(IF('Back data'!$A$383:$AV$383&lt;&gt;"",COLUMN('Back data'!$A$383:$AV$383)))-J$6)+INDEX('Back data'!$A$384:$AV$384,,MAX(IF('Back data'!$A$384:$AV$384&lt;&gt;"",COLUMN('Back data'!$A$384:$AV$384)))-J$6)</f>
        <v>68.489999999999995</v>
      </c>
      <c r="K92" s="10">
        <f t="array" ref="K92">INDEX('Back data'!$A$383:$AV$383,,MAX(IF('Back data'!$A$383:$AV$383&lt;&gt;"",COLUMN('Back data'!$A$383:$AV$383)))-K$6)+INDEX('Back data'!$A$384:$AV$384,,MAX(IF('Back data'!$A$384:$AV$384&lt;&gt;"",COLUMN('Back data'!$A$384:$AV$384)))-K$6)</f>
        <v>68.260000000000005</v>
      </c>
      <c r="L92" s="10">
        <f t="array" ref="L92">INDEX('Back data'!$A$383:$AV$383,,MAX(IF('Back data'!$A$383:$AV$383&lt;&gt;"",COLUMN('Back data'!$A$383:$AV$383)))-L$6)+INDEX('Back data'!$A$384:$AV$384,,MAX(IF('Back data'!$A$384:$AV$384&lt;&gt;"",COLUMN('Back data'!$A$384:$AV$384)))-L$6)</f>
        <v>66.679999999999993</v>
      </c>
      <c r="M92" s="10">
        <f t="array" ref="M92">INDEX('Back data'!$A$383:$AV$383,,MAX(IF('Back data'!$A$383:$AV$383&lt;&gt;"",COLUMN('Back data'!$A$383:$AV$383)))-M$6)+INDEX('Back data'!$A$384:$AV$384,,MAX(IF('Back data'!$A$384:$AV$384&lt;&gt;"",COLUMN('Back data'!$A$384:$AV$384)))-M$6)</f>
        <v>67.45</v>
      </c>
      <c r="N92" s="10">
        <f t="array" ref="N92">INDEX('Back data'!$A$383:$AV$383,,MAX(IF('Back data'!$A$383:$AV$383&lt;&gt;"",COLUMN('Back data'!$A$383:$AV$383)))-N$6)+INDEX('Back data'!$A$384:$AV$384,,MAX(IF('Back data'!$A$384:$AV$384&lt;&gt;"",COLUMN('Back data'!$A$384:$AV$384)))-N$6)</f>
        <v>66.94</v>
      </c>
      <c r="O92" s="10">
        <f t="array" ref="O92">INDEX('Back data'!$A$383:$AV$383,,MAX(IF('Back data'!$A$383:$AV$383&lt;&gt;"",COLUMN('Back data'!$A$383:$AV$383)))-O$6)+INDEX('Back data'!$A$384:$AV$384,,MAX(IF('Back data'!$A$384:$AV$384&lt;&gt;"",COLUMN('Back data'!$A$384:$AV$384)))-O$6)</f>
        <v>66.42</v>
      </c>
      <c r="P92" s="10">
        <f t="array" ref="P92">INDEX('Back data'!$A$383:$AV$383,,MAX(IF('Back data'!$A$383:$AV$383&lt;&gt;"",COLUMN('Back data'!$A$383:$AV$383)))-P$6)+INDEX('Back data'!$A$384:$AV$384,,MAX(IF('Back data'!$A$384:$AV$384&lt;&gt;"",COLUMN('Back data'!$A$384:$AV$384)))-P$6)</f>
        <v>69.53</v>
      </c>
    </row>
    <row r="93" spans="1:16" x14ac:dyDescent="0.25">
      <c r="A93" s="41" t="s">
        <v>54</v>
      </c>
      <c r="B93" s="43" t="s">
        <v>29</v>
      </c>
      <c r="C93" s="11" t="s">
        <v>36</v>
      </c>
      <c r="D93" s="12">
        <f t="array" ref="D93">INDEX('Back data'!$A$383:$AV$383,,MAX(IF('Back data'!$A$383:$AV$383&lt;&gt;"",COLUMN('Back data'!$A$383:$AV$383)))-D$6)/D92</f>
        <v>0.94657555521043646</v>
      </c>
      <c r="E93" s="12">
        <f t="array" ref="E93">INDEX('Back data'!$A$383:$AV$383,,MAX(IF('Back data'!$A$383:$AV$383&lt;&gt;"",COLUMN('Back data'!$A$383:$AV$383)))-E$6)/E92</f>
        <v>0.90489449003517008</v>
      </c>
      <c r="F93" s="12">
        <f t="array" ref="F93">INDEX('Back data'!$A$383:$AV$383,,MAX(IF('Back data'!$A$383:$AV$383&lt;&gt;"",COLUMN('Back data'!$A$383:$AV$383)))-F$6)/F92</f>
        <v>0.88640677471163687</v>
      </c>
      <c r="G93" s="12">
        <f t="array" ref="G93">INDEX('Back data'!$A$383:$AV$383,,MAX(IF('Back data'!$A$383:$AV$383&lt;&gt;"",COLUMN('Back data'!$A$383:$AV$383)))-G$6)/G92</f>
        <v>0.91581227436823109</v>
      </c>
      <c r="H93" s="12">
        <f t="array" ref="H93">INDEX('Back data'!$A$383:$AV$383,,MAX(IF('Back data'!$A$383:$AV$383&lt;&gt;"",COLUMN('Back data'!$A$383:$AV$383)))-H$6)/H92</f>
        <v>0.89825874226507407</v>
      </c>
      <c r="I93" s="12">
        <f t="array" ref="I93">INDEX('Back data'!$A$383:$AV$383,,MAX(IF('Back data'!$A$383:$AV$383&lt;&gt;"",COLUMN('Back data'!$A$383:$AV$383)))-I$6)/I92</f>
        <v>0.89482153306026924</v>
      </c>
      <c r="J93" s="12">
        <f t="array" ref="J93">INDEX('Back data'!$A$383:$AV$383,,MAX(IF('Back data'!$A$383:$AV$383&lt;&gt;"",COLUMN('Back data'!$A$383:$AV$383)))-J$6)/J92</f>
        <v>0.88377865381807574</v>
      </c>
      <c r="K93" s="12">
        <f t="array" ref="K93">INDEX('Back data'!$A$383:$AV$383,,MAX(IF('Back data'!$A$383:$AV$383&lt;&gt;"",COLUMN('Back data'!$A$383:$AV$383)))-K$6)/K92</f>
        <v>0.91283328450043943</v>
      </c>
      <c r="L93" s="12">
        <f t="array" ref="L93">INDEX('Back data'!$A$383:$AV$383,,MAX(IF('Back data'!$A$383:$AV$383&lt;&gt;"",COLUMN('Back data'!$A$383:$AV$383)))-L$6)/L92</f>
        <v>0.93041391721655675</v>
      </c>
      <c r="M93" s="12">
        <f t="array" ref="M93">INDEX('Back data'!$A$383:$AV$383,,MAX(IF('Back data'!$A$383:$AV$383&lt;&gt;"",COLUMN('Back data'!$A$383:$AV$383)))-M$6)/M92</f>
        <v>0.90348406226834688</v>
      </c>
      <c r="N93" s="12">
        <f t="array" ref="N93">INDEX('Back data'!$A$383:$AV$383,,MAX(IF('Back data'!$A$383:$AV$383&lt;&gt;"",COLUMN('Back data'!$A$383:$AV$383)))-N$6)/N92</f>
        <v>0.92754705706602936</v>
      </c>
      <c r="O93" s="12">
        <f t="array" ref="O93">INDEX('Back data'!$A$383:$AV$383,,MAX(IF('Back data'!$A$383:$AV$383&lt;&gt;"",COLUMN('Back data'!$A$383:$AV$383)))-O$6)/O92</f>
        <v>0.9251731406202951</v>
      </c>
      <c r="P93" s="12">
        <f t="array" ref="P93">INDEX('Back data'!$A$383:$AV$383,,MAX(IF('Back data'!$A$383:$AV$383&lt;&gt;"",COLUMN('Back data'!$A$383:$AV$383)))-P$6)/P92</f>
        <v>0.93297857040126564</v>
      </c>
    </row>
    <row r="94" spans="1:16" x14ac:dyDescent="0.25">
      <c r="A94" s="41" t="s">
        <v>54</v>
      </c>
      <c r="B94" s="43" t="s">
        <v>29</v>
      </c>
      <c r="C94" s="11" t="s">
        <v>37</v>
      </c>
      <c r="D94" s="12">
        <f t="array" ref="D94">+INDEX('Back data'!$A$384:$AV$384,,MAX(IF('Back data'!$A$384:$AV$384&lt;&gt;"",COLUMN('Back data'!$A$384:$AV$384)))-D$6)/D92</f>
        <v>5.3424444789563597E-2</v>
      </c>
      <c r="E94" s="12">
        <f t="array" ref="E94">+INDEX('Back data'!$A$384:$AV$384,,MAX(IF('Back data'!$A$384:$AV$384&lt;&gt;"",COLUMN('Back data'!$A$384:$AV$384)))-E$6)/E92</f>
        <v>9.5105509964830026E-2</v>
      </c>
      <c r="F94" s="12">
        <f t="array" ref="F94">+INDEX('Back data'!$A$384:$AV$384,,MAX(IF('Back data'!$A$384:$AV$384&lt;&gt;"",COLUMN('Back data'!$A$384:$AV$384)))-F$6)/F92</f>
        <v>0.11359322528836328</v>
      </c>
      <c r="G94" s="12">
        <f t="array" ref="G94">+INDEX('Back data'!$A$384:$AV$384,,MAX(IF('Back data'!$A$384:$AV$384&lt;&gt;"",COLUMN('Back data'!$A$384:$AV$384)))-G$6)/G92</f>
        <v>8.4187725631768948E-2</v>
      </c>
      <c r="H94" s="12">
        <f t="array" ref="H94">+INDEX('Back data'!$A$384:$AV$384,,MAX(IF('Back data'!$A$384:$AV$384&lt;&gt;"",COLUMN('Back data'!$A$384:$AV$384)))-H$6)/H92</f>
        <v>0.10174125773492589</v>
      </c>
      <c r="I94" s="12">
        <f t="array" ref="I94">+INDEX('Back data'!$A$384:$AV$384,,MAX(IF('Back data'!$A$384:$AV$384&lt;&gt;"",COLUMN('Back data'!$A$384:$AV$384)))-I$6)/I92</f>
        <v>0.10517846693973085</v>
      </c>
      <c r="J94" s="12">
        <f t="array" ref="J94">+INDEX('Back data'!$A$384:$AV$384,,MAX(IF('Back data'!$A$384:$AV$384&lt;&gt;"",COLUMN('Back data'!$A$384:$AV$384)))-J$6)/J92</f>
        <v>0.11622134618192438</v>
      </c>
      <c r="K94" s="12">
        <f t="array" ref="K94">+INDEX('Back data'!$A$384:$AV$384,,MAX(IF('Back data'!$A$384:$AV$384&lt;&gt;"",COLUMN('Back data'!$A$384:$AV$384)))-K$6)/K92</f>
        <v>8.7166715499560496E-2</v>
      </c>
      <c r="L94" s="12">
        <f t="array" ref="L94">+INDEX('Back data'!$A$384:$AV$384,,MAX(IF('Back data'!$A$384:$AV$384&lt;&gt;"",COLUMN('Back data'!$A$384:$AV$384)))-L$6)/L92</f>
        <v>6.9586082783443318E-2</v>
      </c>
      <c r="M94" s="12">
        <f t="array" ref="M94">+INDEX('Back data'!$A$384:$AV$384,,MAX(IF('Back data'!$A$384:$AV$384&lt;&gt;"",COLUMN('Back data'!$A$384:$AV$384)))-M$6)/M92</f>
        <v>9.6515937731653068E-2</v>
      </c>
      <c r="N94" s="12">
        <f t="array" ref="N94">+INDEX('Back data'!$A$384:$AV$384,,MAX(IF('Back data'!$A$384:$AV$384&lt;&gt;"",COLUMN('Back data'!$A$384:$AV$384)))-N$6)/N92</f>
        <v>7.2452942933970713E-2</v>
      </c>
      <c r="O94" s="12">
        <f t="array" ref="O94">+INDEX('Back data'!$A$384:$AV$384,,MAX(IF('Back data'!$A$384:$AV$384&lt;&gt;"",COLUMN('Back data'!$A$384:$AV$384)))-O$6)/O92</f>
        <v>7.4826859379704902E-2</v>
      </c>
      <c r="P94" s="12">
        <f t="array" ref="P94">+INDEX('Back data'!$A$384:$AV$384,,MAX(IF('Back data'!$A$384:$AV$384&lt;&gt;"",COLUMN('Back data'!$A$384:$AV$384)))-P$6)/P92</f>
        <v>6.7021429598734361E-2</v>
      </c>
    </row>
    <row r="97" spans="1:16" x14ac:dyDescent="0.25">
      <c r="C97" s="9" t="s">
        <v>35</v>
      </c>
      <c r="D97" s="10">
        <f t="array" ref="D97">INDEX('Back data'!$A$389:$AV$389,,MAX(IF('Back data'!$A$389:$AV$389&lt;&gt;"",COLUMN('Back data'!$A$389:$AV$389)))-D$6)+INDEX('Back data'!$A$390:$AV$390,,MAX(IF('Back data'!$A$390:$AV$390&lt;&gt;"",COLUMN('Back data'!$A$390:$AV$390)))-D$6)</f>
        <v>61.13</v>
      </c>
      <c r="E97" s="10">
        <f t="array" ref="E97">INDEX('Back data'!$A$389:$AV$389,,MAX(IF('Back data'!$A$389:$AV$389&lt;&gt;"",COLUMN('Back data'!$A$389:$AV$389)))-E$6)+INDEX('Back data'!$A$390:$AV$390,,MAX(IF('Back data'!$A$390:$AV$390&lt;&gt;"",COLUMN('Back data'!$A$390:$AV$390)))-E$6)</f>
        <v>65.48</v>
      </c>
      <c r="F97" s="10">
        <f t="array" ref="F97">INDEX('Back data'!$A$389:$AV$389,,MAX(IF('Back data'!$A$389:$AV$389&lt;&gt;"",COLUMN('Back data'!$A$389:$AV$389)))-F$6)+INDEX('Back data'!$A$390:$AV$390,,MAX(IF('Back data'!$A$390:$AV$390&lt;&gt;"",COLUMN('Back data'!$A$390:$AV$390)))-F$6)</f>
        <v>75.66</v>
      </c>
      <c r="G97" s="10">
        <f t="array" ref="G97">INDEX('Back data'!$A$389:$AV$389,,MAX(IF('Back data'!$A$389:$AV$389&lt;&gt;"",COLUMN('Back data'!$A$389:$AV$389)))-G$6)+INDEX('Back data'!$A$390:$AV$390,,MAX(IF('Back data'!$A$390:$AV$390&lt;&gt;"",COLUMN('Back data'!$A$390:$AV$390)))-G$6)</f>
        <v>67.33</v>
      </c>
      <c r="H97" s="10">
        <f t="array" ref="H97">INDEX('Back data'!$A$389:$AV$389,,MAX(IF('Back data'!$A$389:$AV$389&lt;&gt;"",COLUMN('Back data'!$A$389:$AV$389)))-H$6)+INDEX('Back data'!$A$390:$AV$390,,MAX(IF('Back data'!$A$390:$AV$390&lt;&gt;"",COLUMN('Back data'!$A$390:$AV$390)))-H$6)</f>
        <v>68.52</v>
      </c>
      <c r="I97" s="10">
        <f t="array" ref="I97">INDEX('Back data'!$A$389:$AV$389,,MAX(IF('Back data'!$A$389:$AV$389&lt;&gt;"",COLUMN('Back data'!$A$389:$AV$389)))-I$6)+INDEX('Back data'!$A$390:$AV$390,,MAX(IF('Back data'!$A$390:$AV$390&lt;&gt;"",COLUMN('Back data'!$A$390:$AV$390)))-I$6)</f>
        <v>73.650000000000006</v>
      </c>
      <c r="J97" s="10">
        <f t="array" ref="J97">INDEX('Back data'!$A$389:$AV$389,,MAX(IF('Back data'!$A$389:$AV$389&lt;&gt;"",COLUMN('Back data'!$A$389:$AV$389)))-J$6)+INDEX('Back data'!$A$390:$AV$390,,MAX(IF('Back data'!$A$390:$AV$390&lt;&gt;"",COLUMN('Back data'!$A$390:$AV$390)))-J$6)</f>
        <v>68.77</v>
      </c>
      <c r="K97" s="10">
        <f t="array" ref="K97">INDEX('Back data'!$A$389:$AV$389,,MAX(IF('Back data'!$A$389:$AV$389&lt;&gt;"",COLUMN('Back data'!$A$389:$AV$389)))-K$6)+INDEX('Back data'!$A$390:$AV$390,,MAX(IF('Back data'!$A$390:$AV$390&lt;&gt;"",COLUMN('Back data'!$A$390:$AV$390)))-K$6)</f>
        <v>64.64</v>
      </c>
      <c r="L97" s="10">
        <f t="array" ref="L97">INDEX('Back data'!$A$389:$AV$389,,MAX(IF('Back data'!$A$389:$AV$389&lt;&gt;"",COLUMN('Back data'!$A$389:$AV$389)))-L$6)+INDEX('Back data'!$A$390:$AV$390,,MAX(IF('Back data'!$A$390:$AV$390&lt;&gt;"",COLUMN('Back data'!$A$390:$AV$390)))-L$6)</f>
        <v>69.5</v>
      </c>
      <c r="M97" s="10">
        <f t="array" ref="M97">INDEX('Back data'!$A$389:$AV$389,,MAX(IF('Back data'!$A$389:$AV$389&lt;&gt;"",COLUMN('Back data'!$A$389:$AV$389)))-M$6)+INDEX('Back data'!$A$390:$AV$390,,MAX(IF('Back data'!$A$390:$AV$390&lt;&gt;"",COLUMN('Back data'!$A$390:$AV$390)))-M$6)</f>
        <v>67.39</v>
      </c>
      <c r="N97" s="10">
        <f t="array" ref="N97">INDEX('Back data'!$A$389:$AV$389,,MAX(IF('Back data'!$A$389:$AV$389&lt;&gt;"",COLUMN('Back data'!$A$389:$AV$389)))-N$6)+INDEX('Back data'!$A$390:$AV$390,,MAX(IF('Back data'!$A$390:$AV$390&lt;&gt;"",COLUMN('Back data'!$A$390:$AV$390)))-N$6)</f>
        <v>68.09</v>
      </c>
      <c r="O97" s="10">
        <f t="array" ref="O97">INDEX('Back data'!$A$389:$AV$389,,MAX(IF('Back data'!$A$389:$AV$389&lt;&gt;"",COLUMN('Back data'!$A$389:$AV$389)))-O$6)+INDEX('Back data'!$A$390:$AV$390,,MAX(IF('Back data'!$A$390:$AV$390&lt;&gt;"",COLUMN('Back data'!$A$390:$AV$390)))-O$6)</f>
        <v>73.53</v>
      </c>
      <c r="P97" s="10">
        <f t="array" ref="P97">INDEX('Back data'!$A$389:$AV$389,,MAX(IF('Back data'!$A$389:$AV$389&lt;&gt;"",COLUMN('Back data'!$A$389:$AV$389)))-P$6)+INDEX('Back data'!$A$390:$AV$390,,MAX(IF('Back data'!$A$390:$AV$390&lt;&gt;"",COLUMN('Back data'!$A$390:$AV$390)))-P$6)</f>
        <v>78.03</v>
      </c>
    </row>
    <row r="98" spans="1:16" x14ac:dyDescent="0.25">
      <c r="A98" s="41" t="s">
        <v>54</v>
      </c>
      <c r="B98" s="43" t="s">
        <v>34</v>
      </c>
      <c r="C98" s="11" t="s">
        <v>36</v>
      </c>
      <c r="D98" s="12">
        <f t="array" ref="D98">INDEX('Back data'!$A$389:$AV$389,,MAX(IF('Back data'!$A$389:$AV$389&lt;&gt;"",COLUMN('Back data'!$A$389:$AV$389)))-D$6)/D97</f>
        <v>0.936528709308032</v>
      </c>
      <c r="E98" s="12">
        <f t="array" ref="E98">INDEX('Back data'!$A$389:$AV$389,,MAX(IF('Back data'!$A$389:$AV$389&lt;&gt;"",COLUMN('Back data'!$A$389:$AV$389)))-E$6)/E97</f>
        <v>0.8975259621258399</v>
      </c>
      <c r="F98" s="12">
        <f t="array" ref="F98">INDEX('Back data'!$A$389:$AV$389,,MAX(IF('Back data'!$A$389:$AV$389&lt;&gt;"",COLUMN('Back data'!$A$389:$AV$389)))-F$6)/F97</f>
        <v>0.94356330954269108</v>
      </c>
      <c r="G98" s="12">
        <f t="array" ref="G98">INDEX('Back data'!$A$389:$AV$389,,MAX(IF('Back data'!$A$389:$AV$389&lt;&gt;"",COLUMN('Back data'!$A$389:$AV$389)))-G$6)/G97</f>
        <v>0.88133075894846291</v>
      </c>
      <c r="H98" s="12">
        <f t="array" ref="H98">INDEX('Back data'!$A$389:$AV$389,,MAX(IF('Back data'!$A$389:$AV$389&lt;&gt;"",COLUMN('Back data'!$A$389:$AV$389)))-H$6)/H97</f>
        <v>0.87565674255691772</v>
      </c>
      <c r="I98" s="12">
        <f t="array" ref="I98">INDEX('Back data'!$A$389:$AV$389,,MAX(IF('Back data'!$A$389:$AV$389&lt;&gt;"",COLUMN('Back data'!$A$389:$AV$389)))-I$6)/I97</f>
        <v>0.91500339443312961</v>
      </c>
      <c r="J98" s="12">
        <f t="array" ref="J98">INDEX('Back data'!$A$389:$AV$389,,MAX(IF('Back data'!$A$389:$AV$389&lt;&gt;"",COLUMN('Back data'!$A$389:$AV$389)))-J$6)/J97</f>
        <v>0.89588483350298098</v>
      </c>
      <c r="K98" s="12">
        <f t="array" ref="K98">INDEX('Back data'!$A$389:$AV$389,,MAX(IF('Back data'!$A$389:$AV$389&lt;&gt;"",COLUMN('Back data'!$A$389:$AV$389)))-K$6)/K97</f>
        <v>0.85628094059405946</v>
      </c>
      <c r="L98" s="12">
        <f t="array" ref="L98">INDEX('Back data'!$A$389:$AV$389,,MAX(IF('Back data'!$A$389:$AV$389&lt;&gt;"",COLUMN('Back data'!$A$389:$AV$389)))-L$6)/L97</f>
        <v>0.94719424460431656</v>
      </c>
      <c r="M98" s="12">
        <f t="array" ref="M98">INDEX('Back data'!$A$389:$AV$389,,MAX(IF('Back data'!$A$389:$AV$389&lt;&gt;"",COLUMN('Back data'!$A$389:$AV$389)))-M$6)/M97</f>
        <v>0.9321857842409853</v>
      </c>
      <c r="N98" s="12">
        <f t="array" ref="N98">INDEX('Back data'!$A$389:$AV$389,,MAX(IF('Back data'!$A$389:$AV$389&lt;&gt;"",COLUMN('Back data'!$A$389:$AV$389)))-N$6)/N97</f>
        <v>0.93978557791158757</v>
      </c>
      <c r="O98" s="12">
        <f t="array" ref="O98">INDEX('Back data'!$A$389:$AV$389,,MAX(IF('Back data'!$A$389:$AV$389&lt;&gt;"",COLUMN('Back data'!$A$389:$AV$389)))-O$6)/O97</f>
        <v>0.92044063647490826</v>
      </c>
      <c r="P98" s="12">
        <f t="array" ref="P98">INDEX('Back data'!$A$389:$AV$389,,MAX(IF('Back data'!$A$389:$AV$389&lt;&gt;"",COLUMN('Back data'!$A$389:$AV$389)))-P$6)/P97</f>
        <v>0.91580161476355237</v>
      </c>
    </row>
    <row r="99" spans="1:16" x14ac:dyDescent="0.25">
      <c r="A99" s="41" t="s">
        <v>54</v>
      </c>
      <c r="B99" s="43" t="s">
        <v>34</v>
      </c>
      <c r="C99" s="11" t="s">
        <v>37</v>
      </c>
      <c r="D99" s="12">
        <f t="array" ref="D99">INDEX('Back data'!$A$390:$AV$390,,MAX(IF('Back data'!$A$390:$AV$390&lt;&gt;"",COLUMN('Back data'!$A$390:$AV$390)))-D$6)/D97</f>
        <v>6.3471290691967927E-2</v>
      </c>
      <c r="E99" s="12">
        <f t="array" ref="E99">INDEX('Back data'!$A$390:$AV$390,,MAX(IF('Back data'!$A$390:$AV$390&lt;&gt;"",COLUMN('Back data'!$A$390:$AV$390)))-E$6)/E97</f>
        <v>0.10247403787416004</v>
      </c>
      <c r="F99" s="12">
        <f t="array" ref="F99">INDEX('Back data'!$A$390:$AV$390,,MAX(IF('Back data'!$A$390:$AV$390&lt;&gt;"",COLUMN('Back data'!$A$390:$AV$390)))-F$6)/F97</f>
        <v>5.6436690457309008E-2</v>
      </c>
      <c r="G99" s="12">
        <f t="array" ref="G99">INDEX('Back data'!$A$390:$AV$390,,MAX(IF('Back data'!$A$390:$AV$390&lt;&gt;"",COLUMN('Back data'!$A$390:$AV$390)))-G$6)/G97</f>
        <v>0.11866924105153721</v>
      </c>
      <c r="H99" s="12">
        <f t="array" ref="H99">INDEX('Back data'!$A$390:$AV$390,,MAX(IF('Back data'!$A$390:$AV$390&lt;&gt;"",COLUMN('Back data'!$A$390:$AV$390)))-H$6)/H97</f>
        <v>0.12434325744308232</v>
      </c>
      <c r="I99" s="12">
        <f t="array" ref="I99">INDEX('Back data'!$A$390:$AV$390,,MAX(IF('Back data'!$A$390:$AV$390&lt;&gt;"",COLUMN('Back data'!$A$390:$AV$390)))-I$6)/I97</f>
        <v>8.4996605566870317E-2</v>
      </c>
      <c r="J99" s="12">
        <f t="array" ref="J99">INDEX('Back data'!$A$390:$AV$390,,MAX(IF('Back data'!$A$390:$AV$390&lt;&gt;"",COLUMN('Back data'!$A$390:$AV$390)))-J$6)/J97</f>
        <v>0.10411516649701906</v>
      </c>
      <c r="K99" s="12">
        <f t="array" ref="K99">INDEX('Back data'!$A$390:$AV$390,,MAX(IF('Back data'!$A$390:$AV$390&lt;&gt;"",COLUMN('Back data'!$A$390:$AV$390)))-K$6)/K97</f>
        <v>0.14371905940594057</v>
      </c>
      <c r="L99" s="12">
        <f t="array" ref="L99">INDEX('Back data'!$A$390:$AV$390,,MAX(IF('Back data'!$A$390:$AV$390&lt;&gt;"",COLUMN('Back data'!$A$390:$AV$390)))-L$6)/L97</f>
        <v>5.2805755395683454E-2</v>
      </c>
      <c r="M99" s="12">
        <f t="array" ref="M99">INDEX('Back data'!$A$390:$AV$390,,MAX(IF('Back data'!$A$390:$AV$390&lt;&gt;"",COLUMN('Back data'!$A$390:$AV$390)))-M$6)/M97</f>
        <v>6.7814215759014695E-2</v>
      </c>
      <c r="N99" s="12">
        <f t="array" ref="N99">INDEX('Back data'!$A$390:$AV$390,,MAX(IF('Back data'!$A$390:$AV$390&lt;&gt;"",COLUMN('Back data'!$A$390:$AV$390)))-N$6)/N97</f>
        <v>6.0214422088412385E-2</v>
      </c>
      <c r="O99" s="12">
        <f t="array" ref="O99">INDEX('Back data'!$A$390:$AV$390,,MAX(IF('Back data'!$A$390:$AV$390&lt;&gt;"",COLUMN('Back data'!$A$390:$AV$390)))-O$6)/O97</f>
        <v>7.9559363525091797E-2</v>
      </c>
      <c r="P99" s="12">
        <f t="array" ref="P99">INDEX('Back data'!$A$390:$AV$390,,MAX(IF('Back data'!$A$390:$AV$390&lt;&gt;"",COLUMN('Back data'!$A$390:$AV$390)))-P$6)/P97</f>
        <v>8.4198385236447529E-2</v>
      </c>
    </row>
    <row r="100" spans="1:16" s="38" customFormat="1" x14ac:dyDescent="0.25">
      <c r="A100" s="34"/>
      <c r="B100" s="35"/>
      <c r="C100" s="36"/>
      <c r="D100" s="37"/>
      <c r="E100" s="37"/>
      <c r="F100" s="37"/>
      <c r="G100" s="37"/>
      <c r="H100" s="37"/>
      <c r="I100" s="37"/>
      <c r="J100" s="37"/>
      <c r="K100" s="37"/>
      <c r="L100" s="37"/>
      <c r="M100" s="37"/>
      <c r="N100" s="37"/>
      <c r="O100" s="37"/>
      <c r="P100" s="37"/>
    </row>
    <row r="101" spans="1:16" s="38" customFormat="1" x14ac:dyDescent="0.25">
      <c r="A101" s="34"/>
      <c r="B101" s="35"/>
      <c r="C101" s="36"/>
      <c r="D101" s="37"/>
      <c r="E101" s="37"/>
      <c r="F101" s="37"/>
      <c r="G101" s="37"/>
      <c r="H101" s="37"/>
      <c r="I101" s="37"/>
      <c r="J101" s="37"/>
      <c r="K101" s="37"/>
      <c r="L101" s="37"/>
      <c r="M101" s="37"/>
      <c r="N101" s="37"/>
      <c r="O101" s="37"/>
      <c r="P101" s="37"/>
    </row>
    <row r="102" spans="1:16" s="38" customFormat="1" x14ac:dyDescent="0.25">
      <c r="A102" s="34"/>
      <c r="B102" s="35"/>
      <c r="C102" s="36"/>
      <c r="D102" s="37"/>
      <c r="E102" s="37"/>
      <c r="F102" s="37"/>
      <c r="G102" s="37"/>
      <c r="H102" s="37"/>
      <c r="I102" s="37"/>
      <c r="J102" s="37"/>
      <c r="K102" s="37"/>
      <c r="L102" s="37"/>
      <c r="M102" s="37"/>
      <c r="N102" s="37"/>
      <c r="O102" s="37"/>
      <c r="P102" s="37"/>
    </row>
    <row r="103" spans="1:16" s="38" customFormat="1" x14ac:dyDescent="0.25">
      <c r="A103" s="34"/>
      <c r="B103" s="35"/>
      <c r="C103" s="36"/>
      <c r="D103" s="37"/>
      <c r="E103" s="37"/>
      <c r="F103" s="37"/>
      <c r="G103" s="37"/>
      <c r="H103" s="37"/>
      <c r="I103" s="37"/>
      <c r="J103" s="37"/>
      <c r="K103" s="37"/>
      <c r="L103" s="37"/>
      <c r="M103" s="37"/>
      <c r="N103" s="37"/>
      <c r="O103" s="37"/>
      <c r="P103" s="37"/>
    </row>
    <row r="104" spans="1:16" x14ac:dyDescent="0.25">
      <c r="A104" s="7"/>
      <c r="B104" s="8"/>
      <c r="C104" s="9" t="s">
        <v>35</v>
      </c>
      <c r="D104" s="10">
        <f t="array" ref="D104">INDEX('Back data'!$A$152:$AV$152,,MAX(IF('Back data'!$A$152:$AV$152&lt;&gt;"",COLUMN('Back data'!$A$152:$AV$152)))-D$6)+INDEX('Back data'!$A$153:$AV$153,,MAX(IF('Back data'!$A$153:$AV$153&lt;&gt;"",COLUMN('Back data'!$A$153:$AV$153)))-D$6)</f>
        <v>58.03</v>
      </c>
      <c r="E104" s="10">
        <f t="array" ref="E104">INDEX('Back data'!$A$152:$AV$152,,MAX(IF('Back data'!$A$152:$AV$152&lt;&gt;"",COLUMN('Back data'!$A$152:$AV$152)))-E$6)+INDEX('Back data'!$A$153:$AV$153,,MAX(IF('Back data'!$A$153:$AV$153&lt;&gt;"",COLUMN('Back data'!$A$153:$AV$153)))-E$6)</f>
        <v>62.449999999999996</v>
      </c>
      <c r="F104" s="10">
        <f t="array" ref="F104">INDEX('Back data'!$A$152:$AV$152,,MAX(IF('Back data'!$A$152:$AV$152&lt;&gt;"",COLUMN('Back data'!$A$152:$AV$152)))-F$6)+INDEX('Back data'!$A$153:$AV$153,,MAX(IF('Back data'!$A$153:$AV$153&lt;&gt;"",COLUMN('Back data'!$A$153:$AV$153)))-F$6)</f>
        <v>60.17</v>
      </c>
      <c r="G104" s="10">
        <f t="array" ref="G104">INDEX('Back data'!$A$152:$AV$152,,MAX(IF('Back data'!$A$152:$AV$152&lt;&gt;"",COLUMN('Back data'!$A$152:$AV$152)))-G$6)+INDEX('Back data'!$A$153:$AV$153,,MAX(IF('Back data'!$A$153:$AV$153&lt;&gt;"",COLUMN('Back data'!$A$153:$AV$153)))-G$6)</f>
        <v>63.3</v>
      </c>
      <c r="H104" s="10">
        <f t="array" ref="H104">INDEX('Back data'!$A$152:$AV$152,,MAX(IF('Back data'!$A$152:$AV$152&lt;&gt;"",COLUMN('Back data'!$A$152:$AV$152)))-H$6)+INDEX('Back data'!$A$153:$AV$153,,MAX(IF('Back data'!$A$153:$AV$153&lt;&gt;"",COLUMN('Back data'!$A$153:$AV$153)))-H$6)</f>
        <v>64.17</v>
      </c>
      <c r="I104" s="10">
        <f t="array" ref="I104">INDEX('Back data'!$A$152:$AV$152,,MAX(IF('Back data'!$A$152:$AV$152&lt;&gt;"",COLUMN('Back data'!$A$152:$AV$152)))-I$6)+INDEX('Back data'!$A$153:$AV$153,,MAX(IF('Back data'!$A$153:$AV$153&lt;&gt;"",COLUMN('Back data'!$A$153:$AV$153)))-I$6)</f>
        <v>65.260000000000005</v>
      </c>
      <c r="J104" s="10">
        <f t="array" ref="J104">INDEX('Back data'!$A$152:$AV$152,,MAX(IF('Back data'!$A$152:$AV$152&lt;&gt;"",COLUMN('Back data'!$A$152:$AV$152)))-J$6)+INDEX('Back data'!$A$153:$AV$153,,MAX(IF('Back data'!$A$153:$AV$153&lt;&gt;"",COLUMN('Back data'!$A$153:$AV$153)))-J$6)</f>
        <v>63.24</v>
      </c>
      <c r="K104" s="10">
        <f t="array" ref="K104">INDEX('Back data'!$A$152:$AV$152,,MAX(IF('Back data'!$A$152:$AV$152&lt;&gt;"",COLUMN('Back data'!$A$152:$AV$152)))-K$6)+INDEX('Back data'!$A$153:$AV$153,,MAX(IF('Back data'!$A$153:$AV$153&lt;&gt;"",COLUMN('Back data'!$A$153:$AV$153)))-K$6)</f>
        <v>64.900000000000006</v>
      </c>
      <c r="L104" s="10">
        <f t="array" ref="L104">INDEX('Back data'!$A$152:$AV$152,,MAX(IF('Back data'!$A$152:$AV$152&lt;&gt;"",COLUMN('Back data'!$A$152:$AV$152)))-L$6)+INDEX('Back data'!$A$153:$AV$153,,MAX(IF('Back data'!$A$153:$AV$153&lt;&gt;"",COLUMN('Back data'!$A$153:$AV$153)))-L$6)</f>
        <v>65.62</v>
      </c>
      <c r="M104" s="10">
        <f t="array" ref="M104">INDEX('Back data'!$A$152:$AV$152,,MAX(IF('Back data'!$A$152:$AV$152&lt;&gt;"",COLUMN('Back data'!$A$152:$AV$152)))-M$6)+INDEX('Back data'!$A$153:$AV$153,,MAX(IF('Back data'!$A$153:$AV$153&lt;&gt;"",COLUMN('Back data'!$A$153:$AV$153)))-M$6)</f>
        <v>62.97</v>
      </c>
      <c r="N104" s="10">
        <f t="array" ref="N104">INDEX('Back data'!$A$152:$AV$152,,MAX(IF('Back data'!$A$152:$AV$152&lt;&gt;"",COLUMN('Back data'!$A$152:$AV$152)))-N$6)+INDEX('Back data'!$A$153:$AV$153,,MAX(IF('Back data'!$A$153:$AV$153&lt;&gt;"",COLUMN('Back data'!$A$153:$AV$153)))-N$6)</f>
        <v>63.46</v>
      </c>
      <c r="O104" s="10">
        <f t="array" ref="O104">INDEX('Back data'!$A$152:$AV$152,,MAX(IF('Back data'!$A$152:$AV$152&lt;&gt;"",COLUMN('Back data'!$A$152:$AV$152)))-O$6)+INDEX('Back data'!$A$153:$AV$153,,MAX(IF('Back data'!$A$153:$AV$153&lt;&gt;"",COLUMN('Back data'!$A$153:$AV$153)))-O$6)</f>
        <v>63.53</v>
      </c>
      <c r="P104" s="10">
        <f t="array" ref="P104">INDEX('Back data'!$A$152:$AV$152,,MAX(IF('Back data'!$A$152:$AV$152&lt;&gt;"",COLUMN('Back data'!$A$152:$AV$152)))-P$6)+INDEX('Back data'!$A$153:$AV$153,,MAX(IF('Back data'!$A$153:$AV$153&lt;&gt;"",COLUMN('Back data'!$A$153:$AV$153)))-P$6)</f>
        <v>64.83</v>
      </c>
    </row>
    <row r="105" spans="1:16" x14ac:dyDescent="0.25">
      <c r="A105" s="40" t="s">
        <v>55</v>
      </c>
      <c r="B105" s="50" t="s">
        <v>52</v>
      </c>
      <c r="C105" s="11" t="s">
        <v>36</v>
      </c>
      <c r="D105" s="12">
        <f t="array" ref="D105">INDEX('Back data'!$A$152:$AV$152,,MAX(IF('Back data'!$A$152:$AV$152&lt;&gt;"",COLUMN('Back data'!$A$152:$AV$152)))-D$6)/D104</f>
        <v>0.88488712734792352</v>
      </c>
      <c r="E105" s="12">
        <f t="array" ref="E105">INDEX('Back data'!$A$152:$AV$152,,MAX(IF('Back data'!$A$152:$AV$152&lt;&gt;"",COLUMN('Back data'!$A$152:$AV$152)))-E$6)/E104</f>
        <v>0.84771817453963172</v>
      </c>
      <c r="F105" s="12">
        <f t="array" ref="F105">INDEX('Back data'!$A$152:$AV$152,,MAX(IF('Back data'!$A$152:$AV$152&lt;&gt;"",COLUMN('Back data'!$A$152:$AV$152)))-F$6)/F104</f>
        <v>0.81668605617417311</v>
      </c>
      <c r="G105" s="12">
        <f t="array" ref="G105">INDEX('Back data'!$A$152:$AV$152,,MAX(IF('Back data'!$A$152:$AV$152&lt;&gt;"",COLUMN('Back data'!$A$152:$AV$152)))-G$6)/G104</f>
        <v>0.85086887835703007</v>
      </c>
      <c r="H105" s="12">
        <f t="array" ref="H105">INDEX('Back data'!$A$152:$AV$152,,MAX(IF('Back data'!$A$152:$AV$152&lt;&gt;"",COLUMN('Back data'!$A$152:$AV$152)))-H$6)/H104</f>
        <v>0.80738662926601212</v>
      </c>
      <c r="I105" s="12">
        <f t="array" ref="I105">INDEX('Back data'!$A$152:$AV$152,,MAX(IF('Back data'!$A$152:$AV$152&lt;&gt;"",COLUMN('Back data'!$A$152:$AV$152)))-I$6)/I104</f>
        <v>0.80554704259883536</v>
      </c>
      <c r="J105" s="12">
        <f t="array" ref="J105">INDEX('Back data'!$A$152:$AV$152,,MAX(IF('Back data'!$A$152:$AV$152&lt;&gt;"",COLUMN('Back data'!$A$152:$AV$152)))-J$6)/J104</f>
        <v>0.8097722960151803</v>
      </c>
      <c r="K105" s="12">
        <f t="array" ref="K105">INDEX('Back data'!$A$152:$AV$152,,MAX(IF('Back data'!$A$152:$AV$152&lt;&gt;"",COLUMN('Back data'!$A$152:$AV$152)))-K$6)/K104</f>
        <v>0.77380585516178724</v>
      </c>
      <c r="L105" s="12">
        <f t="array" ref="L105">INDEX('Back data'!$A$152:$AV$152,,MAX(IF('Back data'!$A$152:$AV$152&lt;&gt;"",COLUMN('Back data'!$A$152:$AV$152)))-L$6)/L104</f>
        <v>0.82078634562633335</v>
      </c>
      <c r="M105" s="12">
        <f t="array" ref="M105">INDEX('Back data'!$A$152:$AV$152,,MAX(IF('Back data'!$A$152:$AV$152&lt;&gt;"",COLUMN('Back data'!$A$152:$AV$152)))-M$6)/M104</f>
        <v>0.81864379863427028</v>
      </c>
      <c r="N105" s="12">
        <f t="array" ref="N105">INDEX('Back data'!$A$152:$AV$152,,MAX(IF('Back data'!$A$152:$AV$152&lt;&gt;"",COLUMN('Back data'!$A$152:$AV$152)))-N$6)/N104</f>
        <v>0.82855341947683581</v>
      </c>
      <c r="O105" s="12">
        <f t="array" ref="O105">INDEX('Back data'!$A$152:$AV$152,,MAX(IF('Back data'!$A$152:$AV$152&lt;&gt;"",COLUMN('Back data'!$A$152:$AV$152)))-O$6)/O104</f>
        <v>0.84747363450338431</v>
      </c>
      <c r="P105" s="12">
        <f t="array" ref="P105">INDEX('Back data'!$A$152:$AV$152,,MAX(IF('Back data'!$A$152:$AV$152&lt;&gt;"",COLUMN('Back data'!$A$152:$AV$152)))-P$6)/P104</f>
        <v>0.87675458892488056</v>
      </c>
    </row>
    <row r="106" spans="1:16" x14ac:dyDescent="0.25">
      <c r="A106" s="40" t="s">
        <v>55</v>
      </c>
      <c r="B106" s="50" t="s">
        <v>53</v>
      </c>
      <c r="C106" s="11" t="s">
        <v>37</v>
      </c>
      <c r="D106" s="12">
        <f t="array" ref="D106">+INDEX('Back data'!$A$153:$AV$153,,MAX(IF('Back data'!$A$153:$AV$153&lt;&gt;"",COLUMN('Back data'!$A$153:$AV$153)))-D$6)/D104</f>
        <v>0.11511287265207651</v>
      </c>
      <c r="E106" s="12">
        <f t="array" ref="E106">+INDEX('Back data'!$A$153:$AV$153,,MAX(IF('Back data'!$A$153:$AV$153&lt;&gt;"",COLUMN('Back data'!$A$153:$AV$153)))-E$6)/E104</f>
        <v>0.15228182546036831</v>
      </c>
      <c r="F106" s="12">
        <f t="array" ref="F106">+INDEX('Back data'!$A$153:$AV$153,,MAX(IF('Back data'!$A$153:$AV$153&lt;&gt;"",COLUMN('Back data'!$A$153:$AV$153)))-F$6)/F104</f>
        <v>0.1833139438258268</v>
      </c>
      <c r="G106" s="12">
        <f t="array" ref="G106">+INDEX('Back data'!$A$153:$AV$153,,MAX(IF('Back data'!$A$153:$AV$153&lt;&gt;"",COLUMN('Back data'!$A$153:$AV$153)))-G$6)/G104</f>
        <v>0.14913112164296999</v>
      </c>
      <c r="H106" s="12">
        <f t="array" ref="H106">+INDEX('Back data'!$A$153:$AV$153,,MAX(IF('Back data'!$A$153:$AV$153&lt;&gt;"",COLUMN('Back data'!$A$153:$AV$153)))-H$6)/H104</f>
        <v>0.19261337073398782</v>
      </c>
      <c r="I106" s="12">
        <f t="array" ref="I106">+INDEX('Back data'!$A$153:$AV$153,,MAX(IF('Back data'!$A$153:$AV$153&lt;&gt;"",COLUMN('Back data'!$A$153:$AV$153)))-I$6)/I104</f>
        <v>0.19445295740116456</v>
      </c>
      <c r="J106" s="12">
        <f t="array" ref="J106">+INDEX('Back data'!$A$153:$AV$153,,MAX(IF('Back data'!$A$153:$AV$153&lt;&gt;"",COLUMN('Back data'!$A$153:$AV$153)))-J$6)/J104</f>
        <v>0.19022770398481972</v>
      </c>
      <c r="K106" s="12">
        <f t="array" ref="K106">+INDEX('Back data'!$A$153:$AV$153,,MAX(IF('Back data'!$A$153:$AV$153&lt;&gt;"",COLUMN('Back data'!$A$153:$AV$153)))-K$6)/K104</f>
        <v>0.22619414483821262</v>
      </c>
      <c r="L106" s="12">
        <f t="array" ref="L106">+INDEX('Back data'!$A$153:$AV$153,,MAX(IF('Back data'!$A$153:$AV$153&lt;&gt;"",COLUMN('Back data'!$A$153:$AV$153)))-L$6)/L104</f>
        <v>0.17921365437366654</v>
      </c>
      <c r="M106" s="12">
        <f t="array" ref="M106">+INDEX('Back data'!$A$153:$AV$153,,MAX(IF('Back data'!$A$153:$AV$153&lt;&gt;"",COLUMN('Back data'!$A$153:$AV$153)))-M$6)/M104</f>
        <v>0.18135620136572972</v>
      </c>
      <c r="N106" s="12">
        <f t="array" ref="N106">+INDEX('Back data'!$A$153:$AV$153,,MAX(IF('Back data'!$A$153:$AV$153&lt;&gt;"",COLUMN('Back data'!$A$153:$AV$153)))-N$6)/N104</f>
        <v>0.17144658052316422</v>
      </c>
      <c r="O106" s="12">
        <f t="array" ref="O106">+INDEX('Back data'!$A$153:$AV$153,,MAX(IF('Back data'!$A$153:$AV$153&lt;&gt;"",COLUMN('Back data'!$A$153:$AV$153)))-O$6)/O104</f>
        <v>0.15252636549661577</v>
      </c>
      <c r="P106" s="12">
        <f t="array" ref="P106">+INDEX('Back data'!$A$153:$AV$153,,MAX(IF('Back data'!$A$153:$AV$153&lt;&gt;"",COLUMN('Back data'!$A$153:$AV$153)))-P$6)/P104</f>
        <v>0.12324541107511955</v>
      </c>
    </row>
    <row r="107" spans="1:16" x14ac:dyDescent="0.25">
      <c r="B107" s="51"/>
    </row>
    <row r="108" spans="1:16" x14ac:dyDescent="0.25">
      <c r="B108" s="51"/>
    </row>
    <row r="109" spans="1:16" x14ac:dyDescent="0.25">
      <c r="B109" s="51"/>
      <c r="C109" s="9" t="s">
        <v>35</v>
      </c>
      <c r="D109" s="10">
        <f t="array" ref="D109">INDEX('Back data'!$A$158:$AV$158,,MAX(IF('Back data'!$A$158:$AV$158&lt;&gt;"",COLUMN('Back data'!$A$158:$AV$158)))-D$6)+INDEX('Back data'!$A$159:$AV$159,,MAX(IF('Back data'!$A$159:$AV$159&lt;&gt;"",COLUMN('Back data'!$A$159:$AV$159)))-D$6)</f>
        <v>59.34</v>
      </c>
      <c r="E109" s="10">
        <f t="array" ref="E109">INDEX('Back data'!$A$158:$AV$158,,MAX(IF('Back data'!$A$158:$AV$158&lt;&gt;"",COLUMN('Back data'!$A$158:$AV$158)))-E$6)+INDEX('Back data'!$A$159:$AV$159,,MAX(IF('Back data'!$A$159:$AV$159&lt;&gt;"",COLUMN('Back data'!$A$159:$AV$159)))-E$6)</f>
        <v>63.070000000000007</v>
      </c>
      <c r="F109" s="10">
        <f t="array" ref="F109">INDEX('Back data'!$A$158:$AV$158,,MAX(IF('Back data'!$A$158:$AV$158&lt;&gt;"",COLUMN('Back data'!$A$158:$AV$158)))-F$6)+INDEX('Back data'!$A$159:$AV$159,,MAX(IF('Back data'!$A$159:$AV$159&lt;&gt;"",COLUMN('Back data'!$A$159:$AV$159)))-F$6)</f>
        <v>59.13</v>
      </c>
      <c r="G109" s="10">
        <f t="array" ref="G109">INDEX('Back data'!$A$158:$AV$158,,MAX(IF('Back data'!$A$158:$AV$158&lt;&gt;"",COLUMN('Back data'!$A$158:$AV$158)))-G$6)+INDEX('Back data'!$A$159:$AV$159,,MAX(IF('Back data'!$A$159:$AV$159&lt;&gt;"",COLUMN('Back data'!$A$159:$AV$159)))-G$6)</f>
        <v>67.59</v>
      </c>
      <c r="H109" s="10">
        <f t="array" ref="H109">INDEX('Back data'!$A$158:$AV$158,,MAX(IF('Back data'!$A$158:$AV$158&lt;&gt;"",COLUMN('Back data'!$A$158:$AV$158)))-H$6)+INDEX('Back data'!$A$159:$AV$159,,MAX(IF('Back data'!$A$159:$AV$159&lt;&gt;"",COLUMN('Back data'!$A$159:$AV$159)))-H$6)</f>
        <v>62.989999999999995</v>
      </c>
      <c r="I109" s="10">
        <f t="array" ref="I109">INDEX('Back data'!$A$158:$AV$158,,MAX(IF('Back data'!$A$158:$AV$158&lt;&gt;"",COLUMN('Back data'!$A$158:$AV$158)))-I$6)+INDEX('Back data'!$A$159:$AV$159,,MAX(IF('Back data'!$A$159:$AV$159&lt;&gt;"",COLUMN('Back data'!$A$159:$AV$159)))-I$6)</f>
        <v>66.179999999999993</v>
      </c>
      <c r="J109" s="10">
        <f t="array" ref="J109">INDEX('Back data'!$A$158:$AV$158,,MAX(IF('Back data'!$A$158:$AV$158&lt;&gt;"",COLUMN('Back data'!$A$158:$AV$158)))-J$6)+INDEX('Back data'!$A$159:$AV$159,,MAX(IF('Back data'!$A$159:$AV$159&lt;&gt;"",COLUMN('Back data'!$A$159:$AV$159)))-J$6)</f>
        <v>63.690000000000005</v>
      </c>
      <c r="K109" s="10">
        <f t="array" ref="K109">INDEX('Back data'!$A$158:$AV$158,,MAX(IF('Back data'!$A$158:$AV$158&lt;&gt;"",COLUMN('Back data'!$A$158:$AV$158)))-K$6)+INDEX('Back data'!$A$159:$AV$159,,MAX(IF('Back data'!$A$159:$AV$159&lt;&gt;"",COLUMN('Back data'!$A$159:$AV$159)))-K$6)</f>
        <v>68.319999999999993</v>
      </c>
      <c r="L109" s="10">
        <f t="array" ref="L109">INDEX('Back data'!$A$158:$AV$158,,MAX(IF('Back data'!$A$158:$AV$158&lt;&gt;"",COLUMN('Back data'!$A$158:$AV$158)))-L$6)+INDEX('Back data'!$A$159:$AV$159,,MAX(IF('Back data'!$A$159:$AV$159&lt;&gt;"",COLUMN('Back data'!$A$159:$AV$159)))-L$6)</f>
        <v>67.39</v>
      </c>
      <c r="M109" s="10">
        <f t="array" ref="M109">INDEX('Back data'!$A$158:$AV$158,,MAX(IF('Back data'!$A$158:$AV$158&lt;&gt;"",COLUMN('Back data'!$A$158:$AV$158)))-M$6)+INDEX('Back data'!$A$159:$AV$159,,MAX(IF('Back data'!$A$159:$AV$159&lt;&gt;"",COLUMN('Back data'!$A$159:$AV$159)))-M$6)</f>
        <v>63.75</v>
      </c>
      <c r="N109" s="10">
        <f t="array" ref="N109">INDEX('Back data'!$A$158:$AV$158,,MAX(IF('Back data'!$A$158:$AV$158&lt;&gt;"",COLUMN('Back data'!$A$158:$AV$158)))-N$6)+INDEX('Back data'!$A$159:$AV$159,,MAX(IF('Back data'!$A$159:$AV$159&lt;&gt;"",COLUMN('Back data'!$A$159:$AV$159)))-N$6)</f>
        <v>63.64</v>
      </c>
      <c r="O109" s="10">
        <f t="array" ref="O109">INDEX('Back data'!$A$158:$AV$158,,MAX(IF('Back data'!$A$158:$AV$158&lt;&gt;"",COLUMN('Back data'!$A$158:$AV$158)))-O$6)+INDEX('Back data'!$A$159:$AV$159,,MAX(IF('Back data'!$A$159:$AV$159&lt;&gt;"",COLUMN('Back data'!$A$159:$AV$159)))-O$6)</f>
        <v>63.04</v>
      </c>
      <c r="P109" s="10">
        <f t="array" ref="P109">INDEX('Back data'!$A$158:$AV$158,,MAX(IF('Back data'!$A$158:$AV$158&lt;&gt;"",COLUMN('Back data'!$A$158:$AV$158)))-P$6)+INDEX('Back data'!$A$159:$AV$159,,MAX(IF('Back data'!$A$159:$AV$159&lt;&gt;"",COLUMN('Back data'!$A$159:$AV$159)))-P$6)</f>
        <v>64.28</v>
      </c>
    </row>
    <row r="110" spans="1:16" x14ac:dyDescent="0.25">
      <c r="A110" s="40" t="s">
        <v>55</v>
      </c>
      <c r="B110" s="52" t="s">
        <v>38</v>
      </c>
      <c r="C110" s="11" t="s">
        <v>36</v>
      </c>
      <c r="D110" s="12">
        <f t="array" ref="D110">INDEX('Back data'!$A$158:$AV$158,,MAX(IF('Back data'!$A$158:$AV$158&lt;&gt;"",COLUMN('Back data'!$A$158:$AV$158)))-D$6)/D109</f>
        <v>0.75412874957869902</v>
      </c>
      <c r="E110" s="12">
        <f t="array" ref="E110">INDEX('Back data'!$A$158:$AV$158,,MAX(IF('Back data'!$A$158:$AV$158&lt;&gt;"",COLUMN('Back data'!$A$158:$AV$158)))-E$6)/E109</f>
        <v>0.69288092595528772</v>
      </c>
      <c r="F110" s="12">
        <f t="array" ref="F110">INDEX('Back data'!$A$158:$AV$158,,MAX(IF('Back data'!$A$158:$AV$158&lt;&gt;"",COLUMN('Back data'!$A$158:$AV$158)))-F$6)/F109</f>
        <v>0.65702688990360225</v>
      </c>
      <c r="G110" s="12">
        <f t="array" ref="G110">INDEX('Back data'!$A$158:$AV$158,,MAX(IF('Back data'!$A$158:$AV$158&lt;&gt;"",COLUMN('Back data'!$A$158:$AV$158)))-G$6)/G109</f>
        <v>0.70883266755437191</v>
      </c>
      <c r="H110" s="12">
        <f t="array" ref="H110">INDEX('Back data'!$A$158:$AV$158,,MAX(IF('Back data'!$A$158:$AV$158&lt;&gt;"",COLUMN('Back data'!$A$158:$AV$158)))-H$6)/H109</f>
        <v>0.64867439276075567</v>
      </c>
      <c r="I110" s="12">
        <f t="array" ref="I110">INDEX('Back data'!$A$158:$AV$158,,MAX(IF('Back data'!$A$158:$AV$158&lt;&gt;"",COLUMN('Back data'!$A$158:$AV$158)))-I$6)/I109</f>
        <v>0.63538833484436386</v>
      </c>
      <c r="J110" s="12">
        <f t="array" ref="J110">INDEX('Back data'!$A$158:$AV$158,,MAX(IF('Back data'!$A$158:$AV$158&lt;&gt;"",COLUMN('Back data'!$A$158:$AV$158)))-J$6)/J109</f>
        <v>0.67655832940807037</v>
      </c>
      <c r="K110" s="12">
        <f t="array" ref="K110">INDEX('Back data'!$A$158:$AV$158,,MAX(IF('Back data'!$A$158:$AV$158&lt;&gt;"",COLUMN('Back data'!$A$158:$AV$158)))-K$6)/K109</f>
        <v>0.56352459016393452</v>
      </c>
      <c r="L110" s="12">
        <f t="array" ref="L110">INDEX('Back data'!$A$158:$AV$158,,MAX(IF('Back data'!$A$158:$AV$158&lt;&gt;"",COLUMN('Back data'!$A$158:$AV$158)))-L$6)/L109</f>
        <v>0.67190977889894643</v>
      </c>
      <c r="M110" s="12">
        <f t="array" ref="M110">INDEX('Back data'!$A$158:$AV$158,,MAX(IF('Back data'!$A$158:$AV$158&lt;&gt;"",COLUMN('Back data'!$A$158:$AV$158)))-M$6)/M109</f>
        <v>0.64627450980392165</v>
      </c>
      <c r="N110" s="12">
        <f t="array" ref="N110">INDEX('Back data'!$A$158:$AV$158,,MAX(IF('Back data'!$A$158:$AV$158&lt;&gt;"",COLUMN('Back data'!$A$158:$AV$158)))-N$6)/N109</f>
        <v>0.65634820867379007</v>
      </c>
      <c r="O110" s="12">
        <f t="array" ref="O110">INDEX('Back data'!$A$158:$AV$158,,MAX(IF('Back data'!$A$158:$AV$158&lt;&gt;"",COLUMN('Back data'!$A$158:$AV$158)))-O$6)/O109</f>
        <v>0.71319796954314718</v>
      </c>
      <c r="P110" s="12">
        <f t="array" ref="P110">INDEX('Back data'!$A$158:$AV$158,,MAX(IF('Back data'!$A$158:$AV$158&lt;&gt;"",COLUMN('Back data'!$A$158:$AV$158)))-P$6)/P109</f>
        <v>0.72059738643434967</v>
      </c>
    </row>
    <row r="111" spans="1:16" x14ac:dyDescent="0.25">
      <c r="A111" s="40" t="s">
        <v>55</v>
      </c>
      <c r="B111" s="52" t="s">
        <v>38</v>
      </c>
      <c r="C111" s="11" t="s">
        <v>37</v>
      </c>
      <c r="D111" s="12">
        <f t="array" ref="D111">+INDEX('Back data'!$A$159:$AV$159,,MAX(IF('Back data'!$A$159:$AV$159&lt;&gt;"",COLUMN('Back data'!$A$159:$AV$159)))-D$6)/D109</f>
        <v>0.24587125042130095</v>
      </c>
      <c r="E111" s="12">
        <f t="array" ref="E111">+INDEX('Back data'!$A$159:$AV$159,,MAX(IF('Back data'!$A$159:$AV$159&lt;&gt;"",COLUMN('Back data'!$A$159:$AV$159)))-E$6)/E109</f>
        <v>0.30711907404471223</v>
      </c>
      <c r="F111" s="12">
        <f t="array" ref="F111">+INDEX('Back data'!$A$159:$AV$159,,MAX(IF('Back data'!$A$159:$AV$159&lt;&gt;"",COLUMN('Back data'!$A$159:$AV$159)))-F$6)/F109</f>
        <v>0.34297311009639775</v>
      </c>
      <c r="G111" s="12">
        <f t="array" ref="G111">+INDEX('Back data'!$A$159:$AV$159,,MAX(IF('Back data'!$A$159:$AV$159&lt;&gt;"",COLUMN('Back data'!$A$159:$AV$159)))-G$6)/G109</f>
        <v>0.29116733244562804</v>
      </c>
      <c r="H111" s="12">
        <f t="array" ref="H111">+INDEX('Back data'!$A$159:$AV$159,,MAX(IF('Back data'!$A$159:$AV$159&lt;&gt;"",COLUMN('Back data'!$A$159:$AV$159)))-H$6)/H109</f>
        <v>0.35132560723924433</v>
      </c>
      <c r="I111" s="12">
        <f t="array" ref="I111">+INDEX('Back data'!$A$159:$AV$159,,MAX(IF('Back data'!$A$159:$AV$159&lt;&gt;"",COLUMN('Back data'!$A$159:$AV$159)))-I$6)/I109</f>
        <v>0.36461166515563614</v>
      </c>
      <c r="J111" s="12">
        <f t="array" ref="J111">+INDEX('Back data'!$A$159:$AV$159,,MAX(IF('Back data'!$A$159:$AV$159&lt;&gt;"",COLUMN('Back data'!$A$159:$AV$159)))-J$6)/J109</f>
        <v>0.32344167059192963</v>
      </c>
      <c r="K111" s="12">
        <f t="array" ref="K111">+INDEX('Back data'!$A$159:$AV$159,,MAX(IF('Back data'!$A$159:$AV$159&lt;&gt;"",COLUMN('Back data'!$A$159:$AV$159)))-K$6)/K109</f>
        <v>0.43647540983606564</v>
      </c>
      <c r="L111" s="12">
        <f t="array" ref="L111">+INDEX('Back data'!$A$159:$AV$159,,MAX(IF('Back data'!$A$159:$AV$159&lt;&gt;"",COLUMN('Back data'!$A$159:$AV$159)))-L$6)/L109</f>
        <v>0.32809022110105357</v>
      </c>
      <c r="M111" s="12">
        <f t="array" ref="M111">+INDEX('Back data'!$A$159:$AV$159,,MAX(IF('Back data'!$A$159:$AV$159&lt;&gt;"",COLUMN('Back data'!$A$159:$AV$159)))-M$6)/M109</f>
        <v>0.35372549019607846</v>
      </c>
      <c r="N111" s="12">
        <f t="array" ref="N111">+INDEX('Back data'!$A$159:$AV$159,,MAX(IF('Back data'!$A$159:$AV$159&lt;&gt;"",COLUMN('Back data'!$A$159:$AV$159)))-N$6)/N109</f>
        <v>0.34365179132620993</v>
      </c>
      <c r="O111" s="12">
        <f t="array" ref="O111">+INDEX('Back data'!$A$159:$AV$159,,MAX(IF('Back data'!$A$159:$AV$159&lt;&gt;"",COLUMN('Back data'!$A$159:$AV$159)))-O$6)/O109</f>
        <v>0.28680203045685276</v>
      </c>
      <c r="P111" s="12">
        <f t="array" ref="P111">+INDEX('Back data'!$A$159:$AV$159,,MAX(IF('Back data'!$A$159:$AV$159&lt;&gt;"",COLUMN('Back data'!$A$159:$AV$159)))-P$6)/P109</f>
        <v>0.27940261356565027</v>
      </c>
    </row>
    <row r="112" spans="1:16" x14ac:dyDescent="0.25">
      <c r="B112" s="51"/>
    </row>
    <row r="113" spans="1:16" x14ac:dyDescent="0.25">
      <c r="B113" s="51"/>
    </row>
    <row r="114" spans="1:16" x14ac:dyDescent="0.25">
      <c r="B114" s="51"/>
      <c r="C114" s="9" t="s">
        <v>35</v>
      </c>
      <c r="D114" s="10">
        <f t="array" ref="D114">INDEX('Back data'!$A$164:$AV$164,,MAX(IF('Back data'!$A$164:$AV$164&lt;&gt;"",COLUMN('Back data'!$A$164:$AV$164)))-D$6)+INDEX('Back data'!$A$165:$AV$165,,MAX(IF('Back data'!$A$165:$AV$165&lt;&gt;"",COLUMN('Back data'!$A$165:$AV$165)))-D$6)</f>
        <v>57.53</v>
      </c>
      <c r="E114" s="10">
        <f t="array" ref="E114">INDEX('Back data'!$A$164:$AV$164,,MAX(IF('Back data'!$A$164:$AV$164&lt;&gt;"",COLUMN('Back data'!$A$164:$AV$164)))-E$6)+INDEX('Back data'!$A$165:$AV$165,,MAX(IF('Back data'!$A$165:$AV$165&lt;&gt;"",COLUMN('Back data'!$A$165:$AV$165)))-E$6)</f>
        <v>62.31</v>
      </c>
      <c r="F114" s="10">
        <f t="array" ref="F114">INDEX('Back data'!$A$164:$AV$164,,MAX(IF('Back data'!$A$164:$AV$164&lt;&gt;"",COLUMN('Back data'!$A$164:$AV$164)))-F$6)+INDEX('Back data'!$A$165:$AV$165,,MAX(IF('Back data'!$A$165:$AV$165&lt;&gt;"",COLUMN('Back data'!$A$165:$AV$165)))-F$6)</f>
        <v>60.53</v>
      </c>
      <c r="G114" s="10">
        <f t="array" ref="G114">INDEX('Back data'!$A$164:$AV$164,,MAX(IF('Back data'!$A$164:$AV$164&lt;&gt;"",COLUMN('Back data'!$A$164:$AV$164)))-G$6)+INDEX('Back data'!$A$165:$AV$165,,MAX(IF('Back data'!$A$165:$AV$165&lt;&gt;"",COLUMN('Back data'!$A$165:$AV$165)))-G$6)</f>
        <v>62.38</v>
      </c>
      <c r="H114" s="10">
        <f t="array" ref="H114">INDEX('Back data'!$A$164:$AV$164,,MAX(IF('Back data'!$A$164:$AV$164&lt;&gt;"",COLUMN('Back data'!$A$164:$AV$164)))-H$6)+INDEX('Back data'!$A$165:$AV$165,,MAX(IF('Back data'!$A$165:$AV$165&lt;&gt;"",COLUMN('Back data'!$A$165:$AV$165)))-H$6)</f>
        <v>63.989999999999995</v>
      </c>
      <c r="I114" s="10">
        <f t="array" ref="I114">INDEX('Back data'!$A$164:$AV$164,,MAX(IF('Back data'!$A$164:$AV$164&lt;&gt;"",COLUMN('Back data'!$A$164:$AV$164)))-I$6)+INDEX('Back data'!$A$165:$AV$165,,MAX(IF('Back data'!$A$165:$AV$165&lt;&gt;"",COLUMN('Back data'!$A$165:$AV$165)))-I$6)</f>
        <v>64.66</v>
      </c>
      <c r="J114" s="10">
        <f t="array" ref="J114">INDEX('Back data'!$A$164:$AV$164,,MAX(IF('Back data'!$A$164:$AV$164&lt;&gt;"",COLUMN('Back data'!$A$164:$AV$164)))-J$6)+INDEX('Back data'!$A$165:$AV$165,,MAX(IF('Back data'!$A$165:$AV$165&lt;&gt;"",COLUMN('Back data'!$A$165:$AV$165)))-J$6)</f>
        <v>63.46</v>
      </c>
      <c r="K114" s="10">
        <f t="array" ref="K114">INDEX('Back data'!$A$164:$AV$164,,MAX(IF('Back data'!$A$164:$AV$164&lt;&gt;"",COLUMN('Back data'!$A$164:$AV$164)))-K$6)+INDEX('Back data'!$A$165:$AV$165,,MAX(IF('Back data'!$A$165:$AV$165&lt;&gt;"",COLUMN('Back data'!$A$165:$AV$165)))-K$6)</f>
        <v>64.37</v>
      </c>
      <c r="L114" s="10">
        <f t="array" ref="L114">INDEX('Back data'!$A$164:$AV$164,,MAX(IF('Back data'!$A$164:$AV$164&lt;&gt;"",COLUMN('Back data'!$A$164:$AV$164)))-L$6)+INDEX('Back data'!$A$165:$AV$165,,MAX(IF('Back data'!$A$165:$AV$165&lt;&gt;"",COLUMN('Back data'!$A$165:$AV$165)))-L$6)</f>
        <v>64.5</v>
      </c>
      <c r="M114" s="10">
        <f t="array" ref="M114">INDEX('Back data'!$A$164:$AV$164,,MAX(IF('Back data'!$A$164:$AV$164&lt;&gt;"",COLUMN('Back data'!$A$164:$AV$164)))-M$6)+INDEX('Back data'!$A$165:$AV$165,,MAX(IF('Back data'!$A$165:$AV$165&lt;&gt;"",COLUMN('Back data'!$A$165:$AV$165)))-M$6)</f>
        <v>61.559999999999995</v>
      </c>
      <c r="N114" s="10">
        <f t="array" ref="N114">INDEX('Back data'!$A$164:$AV$164,,MAX(IF('Back data'!$A$164:$AV$164&lt;&gt;"",COLUMN('Back data'!$A$164:$AV$164)))-N$6)+INDEX('Back data'!$A$165:$AV$165,,MAX(IF('Back data'!$A$165:$AV$165&lt;&gt;"",COLUMN('Back data'!$A$165:$AV$165)))-N$6)</f>
        <v>62.82</v>
      </c>
      <c r="O114" s="10">
        <f t="array" ref="O114">INDEX('Back data'!$A$164:$AV$164,,MAX(IF('Back data'!$A$164:$AV$164&lt;&gt;"",COLUMN('Back data'!$A$164:$AV$164)))-O$6)+INDEX('Back data'!$A$165:$AV$165,,MAX(IF('Back data'!$A$165:$AV$165&lt;&gt;"",COLUMN('Back data'!$A$165:$AV$165)))-O$6)</f>
        <v>63.940000000000005</v>
      </c>
      <c r="P114" s="10">
        <f t="array" ref="P114">INDEX('Back data'!$A$164:$AV$164,,MAX(IF('Back data'!$A$164:$AV$164&lt;&gt;"",COLUMN('Back data'!$A$164:$AV$164)))-P$6)+INDEX('Back data'!$A$165:$AV$165,,MAX(IF('Back data'!$A$165:$AV$165&lt;&gt;"",COLUMN('Back data'!$A$165:$AV$165)))-P$6)</f>
        <v>63.809999999999995</v>
      </c>
    </row>
    <row r="115" spans="1:16" x14ac:dyDescent="0.25">
      <c r="A115" s="40" t="s">
        <v>55</v>
      </c>
      <c r="B115" s="52" t="s">
        <v>39</v>
      </c>
      <c r="C115" s="11" t="s">
        <v>36</v>
      </c>
      <c r="D115" s="12">
        <f t="array" ref="D115">INDEX('Back data'!$A$164:$AV$164,,MAX(IF('Back data'!$A$164:$AV$164&lt;&gt;"",COLUMN('Back data'!$A$164:$AV$164)))-D$6)/D114</f>
        <v>0.99756648705023465</v>
      </c>
      <c r="E115" s="12">
        <f t="array" ref="E115">INDEX('Back data'!$A$164:$AV$164,,MAX(IF('Back data'!$A$164:$AV$164&lt;&gt;"",COLUMN('Back data'!$A$164:$AV$164)))-E$6)/E114</f>
        <v>0.98363023591718823</v>
      </c>
      <c r="F115" s="12">
        <f t="array" ref="F115">INDEX('Back data'!$A$164:$AV$164,,MAX(IF('Back data'!$A$164:$AV$164&lt;&gt;"",COLUMN('Back data'!$A$164:$AV$164)))-F$6)/F114</f>
        <v>0.97455807037832476</v>
      </c>
      <c r="G115" s="12">
        <f t="array" ref="G115">INDEX('Back data'!$A$164:$AV$164,,MAX(IF('Back data'!$A$164:$AV$164&lt;&gt;"",COLUMN('Back data'!$A$164:$AV$164)))-G$6)/G114</f>
        <v>0.99310676498877848</v>
      </c>
      <c r="H115" s="12">
        <f t="array" ref="H115">INDEX('Back data'!$A$164:$AV$164,,MAX(IF('Back data'!$A$164:$AV$164&lt;&gt;"",COLUMN('Back data'!$A$164:$AV$164)))-H$6)/H114</f>
        <v>0.98702922331614318</v>
      </c>
      <c r="I115" s="12">
        <f t="array" ref="I115">INDEX('Back data'!$A$164:$AV$164,,MAX(IF('Back data'!$A$164:$AV$164&lt;&gt;"",COLUMN('Back data'!$A$164:$AV$164)))-I$6)/I114</f>
        <v>0.9678317352304362</v>
      </c>
      <c r="J115" s="12">
        <f t="array" ref="J115">INDEX('Back data'!$A$164:$AV$164,,MAX(IF('Back data'!$A$164:$AV$164&lt;&gt;"",COLUMN('Back data'!$A$164:$AV$164)))-J$6)/J114</f>
        <v>0.97368421052631571</v>
      </c>
      <c r="K115" s="12">
        <f t="array" ref="K115">INDEX('Back data'!$A$164:$AV$164,,MAX(IF('Back data'!$A$164:$AV$164&lt;&gt;"",COLUMN('Back data'!$A$164:$AV$164)))-K$6)/K114</f>
        <v>0.9386360105639272</v>
      </c>
      <c r="L115" s="12">
        <f t="array" ref="L115">INDEX('Back data'!$A$164:$AV$164,,MAX(IF('Back data'!$A$164:$AV$164&lt;&gt;"",COLUMN('Back data'!$A$164:$AV$164)))-L$6)/L114</f>
        <v>0.92031007751937988</v>
      </c>
      <c r="M115" s="12">
        <f t="array" ref="M115">INDEX('Back data'!$A$164:$AV$164,,MAX(IF('Back data'!$A$164:$AV$164&lt;&gt;"",COLUMN('Back data'!$A$164:$AV$164)))-M$6)/M114</f>
        <v>0.96669915529564654</v>
      </c>
      <c r="N115" s="12">
        <f t="array" ref="N115">INDEX('Back data'!$A$164:$AV$164,,MAX(IF('Back data'!$A$164:$AV$164&lt;&gt;"",COLUMN('Back data'!$A$164:$AV$164)))-N$6)/N114</f>
        <v>0.97516714422158546</v>
      </c>
      <c r="O115" s="12">
        <f t="array" ref="O115">INDEX('Back data'!$A$164:$AV$164,,MAX(IF('Back data'!$A$164:$AV$164&lt;&gt;"",COLUMN('Back data'!$A$164:$AV$164)))-O$6)/O114</f>
        <v>0.9460431654676259</v>
      </c>
      <c r="P115" s="12">
        <f t="array" ref="P115">INDEX('Back data'!$A$164:$AV$164,,MAX(IF('Back data'!$A$164:$AV$164&lt;&gt;"",COLUMN('Back data'!$A$164:$AV$164)))-P$6)/P114</f>
        <v>0.98918664786083688</v>
      </c>
    </row>
    <row r="116" spans="1:16" x14ac:dyDescent="0.25">
      <c r="A116" s="40" t="s">
        <v>55</v>
      </c>
      <c r="B116" s="52" t="s">
        <v>39</v>
      </c>
      <c r="C116" s="32" t="s">
        <v>37</v>
      </c>
      <c r="D116" s="33">
        <f t="array" ref="D116">+INDEX('Back data'!$A$165:$AV$165,,MAX(IF('Back data'!$A$165:$AV$165&lt;&gt;"",COLUMN('Back data'!$A$165:$AV$165)))-D$6)/D114</f>
        <v>2.4335129497653398E-3</v>
      </c>
      <c r="E116" s="33">
        <f t="array" ref="E116">+INDEX('Back data'!$A$165:$AV$165,,MAX(IF('Back data'!$A$165:$AV$165&lt;&gt;"",COLUMN('Back data'!$A$165:$AV$165)))-E$6)/E114</f>
        <v>1.6369764082811749E-2</v>
      </c>
      <c r="F116" s="33">
        <f t="array" ref="F116">+INDEX('Back data'!$A$165:$AV$165,,MAX(IF('Back data'!$A$165:$AV$165&lt;&gt;"",COLUMN('Back data'!$A$165:$AV$165)))-F$6)/F114</f>
        <v>2.5441929621675203E-2</v>
      </c>
      <c r="G116" s="33">
        <f t="array" ref="G116">+INDEX('Back data'!$A$165:$AV$165,,MAX(IF('Back data'!$A$165:$AV$165&lt;&gt;"",COLUMN('Back data'!$A$165:$AV$165)))-G$6)/G114</f>
        <v>6.8932350112215447E-3</v>
      </c>
      <c r="H116" s="33">
        <f t="array" ref="H116">+INDEX('Back data'!$A$165:$AV$165,,MAX(IF('Back data'!$A$165:$AV$165&lt;&gt;"",COLUMN('Back data'!$A$165:$AV$165)))-H$6)/H114</f>
        <v>1.2970776683856853E-2</v>
      </c>
      <c r="I116" s="33">
        <f t="array" ref="I116">+INDEX('Back data'!$A$165:$AV$165,,MAX(IF('Back data'!$A$165:$AV$165&lt;&gt;"",COLUMN('Back data'!$A$165:$AV$165)))-I$6)/I114</f>
        <v>3.2168264769563873E-2</v>
      </c>
      <c r="J116" s="33">
        <f t="array" ref="J116">+INDEX('Back data'!$A$165:$AV$165,,MAX(IF('Back data'!$A$165:$AV$165&lt;&gt;"",COLUMN('Back data'!$A$165:$AV$165)))-J$6)/J114</f>
        <v>2.6315789473684209E-2</v>
      </c>
      <c r="K116" s="33">
        <f t="array" ref="K116">+INDEX('Back data'!$A$165:$AV$165,,MAX(IF('Back data'!$A$165:$AV$165&lt;&gt;"",COLUMN('Back data'!$A$165:$AV$165)))-K$6)/K114</f>
        <v>6.1363989436072706E-2</v>
      </c>
      <c r="L116" s="33">
        <f t="array" ref="L116">+INDEX('Back data'!$A$165:$AV$165,,MAX(IF('Back data'!$A$165:$AV$165&lt;&gt;"",COLUMN('Back data'!$A$165:$AV$165)))-L$6)/L114</f>
        <v>7.9689922480620151E-2</v>
      </c>
      <c r="M116" s="33">
        <f t="array" ref="M116">+INDEX('Back data'!$A$165:$AV$165,,MAX(IF('Back data'!$A$165:$AV$165&lt;&gt;"",COLUMN('Back data'!$A$165:$AV$165)))-M$6)/M114</f>
        <v>3.3300844704353474E-2</v>
      </c>
      <c r="N116" s="33">
        <f t="array" ref="N116">+INDEX('Back data'!$A$165:$AV$165,,MAX(IF('Back data'!$A$165:$AV$165&lt;&gt;"",COLUMN('Back data'!$A$165:$AV$165)))-N$6)/N114</f>
        <v>2.4832855778414518E-2</v>
      </c>
      <c r="O116" s="33">
        <f t="array" ref="O116">+INDEX('Back data'!$A$165:$AV$165,,MAX(IF('Back data'!$A$165:$AV$165&lt;&gt;"",COLUMN('Back data'!$A$165:$AV$165)))-O$6)/O114</f>
        <v>5.3956834532374098E-2</v>
      </c>
      <c r="P116" s="33">
        <f t="array" ref="P116">+INDEX('Back data'!$A$165:$AV$165,,MAX(IF('Back data'!$A$165:$AV$165&lt;&gt;"",COLUMN('Back data'!$A$165:$AV$165)))-P$6)/P114</f>
        <v>1.0813352139163141E-2</v>
      </c>
    </row>
    <row r="117" spans="1:16" s="38" customFormat="1" x14ac:dyDescent="0.25">
      <c r="A117" s="34"/>
      <c r="B117" s="53"/>
      <c r="C117" s="36"/>
      <c r="D117" s="37"/>
      <c r="E117" s="37"/>
      <c r="F117" s="37"/>
      <c r="G117" s="37"/>
      <c r="H117" s="37"/>
      <c r="I117" s="37"/>
      <c r="J117" s="37"/>
      <c r="K117" s="37"/>
      <c r="L117" s="37"/>
      <c r="M117" s="37"/>
      <c r="N117" s="37"/>
      <c r="O117" s="37"/>
      <c r="P117" s="37"/>
    </row>
    <row r="118" spans="1:16" s="38" customFormat="1" x14ac:dyDescent="0.25">
      <c r="A118" s="34"/>
      <c r="B118" s="53"/>
      <c r="C118" s="36"/>
      <c r="D118" s="37"/>
      <c r="E118" s="37"/>
      <c r="F118" s="37"/>
      <c r="G118" s="37"/>
      <c r="H118" s="37"/>
      <c r="I118" s="37"/>
      <c r="J118" s="37"/>
      <c r="K118" s="37"/>
      <c r="L118" s="37"/>
      <c r="M118" s="37"/>
      <c r="N118" s="37"/>
      <c r="O118" s="37"/>
      <c r="P118" s="37"/>
    </row>
    <row r="119" spans="1:16" x14ac:dyDescent="0.25">
      <c r="B119" s="51"/>
      <c r="C119" s="9" t="s">
        <v>35</v>
      </c>
      <c r="D119" s="10">
        <f t="array" ref="D119">INDEX('Back data'!$A$354:$AV$354,,MAX(IF('Back data'!$A$354:$AV$354&lt;&gt;"",COLUMN('Back data'!$A$354:$AV$354)))-D$6)+INDEX('Back data'!$A$355:$AV$355,,MAX(IF('Back data'!$A$355:$AV$355&lt;&gt;"",COLUMN('Back data'!$A$355:$AV$355)))-D$6)</f>
        <v>53.800000000000004</v>
      </c>
      <c r="E119" s="10">
        <f t="array" ref="E119">INDEX('Back data'!$A$354:$AV$354,,MAX(IF('Back data'!$A$354:$AV$354&lt;&gt;"",COLUMN('Back data'!$A$354:$AV$354)))-E$6)+INDEX('Back data'!$A$355:$AV$355,,MAX(IF('Back data'!$A$355:$AV$355&lt;&gt;"",COLUMN('Back data'!$A$355:$AV$355)))-E$6)</f>
        <v>58.040000000000006</v>
      </c>
      <c r="F119" s="10">
        <f t="array" ref="F119">INDEX('Back data'!$A$354:$AV$354,,MAX(IF('Back data'!$A$354:$AV$354&lt;&gt;"",COLUMN('Back data'!$A$354:$AV$354)))-F$6)+INDEX('Back data'!$A$355:$AV$355,,MAX(IF('Back data'!$A$355:$AV$355&lt;&gt;"",COLUMN('Back data'!$A$355:$AV$355)))-F$6)</f>
        <v>58.819999999999993</v>
      </c>
      <c r="G119" s="10">
        <f t="array" ref="G119">INDEX('Back data'!$A$354:$AV$354,,MAX(IF('Back data'!$A$354:$AV$354&lt;&gt;"",COLUMN('Back data'!$A$354:$AV$354)))-G$6)+INDEX('Back data'!$A$355:$AV$355,,MAX(IF('Back data'!$A$355:$AV$355&lt;&gt;"",COLUMN('Back data'!$A$355:$AV$355)))-G$6)</f>
        <v>57.28</v>
      </c>
      <c r="H119" s="10">
        <f t="array" ref="H119">INDEX('Back data'!$A$354:$AV$354,,MAX(IF('Back data'!$A$354:$AV$354&lt;&gt;"",COLUMN('Back data'!$A$354:$AV$354)))-H$6)+INDEX('Back data'!$A$355:$AV$355,,MAX(IF('Back data'!$A$355:$AV$355&lt;&gt;"",COLUMN('Back data'!$A$355:$AV$355)))-H$6)</f>
        <v>54.269999999999996</v>
      </c>
      <c r="I119" s="10">
        <f t="array" ref="I119">INDEX('Back data'!$A$354:$AV$354,,MAX(IF('Back data'!$A$354:$AV$354&lt;&gt;"",COLUMN('Back data'!$A$354:$AV$354)))-I$6)+INDEX('Back data'!$A$355:$AV$355,,MAX(IF('Back data'!$A$355:$AV$355&lt;&gt;"",COLUMN('Back data'!$A$355:$AV$355)))-I$6)</f>
        <v>61.620000000000005</v>
      </c>
      <c r="J119" s="10">
        <f t="array" ref="J119">INDEX('Back data'!$A$354:$AV$354,,MAX(IF('Back data'!$A$354:$AV$354&lt;&gt;"",COLUMN('Back data'!$A$354:$AV$354)))-J$6)+INDEX('Back data'!$A$355:$AV$355,,MAX(IF('Back data'!$A$355:$AV$355&lt;&gt;"",COLUMN('Back data'!$A$355:$AV$355)))-J$6)</f>
        <v>59.97</v>
      </c>
      <c r="K119" s="10">
        <f t="array" ref="K119">INDEX('Back data'!$A$354:$AV$354,,MAX(IF('Back data'!$A$354:$AV$354&lt;&gt;"",COLUMN('Back data'!$A$354:$AV$354)))-K$6)+INDEX('Back data'!$A$355:$AV$355,,MAX(IF('Back data'!$A$355:$AV$355&lt;&gt;"",COLUMN('Back data'!$A$355:$AV$355)))-K$6)</f>
        <v>65.42</v>
      </c>
      <c r="L119" s="10">
        <f t="array" ref="L119">INDEX('Back data'!$A$354:$AV$354,,MAX(IF('Back data'!$A$354:$AV$354&lt;&gt;"",COLUMN('Back data'!$A$354:$AV$354)))-L$6)+INDEX('Back data'!$A$355:$AV$355,,MAX(IF('Back data'!$A$355:$AV$355&lt;&gt;"",COLUMN('Back data'!$A$355:$AV$355)))-L$6)</f>
        <v>66.02</v>
      </c>
      <c r="M119" s="10">
        <f t="array" ref="M119">INDEX('Back data'!$A$354:$AV$354,,MAX(IF('Back data'!$A$354:$AV$354&lt;&gt;"",COLUMN('Back data'!$A$354:$AV$354)))-M$6)+INDEX('Back data'!$A$355:$AV$355,,MAX(IF('Back data'!$A$355:$AV$355&lt;&gt;"",COLUMN('Back data'!$A$355:$AV$355)))-M$6)</f>
        <v>60.66</v>
      </c>
      <c r="N119" s="10">
        <f t="array" ref="N119">INDEX('Back data'!$A$354:$AV$354,,MAX(IF('Back data'!$A$354:$AV$354&lt;&gt;"",COLUMN('Back data'!$A$354:$AV$354)))-N$6)+INDEX('Back data'!$A$355:$AV$355,,MAX(IF('Back data'!$A$355:$AV$355&lt;&gt;"",COLUMN('Back data'!$A$355:$AV$355)))-N$6)</f>
        <v>63.17</v>
      </c>
      <c r="O119" s="10">
        <f t="array" ref="O119">INDEX('Back data'!$A$354:$AV$354,,MAX(IF('Back data'!$A$354:$AV$354&lt;&gt;"",COLUMN('Back data'!$A$354:$AV$354)))-O$6)+INDEX('Back data'!$A$355:$AV$355,,MAX(IF('Back data'!$A$355:$AV$355&lt;&gt;"",COLUMN('Back data'!$A$355:$AV$355)))-O$6)</f>
        <v>63.64</v>
      </c>
      <c r="P119" s="10">
        <f t="array" ref="P119">INDEX('Back data'!$A$354:$AV$354,,MAX(IF('Back data'!$A$354:$AV$354&lt;&gt;"",COLUMN('Back data'!$A$354:$AV$354)))-P$6)+INDEX('Back data'!$A$355:$AV$355,,MAX(IF('Back data'!$A$355:$AV$355&lt;&gt;"",COLUMN('Back data'!$A$355:$AV$355)))-P$6)</f>
        <v>60.93</v>
      </c>
    </row>
    <row r="120" spans="1:16" x14ac:dyDescent="0.25">
      <c r="A120" s="40" t="s">
        <v>55</v>
      </c>
      <c r="B120" s="52" t="s">
        <v>24</v>
      </c>
      <c r="C120" s="11" t="s">
        <v>36</v>
      </c>
      <c r="D120" s="12">
        <f t="array" ref="D120">INDEX('Back data'!$A$354:$AV$354,,MAX(IF('Back data'!$A$354:$AV$354&lt;&gt;"",COLUMN('Back data'!$A$354:$AV$354)))-D$6)/D119</f>
        <v>0.76245353159851303</v>
      </c>
      <c r="E120" s="12">
        <f t="array" ref="E120">INDEX('Back data'!$A$354:$AV$354,,MAX(IF('Back data'!$A$354:$AV$354&lt;&gt;"",COLUMN('Back data'!$A$354:$AV$354)))-E$6)/E119</f>
        <v>0.74931082012405237</v>
      </c>
      <c r="F120" s="12">
        <f t="array" ref="F120">INDEX('Back data'!$A$354:$AV$354,,MAX(IF('Back data'!$A$354:$AV$354&lt;&gt;"",COLUMN('Back data'!$A$354:$AV$354)))-F$6)/F119</f>
        <v>0.64025841550493034</v>
      </c>
      <c r="G120" s="12">
        <f t="array" ref="G120">INDEX('Back data'!$A$354:$AV$354,,MAX(IF('Back data'!$A$354:$AV$354&lt;&gt;"",COLUMN('Back data'!$A$354:$AV$354)))-G$6)/G119</f>
        <v>0.71944832402234637</v>
      </c>
      <c r="H120" s="12">
        <f t="array" ref="H120">INDEX('Back data'!$A$354:$AV$354,,MAX(IF('Back data'!$A$354:$AV$354&lt;&gt;"",COLUMN('Back data'!$A$354:$AV$354)))-H$6)/H119</f>
        <v>0.70407223143541553</v>
      </c>
      <c r="I120" s="12">
        <f t="array" ref="I120">INDEX('Back data'!$A$354:$AV$354,,MAX(IF('Back data'!$A$354:$AV$354&lt;&gt;"",COLUMN('Back data'!$A$354:$AV$354)))-I$6)/I119</f>
        <v>0.67867575462512164</v>
      </c>
      <c r="J120" s="12">
        <f t="array" ref="J120">INDEX('Back data'!$A$354:$AV$354,,MAX(IF('Back data'!$A$354:$AV$354&lt;&gt;"",COLUMN('Back data'!$A$354:$AV$354)))-J$6)/J119</f>
        <v>0.69434717358679343</v>
      </c>
      <c r="K120" s="12">
        <f t="array" ref="K120">INDEX('Back data'!$A$354:$AV$354,,MAX(IF('Back data'!$A$354:$AV$354&lt;&gt;"",COLUMN('Back data'!$A$354:$AV$354)))-K$6)/K119</f>
        <v>0.61128095383674719</v>
      </c>
      <c r="L120" s="12">
        <f t="array" ref="L120">INDEX('Back data'!$A$354:$AV$354,,MAX(IF('Back data'!$A$354:$AV$354&lt;&gt;"",COLUMN('Back data'!$A$354:$AV$354)))-L$6)/L119</f>
        <v>0.76749469857618913</v>
      </c>
      <c r="M120" s="12">
        <f t="array" ref="M120">INDEX('Back data'!$A$354:$AV$354,,MAX(IF('Back data'!$A$354:$AV$354&lt;&gt;"",COLUMN('Back data'!$A$354:$AV$354)))-M$6)/M119</f>
        <v>0.69057039235080786</v>
      </c>
      <c r="N120" s="12">
        <f t="array" ref="N120">INDEX('Back data'!$A$354:$AV$354,,MAX(IF('Back data'!$A$354:$AV$354&lt;&gt;"",COLUMN('Back data'!$A$354:$AV$354)))-N$6)/N119</f>
        <v>0.69067595377552637</v>
      </c>
      <c r="O120" s="12">
        <f t="array" ref="O120">INDEX('Back data'!$A$354:$AV$354,,MAX(IF('Back data'!$A$354:$AV$354&lt;&gt;"",COLUMN('Back data'!$A$354:$AV$354)))-O$6)/O119</f>
        <v>0.77592708988057824</v>
      </c>
      <c r="P120" s="12">
        <f t="array" ref="P120">INDEX('Back data'!$A$354:$AV$354,,MAX(IF('Back data'!$A$354:$AV$354&lt;&gt;"",COLUMN('Back data'!$A$354:$AV$354)))-P$6)/P119</f>
        <v>0.72575086164451008</v>
      </c>
    </row>
    <row r="121" spans="1:16" x14ac:dyDescent="0.25">
      <c r="A121" s="40" t="s">
        <v>55</v>
      </c>
      <c r="B121" s="52" t="s">
        <v>24</v>
      </c>
      <c r="C121" s="11" t="s">
        <v>37</v>
      </c>
      <c r="D121" s="12">
        <f t="array" ref="D121">+INDEX('Back data'!$A$355:$AV$355,,MAX(IF('Back data'!$A$355:$AV$355&lt;&gt;"",COLUMN('Back data'!$A$355:$AV$355)))-D$6)/D119</f>
        <v>0.23754646840148697</v>
      </c>
      <c r="E121" s="12">
        <f t="array" ref="E121">+INDEX('Back data'!$A$355:$AV$355,,MAX(IF('Back data'!$A$355:$AV$355&lt;&gt;"",COLUMN('Back data'!$A$355:$AV$355)))-E$6)/E119</f>
        <v>0.25068917987594763</v>
      </c>
      <c r="F121" s="12">
        <f t="array" ref="F121">+INDEX('Back data'!$A$355:$AV$355,,MAX(IF('Back data'!$A$355:$AV$355&lt;&gt;"",COLUMN('Back data'!$A$355:$AV$355)))-F$6)/F119</f>
        <v>0.35974158449506977</v>
      </c>
      <c r="G121" s="12">
        <f t="array" ref="G121">+INDEX('Back data'!$A$355:$AV$355,,MAX(IF('Back data'!$A$355:$AV$355&lt;&gt;"",COLUMN('Back data'!$A$355:$AV$355)))-G$6)/G119</f>
        <v>0.28055167597765363</v>
      </c>
      <c r="H121" s="12">
        <f t="array" ref="H121">+INDEX('Back data'!$A$355:$AV$355,,MAX(IF('Back data'!$A$355:$AV$355&lt;&gt;"",COLUMN('Back data'!$A$355:$AV$355)))-H$6)/H119</f>
        <v>0.29592776856458447</v>
      </c>
      <c r="I121" s="12">
        <f t="array" ref="I121">+INDEX('Back data'!$A$355:$AV$355,,MAX(IF('Back data'!$A$355:$AV$355&lt;&gt;"",COLUMN('Back data'!$A$355:$AV$355)))-I$6)/I119</f>
        <v>0.32132424537487825</v>
      </c>
      <c r="J121" s="12">
        <f t="array" ref="J121">+INDEX('Back data'!$A$355:$AV$355,,MAX(IF('Back data'!$A$355:$AV$355&lt;&gt;"",COLUMN('Back data'!$A$355:$AV$355)))-J$6)/J119</f>
        <v>0.30565282641320657</v>
      </c>
      <c r="K121" s="12">
        <f t="array" ref="K121">+INDEX('Back data'!$A$355:$AV$355,,MAX(IF('Back data'!$A$355:$AV$355&lt;&gt;"",COLUMN('Back data'!$A$355:$AV$355)))-K$6)/K119</f>
        <v>0.38871904616325281</v>
      </c>
      <c r="L121" s="12">
        <f t="array" ref="L121">+INDEX('Back data'!$A$355:$AV$355,,MAX(IF('Back data'!$A$355:$AV$355&lt;&gt;"",COLUMN('Back data'!$A$355:$AV$355)))-L$6)/L119</f>
        <v>0.23250530142381098</v>
      </c>
      <c r="M121" s="12">
        <f t="array" ref="M121">+INDEX('Back data'!$A$355:$AV$355,,MAX(IF('Back data'!$A$355:$AV$355&lt;&gt;"",COLUMN('Back data'!$A$355:$AV$355)))-M$6)/M119</f>
        <v>0.30942960764919225</v>
      </c>
      <c r="N121" s="12">
        <f t="array" ref="N121">+INDEX('Back data'!$A$355:$AV$355,,MAX(IF('Back data'!$A$355:$AV$355&lt;&gt;"",COLUMN('Back data'!$A$355:$AV$355)))-N$6)/N119</f>
        <v>0.30932404622447363</v>
      </c>
      <c r="O121" s="12">
        <f t="array" ref="O121">+INDEX('Back data'!$A$355:$AV$355,,MAX(IF('Back data'!$A$355:$AV$355&lt;&gt;"",COLUMN('Back data'!$A$355:$AV$355)))-O$6)/O119</f>
        <v>0.22407291011942174</v>
      </c>
      <c r="P121" s="12">
        <f t="array" ref="P121">+INDEX('Back data'!$A$355:$AV$355,,MAX(IF('Back data'!$A$355:$AV$355&lt;&gt;"",COLUMN('Back data'!$A$355:$AV$355)))-P$6)/P119</f>
        <v>0.27424913835548992</v>
      </c>
    </row>
    <row r="122" spans="1:16" x14ac:dyDescent="0.25">
      <c r="B122" s="49"/>
    </row>
    <row r="123" spans="1:16" x14ac:dyDescent="0.25">
      <c r="B123" s="49"/>
    </row>
    <row r="124" spans="1:16" x14ac:dyDescent="0.25">
      <c r="B124" s="49"/>
      <c r="C124" s="9" t="s">
        <v>35</v>
      </c>
      <c r="D124" s="10">
        <f t="array" ref="D124">INDEX('Back data'!$A$360:$AV$360,,MAX(IF('Back data'!$A$360:$AV$360&lt;&gt;"",COLUMN('Back data'!$A$360:$AV$360)))-D$6)+INDEX('Back data'!$A$361:$AV$361,,MAX(IF('Back data'!$A$361:$AV$361&lt;&gt;"",COLUMN('Back data'!$A$361:$AV$361)))-D$6)</f>
        <v>58.65</v>
      </c>
      <c r="E124" s="10">
        <f t="array" ref="E124">INDEX('Back data'!$A$360:$AV$360,,MAX(IF('Back data'!$A$360:$AV$360&lt;&gt;"",COLUMN('Back data'!$A$360:$AV$360)))-E$6)+INDEX('Back data'!$A$361:$AV$361,,MAX(IF('Back data'!$A$361:$AV$361&lt;&gt;"",COLUMN('Back data'!$A$361:$AV$361)))-E$6)</f>
        <v>63.89</v>
      </c>
      <c r="F124" s="10">
        <f t="array" ref="F124">INDEX('Back data'!$A$360:$AV$360,,MAX(IF('Back data'!$A$360:$AV$360&lt;&gt;"",COLUMN('Back data'!$A$360:$AV$360)))-F$6)+INDEX('Back data'!$A$361:$AV$361,,MAX(IF('Back data'!$A$361:$AV$361&lt;&gt;"",COLUMN('Back data'!$A$361:$AV$361)))-F$6)</f>
        <v>60.6</v>
      </c>
      <c r="G124" s="10">
        <f t="array" ref="G124">INDEX('Back data'!$A$360:$AV$360,,MAX(IF('Back data'!$A$360:$AV$360&lt;&gt;"",COLUMN('Back data'!$A$360:$AV$360)))-G$6)+INDEX('Back data'!$A$361:$AV$361,,MAX(IF('Back data'!$A$361:$AV$361&lt;&gt;"",COLUMN('Back data'!$A$361:$AV$361)))-G$6)</f>
        <v>64.73</v>
      </c>
      <c r="H124" s="10">
        <f t="array" ref="H124">INDEX('Back data'!$A$360:$AV$360,,MAX(IF('Back data'!$A$360:$AV$360&lt;&gt;"",COLUMN('Back data'!$A$360:$AV$360)))-H$6)+INDEX('Back data'!$A$361:$AV$361,,MAX(IF('Back data'!$A$361:$AV$361&lt;&gt;"",COLUMN('Back data'!$A$361:$AV$361)))-H$6)</f>
        <v>67.87</v>
      </c>
      <c r="I124" s="10">
        <f t="array" ref="I124">INDEX('Back data'!$A$360:$AV$360,,MAX(IF('Back data'!$A$360:$AV$360&lt;&gt;"",COLUMN('Back data'!$A$360:$AV$360)))-I$6)+INDEX('Back data'!$A$361:$AV$361,,MAX(IF('Back data'!$A$361:$AV$361&lt;&gt;"",COLUMN('Back data'!$A$361:$AV$361)))-I$6)</f>
        <v>65.62</v>
      </c>
      <c r="J124" s="10">
        <f t="array" ref="J124">INDEX('Back data'!$A$360:$AV$360,,MAX(IF('Back data'!$A$360:$AV$360&lt;&gt;"",COLUMN('Back data'!$A$360:$AV$360)))-J$6)+INDEX('Back data'!$A$361:$AV$361,,MAX(IF('Back data'!$A$361:$AV$361&lt;&gt;"",COLUMN('Back data'!$A$361:$AV$361)))-J$6)</f>
        <v>64.48</v>
      </c>
      <c r="K124" s="10">
        <f t="array" ref="K124">INDEX('Back data'!$A$360:$AV$360,,MAX(IF('Back data'!$A$360:$AV$360&lt;&gt;"",COLUMN('Back data'!$A$360:$AV$360)))-K$6)+INDEX('Back data'!$A$361:$AV$361,,MAX(IF('Back data'!$A$361:$AV$361&lt;&gt;"",COLUMN('Back data'!$A$361:$AV$361)))-K$6)</f>
        <v>64.98</v>
      </c>
      <c r="L124" s="10">
        <f t="array" ref="L124">INDEX('Back data'!$A$360:$AV$360,,MAX(IF('Back data'!$A$360:$AV$360&lt;&gt;"",COLUMN('Back data'!$A$360:$AV$360)))-L$6)+INDEX('Back data'!$A$361:$AV$361,,MAX(IF('Back data'!$A$361:$AV$361&lt;&gt;"",COLUMN('Back data'!$A$361:$AV$361)))-L$6)</f>
        <v>64.990000000000009</v>
      </c>
      <c r="M124" s="10">
        <f t="array" ref="M124">INDEX('Back data'!$A$360:$AV$360,,MAX(IF('Back data'!$A$360:$AV$360&lt;&gt;"",COLUMN('Back data'!$A$360:$AV$360)))-M$6)+INDEX('Back data'!$A$361:$AV$361,,MAX(IF('Back data'!$A$361:$AV$361&lt;&gt;"",COLUMN('Back data'!$A$361:$AV$361)))-M$6)</f>
        <v>65.72</v>
      </c>
      <c r="N124" s="10">
        <f t="array" ref="N124">INDEX('Back data'!$A$360:$AV$360,,MAX(IF('Back data'!$A$360:$AV$360&lt;&gt;"",COLUMN('Back data'!$A$360:$AV$360)))-N$6)+INDEX('Back data'!$A$361:$AV$361,,MAX(IF('Back data'!$A$361:$AV$361&lt;&gt;"",COLUMN('Back data'!$A$361:$AV$361)))-N$6)</f>
        <v>63.839999999999996</v>
      </c>
      <c r="O124" s="10">
        <f t="array" ref="O124">INDEX('Back data'!$A$360:$AV$360,,MAX(IF('Back data'!$A$360:$AV$360&lt;&gt;"",COLUMN('Back data'!$A$360:$AV$360)))-O$6)+INDEX('Back data'!$A$361:$AV$361,,MAX(IF('Back data'!$A$361:$AV$361&lt;&gt;"",COLUMN('Back data'!$A$361:$AV$361)))-O$6)</f>
        <v>62.71</v>
      </c>
      <c r="P124" s="10">
        <f t="array" ref="P124">INDEX('Back data'!$A$360:$AV$360,,MAX(IF('Back data'!$A$360:$AV$360&lt;&gt;"",COLUMN('Back data'!$A$360:$AV$360)))-P$6)+INDEX('Back data'!$A$361:$AV$361,,MAX(IF('Back data'!$A$361:$AV$361&lt;&gt;"",COLUMN('Back data'!$A$361:$AV$361)))-P$6)</f>
        <v>66.95</v>
      </c>
    </row>
    <row r="125" spans="1:16" x14ac:dyDescent="0.25">
      <c r="A125" s="40" t="s">
        <v>55</v>
      </c>
      <c r="B125" s="52" t="s">
        <v>29</v>
      </c>
      <c r="C125" s="11" t="s">
        <v>36</v>
      </c>
      <c r="D125" s="12">
        <f t="array" ref="D125">INDEX('Back data'!$A$360:$AV$360,,MAX(IF('Back data'!$A$360:$AV$360&lt;&gt;"",COLUMN('Back data'!$A$360:$AV$360)))-D$6)/D124</f>
        <v>0.91287297527706734</v>
      </c>
      <c r="E125" s="12">
        <f t="array" ref="E125">INDEX('Back data'!$A$360:$AV$360,,MAX(IF('Back data'!$A$360:$AV$360&lt;&gt;"",COLUMN('Back data'!$A$360:$AV$360)))-E$6)/E124</f>
        <v>0.88699326968226644</v>
      </c>
      <c r="F125" s="12">
        <f t="array" ref="F125">INDEX('Back data'!$A$360:$AV$360,,MAX(IF('Back data'!$A$360:$AV$360&lt;&gt;"",COLUMN('Back data'!$A$360:$AV$360)))-F$6)/F124</f>
        <v>0.88976897689768975</v>
      </c>
      <c r="G125" s="12">
        <f t="array" ref="G125">INDEX('Back data'!$A$360:$AV$360,,MAX(IF('Back data'!$A$360:$AV$360&lt;&gt;"",COLUMN('Back data'!$A$360:$AV$360)))-G$6)/G124</f>
        <v>0.89989185848910858</v>
      </c>
      <c r="H125" s="12">
        <f t="array" ref="H125">INDEX('Back data'!$A$360:$AV$360,,MAX(IF('Back data'!$A$360:$AV$360&lt;&gt;"",COLUMN('Back data'!$A$360:$AV$360)))-H$6)/H124</f>
        <v>0.8713717400913511</v>
      </c>
      <c r="I125" s="12">
        <f t="array" ref="I125">INDEX('Back data'!$A$360:$AV$360,,MAX(IF('Back data'!$A$360:$AV$360&lt;&gt;"",COLUMN('Back data'!$A$360:$AV$360)))-I$6)/I124</f>
        <v>0.8855531850045717</v>
      </c>
      <c r="J125" s="12">
        <f t="array" ref="J125">INDEX('Back data'!$A$360:$AV$360,,MAX(IF('Back data'!$A$360:$AV$360&lt;&gt;"",COLUMN('Back data'!$A$360:$AV$360)))-J$6)/J124</f>
        <v>0.85328784119106704</v>
      </c>
      <c r="K125" s="12">
        <f t="array" ref="K125">INDEX('Back data'!$A$360:$AV$360,,MAX(IF('Back data'!$A$360:$AV$360&lt;&gt;"",COLUMN('Back data'!$A$360:$AV$360)))-K$6)/K124</f>
        <v>0.85303170206217294</v>
      </c>
      <c r="L125" s="12">
        <f t="array" ref="L125">INDEX('Back data'!$A$360:$AV$360,,MAX(IF('Back data'!$A$360:$AV$360&lt;&gt;"",COLUMN('Back data'!$A$360:$AV$360)))-L$6)/L124</f>
        <v>0.85936297891983371</v>
      </c>
      <c r="M125" s="12">
        <f t="array" ref="M125">INDEX('Back data'!$A$360:$AV$360,,MAX(IF('Back data'!$A$360:$AV$360&lt;&gt;"",COLUMN('Back data'!$A$360:$AV$360)))-M$6)/M124</f>
        <v>0.91129032258064524</v>
      </c>
      <c r="N125" s="12">
        <f t="array" ref="N125">INDEX('Back data'!$A$360:$AV$360,,MAX(IF('Back data'!$A$360:$AV$360&lt;&gt;"",COLUMN('Back data'!$A$360:$AV$360)))-N$6)/N124</f>
        <v>0.87797619047619047</v>
      </c>
      <c r="O125" s="12">
        <f t="array" ref="O125">INDEX('Back data'!$A$360:$AV$360,,MAX(IF('Back data'!$A$360:$AV$360&lt;&gt;"",COLUMN('Back data'!$A$360:$AV$360)))-O$6)/O124</f>
        <v>0.88566416839419548</v>
      </c>
      <c r="P125" s="12">
        <f t="array" ref="P125">INDEX('Back data'!$A$360:$AV$360,,MAX(IF('Back data'!$A$360:$AV$360&lt;&gt;"",COLUMN('Back data'!$A$360:$AV$360)))-P$6)/P124</f>
        <v>0.92531740104555638</v>
      </c>
    </row>
    <row r="126" spans="1:16" x14ac:dyDescent="0.25">
      <c r="A126" s="40" t="s">
        <v>55</v>
      </c>
      <c r="B126" s="52" t="s">
        <v>29</v>
      </c>
      <c r="C126" s="11" t="s">
        <v>37</v>
      </c>
      <c r="D126" s="12">
        <f t="array" ref="D126">+INDEX('Back data'!$A$361:$AV$361,,MAX(IF('Back data'!$A$361:$AV$361&lt;&gt;"",COLUMN('Back data'!$A$361:$AV$361)))-D$6)/D124</f>
        <v>8.7127024722932656E-2</v>
      </c>
      <c r="E126" s="12">
        <f t="array" ref="E126">+INDEX('Back data'!$A$361:$AV$361,,MAX(IF('Back data'!$A$361:$AV$361&lt;&gt;"",COLUMN('Back data'!$A$361:$AV$361)))-E$6)/E124</f>
        <v>0.1130067303177336</v>
      </c>
      <c r="F126" s="12">
        <f t="array" ref="F126">+INDEX('Back data'!$A$361:$AV$361,,MAX(IF('Back data'!$A$361:$AV$361&lt;&gt;"",COLUMN('Back data'!$A$361:$AV$361)))-F$6)/F124</f>
        <v>0.11023102310231023</v>
      </c>
      <c r="G126" s="12">
        <f t="array" ref="G126">+INDEX('Back data'!$A$361:$AV$361,,MAX(IF('Back data'!$A$361:$AV$361&lt;&gt;"",COLUMN('Back data'!$A$361:$AV$361)))-G$6)/G124</f>
        <v>0.1001081415108914</v>
      </c>
      <c r="H126" s="12">
        <f t="array" ref="H126">+INDEX('Back data'!$A$361:$AV$361,,MAX(IF('Back data'!$A$361:$AV$361&lt;&gt;"",COLUMN('Back data'!$A$361:$AV$361)))-H$6)/H124</f>
        <v>0.12862825990864887</v>
      </c>
      <c r="I126" s="12">
        <f t="array" ref="I126">+INDEX('Back data'!$A$361:$AV$361,,MAX(IF('Back data'!$A$361:$AV$361&lt;&gt;"",COLUMN('Back data'!$A$361:$AV$361)))-I$6)/I124</f>
        <v>0.11444681499542821</v>
      </c>
      <c r="J126" s="12">
        <f t="array" ref="J126">+INDEX('Back data'!$A$361:$AV$361,,MAX(IF('Back data'!$A$361:$AV$361&lt;&gt;"",COLUMN('Back data'!$A$361:$AV$361)))-J$6)/J124</f>
        <v>0.14671215880893301</v>
      </c>
      <c r="K126" s="12">
        <f t="array" ref="K126">+INDEX('Back data'!$A$361:$AV$361,,MAX(IF('Back data'!$A$361:$AV$361&lt;&gt;"",COLUMN('Back data'!$A$361:$AV$361)))-K$6)/K124</f>
        <v>0.14696829793782704</v>
      </c>
      <c r="L126" s="12">
        <f t="array" ref="L126">+INDEX('Back data'!$A$361:$AV$361,,MAX(IF('Back data'!$A$361:$AV$361&lt;&gt;"",COLUMN('Back data'!$A$361:$AV$361)))-L$6)/L124</f>
        <v>0.14063702108016618</v>
      </c>
      <c r="M126" s="12">
        <f t="array" ref="M126">+INDEX('Back data'!$A$361:$AV$361,,MAX(IF('Back data'!$A$361:$AV$361&lt;&gt;"",COLUMN('Back data'!$A$361:$AV$361)))-M$6)/M124</f>
        <v>8.8709677419354843E-2</v>
      </c>
      <c r="N126" s="12">
        <f t="array" ref="N126">+INDEX('Back data'!$A$361:$AV$361,,MAX(IF('Back data'!$A$361:$AV$361&lt;&gt;"",COLUMN('Back data'!$A$361:$AV$361)))-N$6)/N124</f>
        <v>0.12202380952380953</v>
      </c>
      <c r="O126" s="12">
        <f t="array" ref="O126">+INDEX('Back data'!$A$361:$AV$361,,MAX(IF('Back data'!$A$361:$AV$361&lt;&gt;"",COLUMN('Back data'!$A$361:$AV$361)))-O$6)/O124</f>
        <v>0.11433583160580449</v>
      </c>
      <c r="P126" s="12">
        <f t="array" ref="P126">+INDEX('Back data'!$A$361:$AV$361,,MAX(IF('Back data'!$A$361:$AV$361&lt;&gt;"",COLUMN('Back data'!$A$361:$AV$361)))-P$6)/P124</f>
        <v>7.468259895444361E-2</v>
      </c>
    </row>
    <row r="127" spans="1:16" x14ac:dyDescent="0.25">
      <c r="B127" s="49"/>
    </row>
    <row r="128" spans="1:16" x14ac:dyDescent="0.25">
      <c r="B128" s="49"/>
    </row>
    <row r="129" spans="1:16" x14ac:dyDescent="0.25">
      <c r="B129" s="49"/>
      <c r="C129" s="9" t="s">
        <v>35</v>
      </c>
      <c r="D129" s="10">
        <f t="array" ref="D129">INDEX('Back data'!$A$366:$AV$366,,MAX(IF('Back data'!$A$366:$AV$366&lt;&gt;"",COLUMN('Back data'!$A$366:$AV$366)))-D$6)+INDEX('Back data'!$A$367:$AV$367,,MAX(IF('Back data'!$A$367:$AV$367&lt;&gt;"",COLUMN('Back data'!$A$367:$AV$367)))-D$6)</f>
        <v>63.879999999999995</v>
      </c>
      <c r="E129" s="10">
        <f t="array" ref="E129">INDEX('Back data'!$A$366:$AV$366,,MAX(IF('Back data'!$A$366:$AV$366&lt;&gt;"",COLUMN('Back data'!$A$366:$AV$366)))-E$6)+INDEX('Back data'!$A$367:$AV$367,,MAX(IF('Back data'!$A$367:$AV$367&lt;&gt;"",COLUMN('Back data'!$A$367:$AV$367)))-E$6)</f>
        <v>64.92</v>
      </c>
      <c r="F129" s="10">
        <f t="array" ref="F129">INDEX('Back data'!$A$366:$AV$366,,MAX(IF('Back data'!$A$366:$AV$366&lt;&gt;"",COLUMN('Back data'!$A$366:$AV$366)))-F$6)+INDEX('Back data'!$A$367:$AV$367,,MAX(IF('Back data'!$A$367:$AV$367&lt;&gt;"",COLUMN('Back data'!$A$367:$AV$367)))-F$6)</f>
        <v>61.67</v>
      </c>
      <c r="G129" s="10">
        <f t="array" ref="G129">INDEX('Back data'!$A$366:$AV$366,,MAX(IF('Back data'!$A$366:$AV$366&lt;&gt;"",COLUMN('Back data'!$A$366:$AV$366)))-G$6)+INDEX('Back data'!$A$367:$AV$367,,MAX(IF('Back data'!$A$367:$AV$367&lt;&gt;"",COLUMN('Back data'!$A$367:$AV$367)))-G$6)</f>
        <v>69.72999999999999</v>
      </c>
      <c r="H129" s="10">
        <f t="array" ref="H129">INDEX('Back data'!$A$366:$AV$366,,MAX(IF('Back data'!$A$366:$AV$366&lt;&gt;"",COLUMN('Back data'!$A$366:$AV$366)))-H$6)+INDEX('Back data'!$A$367:$AV$367,,MAX(IF('Back data'!$A$367:$AV$367&lt;&gt;"",COLUMN('Back data'!$A$367:$AV$367)))-H$6)</f>
        <v>71.02000000000001</v>
      </c>
      <c r="I129" s="10">
        <f t="array" ref="I129">INDEX('Back data'!$A$366:$AV$366,,MAX(IF('Back data'!$A$366:$AV$366&lt;&gt;"",COLUMN('Back data'!$A$366:$AV$366)))-I$6)+INDEX('Back data'!$A$367:$AV$367,,MAX(IF('Back data'!$A$367:$AV$367&lt;&gt;"",COLUMN('Back data'!$A$367:$AV$367)))-I$6)</f>
        <v>71.740000000000009</v>
      </c>
      <c r="J129" s="10">
        <f t="array" ref="J129">INDEX('Back data'!$A$366:$AV$366,,MAX(IF('Back data'!$A$366:$AV$366&lt;&gt;"",COLUMN('Back data'!$A$366:$AV$366)))-J$6)+INDEX('Back data'!$A$367:$AV$367,,MAX(IF('Back data'!$A$367:$AV$367&lt;&gt;"",COLUMN('Back data'!$A$367:$AV$367)))-J$6)</f>
        <v>65.489999999999995</v>
      </c>
      <c r="K129" s="10">
        <f t="array" ref="K129">INDEX('Back data'!$A$366:$AV$366,,MAX(IF('Back data'!$A$366:$AV$366&lt;&gt;"",COLUMN('Back data'!$A$366:$AV$366)))-K$6)+INDEX('Back data'!$A$367:$AV$367,,MAX(IF('Back data'!$A$367:$AV$367&lt;&gt;"",COLUMN('Back data'!$A$367:$AV$367)))-K$6)</f>
        <v>63.04</v>
      </c>
      <c r="L129" s="10">
        <f t="array" ref="L129">INDEX('Back data'!$A$366:$AV$366,,MAX(IF('Back data'!$A$366:$AV$366&lt;&gt;"",COLUMN('Back data'!$A$366:$AV$366)))-L$6)+INDEX('Back data'!$A$367:$AV$367,,MAX(IF('Back data'!$A$367:$AV$367&lt;&gt;"",COLUMN('Back data'!$A$367:$AV$367)))-L$6)</f>
        <v>67.010000000000005</v>
      </c>
      <c r="M129" s="10">
        <f t="array" ref="M129">INDEX('Back data'!$A$366:$AV$366,,MAX(IF('Back data'!$A$366:$AV$366&lt;&gt;"",COLUMN('Back data'!$A$366:$AV$366)))-M$6)+INDEX('Back data'!$A$367:$AV$367,,MAX(IF('Back data'!$A$367:$AV$367&lt;&gt;"",COLUMN('Back data'!$A$367:$AV$367)))-M$6)</f>
        <v>58.239999999999995</v>
      </c>
      <c r="N129" s="10">
        <f t="array" ref="N129">INDEX('Back data'!$A$366:$AV$366,,MAX(IF('Back data'!$A$366:$AV$366&lt;&gt;"",COLUMN('Back data'!$A$366:$AV$366)))-N$6)+INDEX('Back data'!$A$367:$AV$367,,MAX(IF('Back data'!$A$367:$AV$367&lt;&gt;"",COLUMN('Back data'!$A$367:$AV$367)))-N$6)</f>
        <v>62.7</v>
      </c>
      <c r="O129" s="10">
        <f t="array" ref="O129">INDEX('Back data'!$A$366:$AV$366,,MAX(IF('Back data'!$A$366:$AV$366&lt;&gt;"",COLUMN('Back data'!$A$366:$AV$366)))-O$6)+INDEX('Back data'!$A$367:$AV$367,,MAX(IF('Back data'!$A$367:$AV$367&lt;&gt;"",COLUMN('Back data'!$A$367:$AV$367)))-O$6)</f>
        <v>66.239999999999995</v>
      </c>
      <c r="P129" s="10">
        <f t="array" ref="P129">INDEX('Back data'!$A$366:$AV$366,,MAX(IF('Back data'!$A$366:$AV$366&lt;&gt;"",COLUMN('Back data'!$A$366:$AV$366)))-P$6)+INDEX('Back data'!$A$367:$AV$367,,MAX(IF('Back data'!$A$367:$AV$367&lt;&gt;"",COLUMN('Back data'!$A$367:$AV$367)))-P$6)</f>
        <v>63.47</v>
      </c>
    </row>
    <row r="130" spans="1:16" x14ac:dyDescent="0.25">
      <c r="A130" s="40" t="s">
        <v>55</v>
      </c>
      <c r="B130" s="52" t="s">
        <v>34</v>
      </c>
      <c r="C130" s="11" t="s">
        <v>36</v>
      </c>
      <c r="D130" s="12">
        <f t="array" ref="D130">INDEX('Back data'!$A$366:$AV$366,,MAX(IF('Back data'!$A$366:$AV$366&lt;&gt;"",COLUMN('Back data'!$A$366:$AV$366)))-D$6)/D129</f>
        <v>0.97010018785222296</v>
      </c>
      <c r="E130" s="12">
        <f t="array" ref="E130">INDEX('Back data'!$A$366:$AV$366,,MAX(IF('Back data'!$A$366:$AV$366&lt;&gt;"",COLUMN('Back data'!$A$366:$AV$366)))-E$6)/E129</f>
        <v>0.85227972889710413</v>
      </c>
      <c r="F130" s="12">
        <f t="array" ref="F130">INDEX('Back data'!$A$366:$AV$366,,MAX(IF('Back data'!$A$366:$AV$366&lt;&gt;"",COLUMN('Back data'!$A$366:$AV$366)))-F$6)/F129</f>
        <v>0.90157288795200263</v>
      </c>
      <c r="G130" s="12">
        <f t="array" ref="G130">INDEX('Back data'!$A$366:$AV$366,,MAX(IF('Back data'!$A$366:$AV$366&lt;&gt;"",COLUMN('Back data'!$A$366:$AV$366)))-G$6)/G129</f>
        <v>0.88068263301305039</v>
      </c>
      <c r="H130" s="12">
        <f t="array" ref="H130">INDEX('Back data'!$A$366:$AV$366,,MAX(IF('Back data'!$A$366:$AV$366&lt;&gt;"",COLUMN('Back data'!$A$366:$AV$366)))-H$6)/H129</f>
        <v>0.70895522388059695</v>
      </c>
      <c r="I130" s="12">
        <f t="array" ref="I130">INDEX('Back data'!$A$366:$AV$366,,MAX(IF('Back data'!$A$366:$AV$366&lt;&gt;"",COLUMN('Back data'!$A$366:$AV$366)))-I$6)/I129</f>
        <v>0.75020908837468625</v>
      </c>
      <c r="J130" s="12">
        <f t="array" ref="J130">INDEX('Back data'!$A$366:$AV$366,,MAX(IF('Back data'!$A$366:$AV$366&lt;&gt;"",COLUMN('Back data'!$A$366:$AV$366)))-J$6)/J129</f>
        <v>0.87311039853412742</v>
      </c>
      <c r="K130" s="12">
        <f t="array" ref="K130">INDEX('Back data'!$A$366:$AV$366,,MAX(IF('Back data'!$A$366:$AV$366&lt;&gt;"",COLUMN('Back data'!$A$366:$AV$366)))-K$6)/K129</f>
        <v>0.92179568527918787</v>
      </c>
      <c r="L130" s="12">
        <f t="array" ref="L130">INDEX('Back data'!$A$366:$AV$366,,MAX(IF('Back data'!$A$366:$AV$366&lt;&gt;"",COLUMN('Back data'!$A$366:$AV$366)))-L$6)/L129</f>
        <v>0.78271899716460225</v>
      </c>
      <c r="M130" s="12">
        <f t="array" ref="M130">INDEX('Back data'!$A$366:$AV$366,,MAX(IF('Back data'!$A$366:$AV$366&lt;&gt;"",COLUMN('Back data'!$A$366:$AV$366)))-M$6)/M129</f>
        <v>0.72184065934065944</v>
      </c>
      <c r="N130" s="12">
        <f t="array" ref="N130">INDEX('Back data'!$A$366:$AV$366,,MAX(IF('Back data'!$A$366:$AV$366&lt;&gt;"",COLUMN('Back data'!$A$366:$AV$366)))-N$6)/N129</f>
        <v>0.93843700159489629</v>
      </c>
      <c r="O130" s="12">
        <f t="array" ref="O130">INDEX('Back data'!$A$366:$AV$366,,MAX(IF('Back data'!$A$366:$AV$366&lt;&gt;"",COLUMN('Back data'!$A$366:$AV$366)))-O$6)/O129</f>
        <v>0.84556159420289856</v>
      </c>
      <c r="P130" s="12">
        <f t="array" ref="P130">INDEX('Back data'!$A$366:$AV$366,,MAX(IF('Back data'!$A$366:$AV$366&lt;&gt;"",COLUMN('Back data'!$A$366:$AV$366)))-P$6)/P129</f>
        <v>0.95982353867969128</v>
      </c>
    </row>
    <row r="131" spans="1:16" x14ac:dyDescent="0.25">
      <c r="A131" s="40" t="s">
        <v>55</v>
      </c>
      <c r="B131" s="52" t="s">
        <v>34</v>
      </c>
      <c r="C131" s="11" t="s">
        <v>37</v>
      </c>
      <c r="D131" s="12">
        <f t="array" ref="D131">+INDEX('Back data'!$A$367:$AV$367,,MAX(IF('Back data'!$A$367:$AV$367&lt;&gt;"",COLUMN('Back data'!$A$367:$AV$367)))-D$6)/D129</f>
        <v>2.9899812147777084E-2</v>
      </c>
      <c r="E131" s="12">
        <f t="array" ref="E131">+INDEX('Back data'!$A$367:$AV$367,,MAX(IF('Back data'!$A$367:$AV$367&lt;&gt;"",COLUMN('Back data'!$A$367:$AV$367)))-E$6)/E129</f>
        <v>0.14772027110289587</v>
      </c>
      <c r="F131" s="12">
        <f t="array" ref="F131">+INDEX('Back data'!$A$367:$AV$367,,MAX(IF('Back data'!$A$367:$AV$367&lt;&gt;"",COLUMN('Back data'!$A$367:$AV$367)))-F$6)/F129</f>
        <v>9.8427112047997409E-2</v>
      </c>
      <c r="G131" s="12">
        <f t="array" ref="G131">+INDEX('Back data'!$A$367:$AV$367,,MAX(IF('Back data'!$A$367:$AV$367&lt;&gt;"",COLUMN('Back data'!$A$367:$AV$367)))-G$6)/G129</f>
        <v>0.11931736698694968</v>
      </c>
      <c r="H131" s="12">
        <f t="array" ref="H131">+INDEX('Back data'!$A$367:$AV$367,,MAX(IF('Back data'!$A$367:$AV$367&lt;&gt;"",COLUMN('Back data'!$A$367:$AV$367)))-H$6)/H129</f>
        <v>0.29104477611940299</v>
      </c>
      <c r="I131" s="12">
        <f t="array" ref="I131">+INDEX('Back data'!$A$367:$AV$367,,MAX(IF('Back data'!$A$367:$AV$367&lt;&gt;"",COLUMN('Back data'!$A$367:$AV$367)))-I$6)/I129</f>
        <v>0.24979091162531361</v>
      </c>
      <c r="J131" s="12">
        <f t="array" ref="J131">+INDEX('Back data'!$A$367:$AV$367,,MAX(IF('Back data'!$A$367:$AV$367&lt;&gt;"",COLUMN('Back data'!$A$367:$AV$367)))-J$6)/J129</f>
        <v>0.12688960146587266</v>
      </c>
      <c r="K131" s="12">
        <f t="array" ref="K131">+INDEX('Back data'!$A$367:$AV$367,,MAX(IF('Back data'!$A$367:$AV$367&lt;&gt;"",COLUMN('Back data'!$A$367:$AV$367)))-K$6)/K129</f>
        <v>7.8204314720812185E-2</v>
      </c>
      <c r="L131" s="12">
        <f t="array" ref="L131">+INDEX('Back data'!$A$367:$AV$367,,MAX(IF('Back data'!$A$367:$AV$367&lt;&gt;"",COLUMN('Back data'!$A$367:$AV$367)))-L$6)/L129</f>
        <v>0.2172810028353977</v>
      </c>
      <c r="M131" s="12">
        <f t="array" ref="M131">+INDEX('Back data'!$A$367:$AV$367,,MAX(IF('Back data'!$A$367:$AV$367&lt;&gt;"",COLUMN('Back data'!$A$367:$AV$367)))-M$6)/M129</f>
        <v>0.27815934065934067</v>
      </c>
      <c r="N131" s="12">
        <f t="array" ref="N131">+INDEX('Back data'!$A$367:$AV$367,,MAX(IF('Back data'!$A$367:$AV$367&lt;&gt;"",COLUMN('Back data'!$A$367:$AV$367)))-N$6)/N129</f>
        <v>6.1562998405103667E-2</v>
      </c>
      <c r="O131" s="12">
        <f t="array" ref="O131">+INDEX('Back data'!$A$367:$AV$367,,MAX(IF('Back data'!$A$367:$AV$367&lt;&gt;"",COLUMN('Back data'!$A$367:$AV$367)))-O$6)/O129</f>
        <v>0.15443840579710147</v>
      </c>
      <c r="P131" s="12">
        <f t="array" ref="P131">+INDEX('Back data'!$A$367:$AV$367,,MAX(IF('Back data'!$A$367:$AV$367&lt;&gt;"",COLUMN('Back data'!$A$367:$AV$367)))-P$6)/P129</f>
        <v>4.0176461320308804E-2</v>
      </c>
    </row>
    <row r="132" spans="1:16" s="38" customFormat="1" x14ac:dyDescent="0.25">
      <c r="A132" s="34"/>
      <c r="B132" s="35"/>
      <c r="C132" s="36"/>
      <c r="D132" s="37"/>
      <c r="E132" s="37"/>
      <c r="F132" s="37"/>
      <c r="G132" s="37"/>
      <c r="H132" s="37"/>
      <c r="I132" s="37"/>
      <c r="J132" s="37"/>
      <c r="K132" s="37"/>
      <c r="L132" s="37"/>
      <c r="M132" s="37"/>
      <c r="N132" s="37"/>
      <c r="O132" s="37"/>
      <c r="P132" s="37"/>
    </row>
    <row r="133" spans="1:16" s="38" customFormat="1" x14ac:dyDescent="0.25">
      <c r="A133" s="34"/>
      <c r="B133" s="35"/>
      <c r="C133" s="36"/>
      <c r="D133" s="37"/>
      <c r="E133" s="37"/>
      <c r="F133" s="37"/>
      <c r="G133" s="37"/>
      <c r="H133" s="37"/>
      <c r="I133" s="37"/>
      <c r="J133" s="37"/>
      <c r="K133" s="37"/>
      <c r="L133" s="37"/>
      <c r="M133" s="37"/>
      <c r="N133" s="37"/>
      <c r="O133" s="37"/>
      <c r="P133" s="37"/>
    </row>
    <row r="134" spans="1:16" s="38" customFormat="1" x14ac:dyDescent="0.25">
      <c r="A134" s="34"/>
      <c r="B134" s="35"/>
      <c r="C134" s="36"/>
      <c r="D134" s="37"/>
      <c r="E134" s="37"/>
      <c r="F134" s="37"/>
      <c r="G134" s="37"/>
      <c r="H134" s="37"/>
      <c r="I134" s="37"/>
      <c r="J134" s="37"/>
      <c r="K134" s="37"/>
      <c r="L134" s="37"/>
      <c r="M134" s="37"/>
      <c r="N134" s="37"/>
      <c r="O134" s="37"/>
      <c r="P134" s="37"/>
    </row>
    <row r="135" spans="1:16" s="38" customFormat="1" x14ac:dyDescent="0.25">
      <c r="A135" s="34"/>
      <c r="B135" s="35"/>
      <c r="C135" s="36"/>
      <c r="D135" s="37"/>
      <c r="E135" s="37"/>
      <c r="F135" s="37"/>
      <c r="G135" s="37"/>
      <c r="H135" s="37"/>
      <c r="I135" s="37"/>
      <c r="J135" s="37"/>
      <c r="K135" s="37"/>
      <c r="L135" s="37"/>
      <c r="M135" s="37"/>
      <c r="N135" s="37"/>
      <c r="O135" s="37"/>
      <c r="P135" s="37"/>
    </row>
    <row r="136" spans="1:16" x14ac:dyDescent="0.25">
      <c r="A136" s="7"/>
      <c r="B136" s="8"/>
      <c r="C136" s="9" t="s">
        <v>35</v>
      </c>
      <c r="D136" s="10">
        <f t="array" ref="D136">INDEX('Back data'!$A$123:$AV$123,,MAX(IF('Back data'!$A$123:$AV$123&lt;&gt;"",COLUMN('Back data'!$A$123:$AV$123)))-D$6)+INDEX('Back data'!$A$124:$AV$124,,MAX(IF('Back data'!$A$124:$AV$124&lt;&gt;"",COLUMN('Back data'!$A$124:$AV$124)))-D$6)</f>
        <v>55.7</v>
      </c>
      <c r="E136" s="10">
        <f t="array" ref="E136">INDEX('Back data'!$A$123:$AV$123,,MAX(IF('Back data'!$A$123:$AV$123&lt;&gt;"",COLUMN('Back data'!$A$123:$AV$123)))-E$6)+INDEX('Back data'!$A$124:$AV$124,,MAX(IF('Back data'!$A$124:$AV$124&lt;&gt;"",COLUMN('Back data'!$A$124:$AV$124)))-E$6)</f>
        <v>65.650000000000006</v>
      </c>
      <c r="F136" s="10">
        <f t="array" ref="F136">INDEX('Back data'!$A$123:$AV$123,,MAX(IF('Back data'!$A$123:$AV$123&lt;&gt;"",COLUMN('Back data'!$A$123:$AV$123)))-F$6)+INDEX('Back data'!$A$124:$AV$124,,MAX(IF('Back data'!$A$124:$AV$124&lt;&gt;"",COLUMN('Back data'!$A$124:$AV$124)))-F$6)</f>
        <v>63.76</v>
      </c>
      <c r="G136" s="10">
        <f t="array" ref="G136">INDEX('Back data'!$A$123:$AV$123,,MAX(IF('Back data'!$A$123:$AV$123&lt;&gt;"",COLUMN('Back data'!$A$123:$AV$123)))-G$6)+INDEX('Back data'!$A$124:$AV$124,,MAX(IF('Back data'!$A$124:$AV$124&lt;&gt;"",COLUMN('Back data'!$A$124:$AV$124)))-G$6)</f>
        <v>66.89</v>
      </c>
      <c r="H136" s="10">
        <f t="array" ref="H136">INDEX('Back data'!$A$123:$AV$123,,MAX(IF('Back data'!$A$123:$AV$123&lt;&gt;"",COLUMN('Back data'!$A$123:$AV$123)))-H$6)+INDEX('Back data'!$A$124:$AV$124,,MAX(IF('Back data'!$A$124:$AV$124&lt;&gt;"",COLUMN('Back data'!$A$124:$AV$124)))-H$6)</f>
        <v>63.87</v>
      </c>
      <c r="I136" s="10">
        <f t="array" ref="I136">INDEX('Back data'!$A$123:$AV$123,,MAX(IF('Back data'!$A$123:$AV$123&lt;&gt;"",COLUMN('Back data'!$A$123:$AV$123)))-I$6)+INDEX('Back data'!$A$124:$AV$124,,MAX(IF('Back data'!$A$124:$AV$124&lt;&gt;"",COLUMN('Back data'!$A$124:$AV$124)))-I$6)</f>
        <v>68.23</v>
      </c>
      <c r="J136" s="10">
        <f t="array" ref="J136">INDEX('Back data'!$A$123:$AV$123,,MAX(IF('Back data'!$A$123:$AV$123&lt;&gt;"",COLUMN('Back data'!$A$123:$AV$123)))-J$6)+INDEX('Back data'!$A$124:$AV$124,,MAX(IF('Back data'!$A$124:$AV$124&lt;&gt;"",COLUMN('Back data'!$A$124:$AV$124)))-J$6)</f>
        <v>65.73</v>
      </c>
      <c r="K136" s="10">
        <f t="array" ref="K136">INDEX('Back data'!$A$123:$AV$123,,MAX(IF('Back data'!$A$123:$AV$123&lt;&gt;"",COLUMN('Back data'!$A$123:$AV$123)))-K$6)+INDEX('Back data'!$A$124:$AV$124,,MAX(IF('Back data'!$A$124:$AV$124&lt;&gt;"",COLUMN('Back data'!$A$124:$AV$124)))-K$6)</f>
        <v>67.62</v>
      </c>
      <c r="L136" s="10">
        <f t="array" ref="L136">INDEX('Back data'!$A$123:$AV$123,,MAX(IF('Back data'!$A$123:$AV$123&lt;&gt;"",COLUMN('Back data'!$A$123:$AV$123)))-L$6)+INDEX('Back data'!$A$124:$AV$124,,MAX(IF('Back data'!$A$124:$AV$124&lt;&gt;"",COLUMN('Back data'!$A$124:$AV$124)))-L$6)</f>
        <v>64.63</v>
      </c>
      <c r="M136" s="10">
        <f t="array" ref="M136">INDEX('Back data'!$A$123:$AV$123,,MAX(IF('Back data'!$A$123:$AV$123&lt;&gt;"",COLUMN('Back data'!$A$123:$AV$123)))-M$6)+INDEX('Back data'!$A$124:$AV$124,,MAX(IF('Back data'!$A$124:$AV$124&lt;&gt;"",COLUMN('Back data'!$A$124:$AV$124)))-M$6)</f>
        <v>69.460000000000008</v>
      </c>
      <c r="N136" s="10">
        <f t="array" ref="N136">INDEX('Back data'!$A$123:$AV$123,,MAX(IF('Back data'!$A$123:$AV$123&lt;&gt;"",COLUMN('Back data'!$A$123:$AV$123)))-N$6)+INDEX('Back data'!$A$124:$AV$124,,MAX(IF('Back data'!$A$124:$AV$124&lt;&gt;"",COLUMN('Back data'!$A$124:$AV$124)))-N$6)</f>
        <v>64.64</v>
      </c>
      <c r="O136" s="10">
        <f t="array" ref="O136">INDEX('Back data'!$A$123:$AV$123,,MAX(IF('Back data'!$A$123:$AV$123&lt;&gt;"",COLUMN('Back data'!$A$123:$AV$123)))-O$6)+INDEX('Back data'!$A$124:$AV$124,,MAX(IF('Back data'!$A$124:$AV$124&lt;&gt;"",COLUMN('Back data'!$A$124:$AV$124)))-O$6)</f>
        <v>64.42</v>
      </c>
      <c r="P136" s="10">
        <f t="array" ref="P136">INDEX('Back data'!$A$123:$AV$123,,MAX(IF('Back data'!$A$123:$AV$123&lt;&gt;"",COLUMN('Back data'!$A$123:$AV$123)))-P$6)+INDEX('Back data'!$A$124:$AV$124,,MAX(IF('Back data'!$A$124:$AV$124&lt;&gt;"",COLUMN('Back data'!$A$124:$AV$124)))-P$6)</f>
        <v>70.94</v>
      </c>
    </row>
    <row r="137" spans="1:16" x14ac:dyDescent="0.25">
      <c r="A137" s="44" t="s">
        <v>56</v>
      </c>
      <c r="B137" s="45" t="s">
        <v>52</v>
      </c>
      <c r="C137" s="11" t="s">
        <v>36</v>
      </c>
      <c r="D137" s="12">
        <f t="array" ref="D137">INDEX('Back data'!$A$123:$AV$123,,MAX(IF('Back data'!$A$123:$AV$123&lt;&gt;"",COLUMN('Back data'!$A$123:$AV$123)))-D$6)/D136</f>
        <v>0.89443447037701973</v>
      </c>
      <c r="E137" s="12">
        <f t="array" ref="E137">INDEX('Back data'!$A$123:$AV$123,,MAX(IF('Back data'!$A$123:$AV$123&lt;&gt;"",COLUMN('Back data'!$A$123:$AV$123)))-E$6)/E136</f>
        <v>0.87022086824067013</v>
      </c>
      <c r="F137" s="12">
        <f t="array" ref="F137">INDEX('Back data'!$A$123:$AV$123,,MAX(IF('Back data'!$A$123:$AV$123&lt;&gt;"",COLUMN('Back data'!$A$123:$AV$123)))-F$6)/F136</f>
        <v>0.92220828105395225</v>
      </c>
      <c r="G137" s="12">
        <f t="array" ref="G137">INDEX('Back data'!$A$123:$AV$123,,MAX(IF('Back data'!$A$123:$AV$123&lt;&gt;"",COLUMN('Back data'!$A$123:$AV$123)))-G$6)/G136</f>
        <v>0.8793541635521005</v>
      </c>
      <c r="H137" s="12">
        <f t="array" ref="H137">INDEX('Back data'!$A$123:$AV$123,,MAX(IF('Back data'!$A$123:$AV$123&lt;&gt;"",COLUMN('Back data'!$A$123:$AV$123)))-H$6)/H136</f>
        <v>0.90699859088774071</v>
      </c>
      <c r="I137" s="12">
        <f t="array" ref="I137">INDEX('Back data'!$A$123:$AV$123,,MAX(IF('Back data'!$A$123:$AV$123&lt;&gt;"",COLUMN('Back data'!$A$123:$AV$123)))-I$6)/I136</f>
        <v>0.84039278909570569</v>
      </c>
      <c r="J137" s="12">
        <f t="array" ref="J137">INDEX('Back data'!$A$123:$AV$123,,MAX(IF('Back data'!$A$123:$AV$123&lt;&gt;"",COLUMN('Back data'!$A$123:$AV$123)))-J$6)/J136</f>
        <v>0.86824889700289054</v>
      </c>
      <c r="K137" s="12">
        <f t="array" ref="K137">INDEX('Back data'!$A$123:$AV$123,,MAX(IF('Back data'!$A$123:$AV$123&lt;&gt;"",COLUMN('Back data'!$A$123:$AV$123)))-K$6)/K136</f>
        <v>0.82786157941437433</v>
      </c>
      <c r="L137" s="12">
        <f t="array" ref="L137">INDEX('Back data'!$A$123:$AV$123,,MAX(IF('Back data'!$A$123:$AV$123&lt;&gt;"",COLUMN('Back data'!$A$123:$AV$123)))-L$6)/L136</f>
        <v>0.86384032183196657</v>
      </c>
      <c r="M137" s="12">
        <f t="array" ref="M137">INDEX('Back data'!$A$123:$AV$123,,MAX(IF('Back data'!$A$123:$AV$123&lt;&gt;"",COLUMN('Back data'!$A$123:$AV$123)))-M$6)/M136</f>
        <v>0.90526921969478835</v>
      </c>
      <c r="N137" s="12">
        <f t="array" ref="N137">INDEX('Back data'!$A$123:$AV$123,,MAX(IF('Back data'!$A$123:$AV$123&lt;&gt;"",COLUMN('Back data'!$A$123:$AV$123)))-N$6)/N136</f>
        <v>0.90965346534653457</v>
      </c>
      <c r="O137" s="12">
        <f t="array" ref="O137">INDEX('Back data'!$A$123:$AV$123,,MAX(IF('Back data'!$A$123:$AV$123&lt;&gt;"",COLUMN('Back data'!$A$123:$AV$123)))-O$6)/O136</f>
        <v>0.88947531822415393</v>
      </c>
      <c r="P137" s="12">
        <f t="array" ref="P137">INDEX('Back data'!$A$123:$AV$123,,MAX(IF('Back data'!$A$123:$AV$123&lt;&gt;"",COLUMN('Back data'!$A$123:$AV$123)))-P$6)/P136</f>
        <v>0.93360586411051605</v>
      </c>
    </row>
    <row r="138" spans="1:16" x14ac:dyDescent="0.25">
      <c r="A138" s="44" t="s">
        <v>56</v>
      </c>
      <c r="B138" s="45" t="s">
        <v>53</v>
      </c>
      <c r="C138" s="11" t="s">
        <v>37</v>
      </c>
      <c r="D138" s="12">
        <f t="array" ref="D138">+INDEX('Back data'!$A$124:$AV$124,,MAX(IF('Back data'!$A$124:$AV$124&lt;&gt;"",COLUMN('Back data'!$A$124:$AV$124)))-D$6)/D136</f>
        <v>0.10556552962298024</v>
      </c>
      <c r="E138" s="12">
        <f t="array" ref="E138">+INDEX('Back data'!$A$124:$AV$124,,MAX(IF('Back data'!$A$124:$AV$124&lt;&gt;"",COLUMN('Back data'!$A$124:$AV$124)))-E$6)/E136</f>
        <v>0.12977913175932976</v>
      </c>
      <c r="F138" s="12">
        <f t="array" ref="F138">+INDEX('Back data'!$A$124:$AV$124,,MAX(IF('Back data'!$A$124:$AV$124&lt;&gt;"",COLUMN('Back data'!$A$124:$AV$124)))-F$6)/F136</f>
        <v>7.779171894604768E-2</v>
      </c>
      <c r="G138" s="12">
        <f t="array" ref="G138">+INDEX('Back data'!$A$124:$AV$124,,MAX(IF('Back data'!$A$124:$AV$124&lt;&gt;"",COLUMN('Back data'!$A$124:$AV$124)))-G$6)/G136</f>
        <v>0.12064583644789954</v>
      </c>
      <c r="H138" s="12">
        <f t="array" ref="H138">+INDEX('Back data'!$A$124:$AV$124,,MAX(IF('Back data'!$A$124:$AV$124&lt;&gt;"",COLUMN('Back data'!$A$124:$AV$124)))-H$6)/H136</f>
        <v>9.3001409112259292E-2</v>
      </c>
      <c r="I138" s="12">
        <f t="array" ref="I138">+INDEX('Back data'!$A$124:$AV$124,,MAX(IF('Back data'!$A$124:$AV$124&lt;&gt;"",COLUMN('Back data'!$A$124:$AV$124)))-I$6)/I136</f>
        <v>0.15960721090429431</v>
      </c>
      <c r="J138" s="12">
        <f t="array" ref="J138">+INDEX('Back data'!$A$124:$AV$124,,MAX(IF('Back data'!$A$124:$AV$124&lt;&gt;"",COLUMN('Back data'!$A$124:$AV$124)))-J$6)/J136</f>
        <v>0.13175110299710938</v>
      </c>
      <c r="K138" s="12">
        <f t="array" ref="K138">+INDEX('Back data'!$A$124:$AV$124,,MAX(IF('Back data'!$A$124:$AV$124&lt;&gt;"",COLUMN('Back data'!$A$124:$AV$124)))-K$6)/K136</f>
        <v>0.17213842058562556</v>
      </c>
      <c r="L138" s="12">
        <f t="array" ref="L138">+INDEX('Back data'!$A$124:$AV$124,,MAX(IF('Back data'!$A$124:$AV$124&lt;&gt;"",COLUMN('Back data'!$A$124:$AV$124)))-L$6)/L136</f>
        <v>0.13615967816803345</v>
      </c>
      <c r="M138" s="12">
        <f t="array" ref="M138">+INDEX('Back data'!$A$124:$AV$124,,MAX(IF('Back data'!$A$124:$AV$124&lt;&gt;"",COLUMN('Back data'!$A$124:$AV$124)))-M$6)/M136</f>
        <v>9.473078030521162E-2</v>
      </c>
      <c r="N138" s="12">
        <f t="array" ref="N138">+INDEX('Back data'!$A$124:$AV$124,,MAX(IF('Back data'!$A$124:$AV$124&lt;&gt;"",COLUMN('Back data'!$A$124:$AV$124)))-N$6)/N136</f>
        <v>9.0346534653465344E-2</v>
      </c>
      <c r="O138" s="12">
        <f t="array" ref="O138">+INDEX('Back data'!$A$124:$AV$124,,MAX(IF('Back data'!$A$124:$AV$124&lt;&gt;"",COLUMN('Back data'!$A$124:$AV$124)))-O$6)/O136</f>
        <v>0.11052468177584601</v>
      </c>
      <c r="P138" s="12">
        <f t="array" ref="P138">+INDEX('Back data'!$A$124:$AV$124,,MAX(IF('Back data'!$A$124:$AV$124&lt;&gt;"",COLUMN('Back data'!$A$124:$AV$124)))-P$6)/P136</f>
        <v>6.6394135889484077E-2</v>
      </c>
    </row>
    <row r="141" spans="1:16" x14ac:dyDescent="0.25">
      <c r="B141" s="30"/>
      <c r="C141" s="9" t="s">
        <v>35</v>
      </c>
      <c r="D141" s="10">
        <f t="array" ref="D141">INDEX('Back data'!$A$129:$AV$129,,MAX(IF('Back data'!$A$129:$AV$129&lt;&gt;"",COLUMN('Back data'!$A$129:$AV$129)))-D$6)+INDEX('Back data'!$A$130:$AV$130,,MAX(IF('Back data'!$A$130:$AV$130&lt;&gt;"",COLUMN('Back data'!$A$130:$AV$130)))-D$6)</f>
        <v>54.099999999999994</v>
      </c>
      <c r="E141" s="10">
        <f t="array" ref="E141">INDEX('Back data'!$A$129:$AV$129,,MAX(IF('Back data'!$A$129:$AV$129&lt;&gt;"",COLUMN('Back data'!$A$129:$AV$129)))-E$6)+INDEX('Back data'!$A$130:$AV$130,,MAX(IF('Back data'!$A$130:$AV$130&lt;&gt;"",COLUMN('Back data'!$A$130:$AV$130)))-E$6)</f>
        <v>68.430000000000007</v>
      </c>
      <c r="F141" s="10">
        <f t="array" ref="F141">INDEX('Back data'!$A$129:$AV$129,,MAX(IF('Back data'!$A$129:$AV$129&lt;&gt;"",COLUMN('Back data'!$A$129:$AV$129)))-F$6)+INDEX('Back data'!$A$130:$AV$130,,MAX(IF('Back data'!$A$130:$AV$130&lt;&gt;"",COLUMN('Back data'!$A$130:$AV$130)))-F$6)</f>
        <v>66.92</v>
      </c>
      <c r="G141" s="10">
        <f t="array" ref="G141">INDEX('Back data'!$A$129:$AV$129,,MAX(IF('Back data'!$A$129:$AV$129&lt;&gt;"",COLUMN('Back data'!$A$129:$AV$129)))-G$6)+INDEX('Back data'!$A$130:$AV$130,,MAX(IF('Back data'!$A$130:$AV$130&lt;&gt;"",COLUMN('Back data'!$A$130:$AV$130)))-G$6)</f>
        <v>68.81</v>
      </c>
      <c r="H141" s="10">
        <f t="array" ref="H141">INDEX('Back data'!$A$129:$AV$129,,MAX(IF('Back data'!$A$129:$AV$129&lt;&gt;"",COLUMN('Back data'!$A$129:$AV$129)))-H$6)+INDEX('Back data'!$A$130:$AV$130,,MAX(IF('Back data'!$A$130:$AV$130&lt;&gt;"",COLUMN('Back data'!$A$130:$AV$130)))-H$6)</f>
        <v>74.52</v>
      </c>
      <c r="I141" s="10">
        <f t="array" ref="I141">INDEX('Back data'!$A$129:$AV$129,,MAX(IF('Back data'!$A$129:$AV$129&lt;&gt;"",COLUMN('Back data'!$A$129:$AV$129)))-I$6)+INDEX('Back data'!$A$130:$AV$130,,MAX(IF('Back data'!$A$130:$AV$130&lt;&gt;"",COLUMN('Back data'!$A$130:$AV$130)))-I$6)</f>
        <v>69.240000000000009</v>
      </c>
      <c r="J141" s="10">
        <f t="array" ref="J141">INDEX('Back data'!$A$129:$AV$129,,MAX(IF('Back data'!$A$129:$AV$129&lt;&gt;"",COLUMN('Back data'!$A$129:$AV$129)))-J$6)+INDEX('Back data'!$A$130:$AV$130,,MAX(IF('Back data'!$A$130:$AV$130&lt;&gt;"",COLUMN('Back data'!$A$130:$AV$130)))-J$6)</f>
        <v>70.52000000000001</v>
      </c>
      <c r="K141" s="10">
        <f t="array" ref="K141">INDEX('Back data'!$A$129:$AV$129,,MAX(IF('Back data'!$A$129:$AV$129&lt;&gt;"",COLUMN('Back data'!$A$129:$AV$129)))-K$6)+INDEX('Back data'!$A$130:$AV$130,,MAX(IF('Back data'!$A$130:$AV$130&lt;&gt;"",COLUMN('Back data'!$A$130:$AV$130)))-K$6)</f>
        <v>73.2</v>
      </c>
      <c r="L141" s="10">
        <f t="array" ref="L141">INDEX('Back data'!$A$129:$AV$129,,MAX(IF('Back data'!$A$129:$AV$129&lt;&gt;"",COLUMN('Back data'!$A$129:$AV$129)))-L$6)+INDEX('Back data'!$A$130:$AV$130,,MAX(IF('Back data'!$A$130:$AV$130&lt;&gt;"",COLUMN('Back data'!$A$130:$AV$130)))-L$6)</f>
        <v>73.819999999999993</v>
      </c>
      <c r="M141" s="10">
        <f t="array" ref="M141">INDEX('Back data'!$A$129:$AV$129,,MAX(IF('Back data'!$A$129:$AV$129&lt;&gt;"",COLUMN('Back data'!$A$129:$AV$129)))-M$6)+INDEX('Back data'!$A$130:$AV$130,,MAX(IF('Back data'!$A$130:$AV$130&lt;&gt;"",COLUMN('Back data'!$A$130:$AV$130)))-M$6)</f>
        <v>73.990000000000009</v>
      </c>
      <c r="N141" s="10">
        <f t="array" ref="N141">INDEX('Back data'!$A$129:$AV$129,,MAX(IF('Back data'!$A$129:$AV$129&lt;&gt;"",COLUMN('Back data'!$A$129:$AV$129)))-N$6)+INDEX('Back data'!$A$130:$AV$130,,MAX(IF('Back data'!$A$130:$AV$130&lt;&gt;"",COLUMN('Back data'!$A$130:$AV$130)))-N$6)</f>
        <v>70.19</v>
      </c>
      <c r="O141" s="10">
        <f t="array" ref="O141">INDEX('Back data'!$A$129:$AV$129,,MAX(IF('Back data'!$A$129:$AV$129&lt;&gt;"",COLUMN('Back data'!$A$129:$AV$129)))-O$6)+INDEX('Back data'!$A$130:$AV$130,,MAX(IF('Back data'!$A$130:$AV$130&lt;&gt;"",COLUMN('Back data'!$A$130:$AV$130)))-O$6)</f>
        <v>69.460000000000008</v>
      </c>
      <c r="P141" s="10">
        <f t="array" ref="P141">INDEX('Back data'!$A$129:$AV$129,,MAX(IF('Back data'!$A$129:$AV$129&lt;&gt;"",COLUMN('Back data'!$A$129:$AV$129)))-P$6)+INDEX('Back data'!$A$130:$AV$130,,MAX(IF('Back data'!$A$130:$AV$130&lt;&gt;"",COLUMN('Back data'!$A$130:$AV$130)))-P$6)</f>
        <v>67.67</v>
      </c>
    </row>
    <row r="142" spans="1:16" x14ac:dyDescent="0.25">
      <c r="A142" s="44" t="s">
        <v>56</v>
      </c>
      <c r="B142" s="46" t="s">
        <v>38</v>
      </c>
      <c r="C142" s="11" t="s">
        <v>36</v>
      </c>
      <c r="D142" s="12">
        <f t="array" ref="D142">INDEX('Back data'!$A$129:$AV$129,,MAX(IF('Back data'!$A$129:$AV$129&lt;&gt;"",COLUMN('Back data'!$A$129:$AV$129)))-D$6)/D141</f>
        <v>0.51700554528650655</v>
      </c>
      <c r="E142" s="12">
        <f t="array" ref="E142">INDEX('Back data'!$A$129:$AV$129,,MAX(IF('Back data'!$A$129:$AV$129&lt;&gt;"",COLUMN('Back data'!$A$129:$AV$129)))-E$6)/E141</f>
        <v>0.61230454479029661</v>
      </c>
      <c r="F142" s="12">
        <f t="array" ref="F142">INDEX('Back data'!$A$129:$AV$129,,MAX(IF('Back data'!$A$129:$AV$129&lt;&gt;"",COLUMN('Back data'!$A$129:$AV$129)))-F$6)/F141</f>
        <v>0.76808129109384338</v>
      </c>
      <c r="G142" s="12">
        <f t="array" ref="G142">INDEX('Back data'!$A$129:$AV$129,,MAX(IF('Back data'!$A$129:$AV$129&lt;&gt;"",COLUMN('Back data'!$A$129:$AV$129)))-G$6)/G141</f>
        <v>0.56474349658479872</v>
      </c>
      <c r="H142" s="12">
        <f t="array" ref="H142">INDEX('Back data'!$A$129:$AV$129,,MAX(IF('Back data'!$A$129:$AV$129&lt;&gt;"",COLUMN('Back data'!$A$129:$AV$129)))-H$6)/H141</f>
        <v>0.78502415458937203</v>
      </c>
      <c r="I142" s="12">
        <f t="array" ref="I142">INDEX('Back data'!$A$129:$AV$129,,MAX(IF('Back data'!$A$129:$AV$129&lt;&gt;"",COLUMN('Back data'!$A$129:$AV$129)))-I$6)/I141</f>
        <v>0.5103986135181976</v>
      </c>
      <c r="J142" s="12">
        <f t="array" ref="J142">INDEX('Back data'!$A$129:$AV$129,,MAX(IF('Back data'!$A$129:$AV$129&lt;&gt;"",COLUMN('Back data'!$A$129:$AV$129)))-J$6)/J141</f>
        <v>0.59231423709585929</v>
      </c>
      <c r="K142" s="12">
        <f t="array" ref="K142">INDEX('Back data'!$A$129:$AV$129,,MAX(IF('Back data'!$A$129:$AV$129&lt;&gt;"",COLUMN('Back data'!$A$129:$AV$129)))-K$6)/K141</f>
        <v>0.65437158469945356</v>
      </c>
      <c r="L142" s="12">
        <f t="array" ref="L142">INDEX('Back data'!$A$129:$AV$129,,MAX(IF('Back data'!$A$129:$AV$129&lt;&gt;"",COLUMN('Back data'!$A$129:$AV$129)))-L$6)/L141</f>
        <v>0.47371985911677056</v>
      </c>
      <c r="M142" s="12">
        <f t="array" ref="M142">INDEX('Back data'!$A$129:$AV$129,,MAX(IF('Back data'!$A$129:$AV$129&lt;&gt;"",COLUMN('Back data'!$A$129:$AV$129)))-M$6)/M141</f>
        <v>0.77213136910393287</v>
      </c>
      <c r="N142" s="12">
        <f t="array" ref="N142">INDEX('Back data'!$A$129:$AV$129,,MAX(IF('Back data'!$A$129:$AV$129&lt;&gt;"",COLUMN('Back data'!$A$129:$AV$129)))-N$6)/N141</f>
        <v>0.68001139763499074</v>
      </c>
      <c r="O142" s="12">
        <f t="array" ref="O142">INDEX('Back data'!$A$129:$AV$129,,MAX(IF('Back data'!$A$129:$AV$129&lt;&gt;"",COLUMN('Back data'!$A$129:$AV$129)))-O$6)/O141</f>
        <v>0.69594010941549089</v>
      </c>
      <c r="P142" s="12">
        <f t="array" ref="P142">INDEX('Back data'!$A$129:$AV$129,,MAX(IF('Back data'!$A$129:$AV$129&lt;&gt;"",COLUMN('Back data'!$A$129:$AV$129)))-P$6)/P141</f>
        <v>0.75203191960987148</v>
      </c>
    </row>
    <row r="143" spans="1:16" x14ac:dyDescent="0.25">
      <c r="A143" s="44" t="s">
        <v>56</v>
      </c>
      <c r="B143" s="46" t="s">
        <v>38</v>
      </c>
      <c r="C143" s="11" t="s">
        <v>37</v>
      </c>
      <c r="D143" s="12">
        <f t="array" ref="D143">+INDEX('Back data'!$A$130:$AV$130,,MAX(IF('Back data'!$A$130:$AV$130&lt;&gt;"",COLUMN('Back data'!$A$130:$AV$130)))-D$6)/D141</f>
        <v>0.48299445471349356</v>
      </c>
      <c r="E143" s="12">
        <f t="array" ref="E143">+INDEX('Back data'!$A$130:$AV$130,,MAX(IF('Back data'!$A$130:$AV$130&lt;&gt;"",COLUMN('Back data'!$A$130:$AV$130)))-E$6)/E141</f>
        <v>0.38769545520970333</v>
      </c>
      <c r="F143" s="12">
        <f t="array" ref="F143">+INDEX('Back data'!$A$130:$AV$130,,MAX(IF('Back data'!$A$130:$AV$130&lt;&gt;"",COLUMN('Back data'!$A$130:$AV$130)))-F$6)/F141</f>
        <v>0.2319187089061566</v>
      </c>
      <c r="G143" s="12">
        <f t="array" ref="G143">+INDEX('Back data'!$A$130:$AV$130,,MAX(IF('Back data'!$A$130:$AV$130&lt;&gt;"",COLUMN('Back data'!$A$130:$AV$130)))-G$6)/G141</f>
        <v>0.43525650341520128</v>
      </c>
      <c r="H143" s="12">
        <f t="array" ref="H143">+INDEX('Back data'!$A$130:$AV$130,,MAX(IF('Back data'!$A$130:$AV$130&lt;&gt;"",COLUMN('Back data'!$A$130:$AV$130)))-H$6)/H141</f>
        <v>0.21497584541062803</v>
      </c>
      <c r="I143" s="12">
        <f t="array" ref="I143">+INDEX('Back data'!$A$130:$AV$130,,MAX(IF('Back data'!$A$130:$AV$130&lt;&gt;"",COLUMN('Back data'!$A$130:$AV$130)))-I$6)/I141</f>
        <v>0.48960138648180235</v>
      </c>
      <c r="J143" s="12">
        <f t="array" ref="J143">+INDEX('Back data'!$A$130:$AV$130,,MAX(IF('Back data'!$A$130:$AV$130&lt;&gt;"",COLUMN('Back data'!$A$130:$AV$130)))-J$6)/J141</f>
        <v>0.4076857629041406</v>
      </c>
      <c r="K143" s="12">
        <f t="array" ref="K143">+INDEX('Back data'!$A$130:$AV$130,,MAX(IF('Back data'!$A$130:$AV$130&lt;&gt;"",COLUMN('Back data'!$A$130:$AV$130)))-K$6)/K141</f>
        <v>0.34562841530054644</v>
      </c>
      <c r="L143" s="12">
        <f t="array" ref="L143">+INDEX('Back data'!$A$130:$AV$130,,MAX(IF('Back data'!$A$130:$AV$130&lt;&gt;"",COLUMN('Back data'!$A$130:$AV$130)))-L$6)/L141</f>
        <v>0.5262801408832295</v>
      </c>
      <c r="M143" s="12">
        <f t="array" ref="M143">+INDEX('Back data'!$A$130:$AV$130,,MAX(IF('Back data'!$A$130:$AV$130&lt;&gt;"",COLUMN('Back data'!$A$130:$AV$130)))-M$6)/M141</f>
        <v>0.22786863089606699</v>
      </c>
      <c r="N143" s="12">
        <f t="array" ref="N143">+INDEX('Back data'!$A$130:$AV$130,,MAX(IF('Back data'!$A$130:$AV$130&lt;&gt;"",COLUMN('Back data'!$A$130:$AV$130)))-N$6)/N141</f>
        <v>0.31998860236500926</v>
      </c>
      <c r="O143" s="12">
        <f t="array" ref="O143">+INDEX('Back data'!$A$130:$AV$130,,MAX(IF('Back data'!$A$130:$AV$130&lt;&gt;"",COLUMN('Back data'!$A$130:$AV$130)))-O$6)/O141</f>
        <v>0.30405989058450905</v>
      </c>
      <c r="P143" s="12">
        <f t="array" ref="P143">+INDEX('Back data'!$A$130:$AV$130,,MAX(IF('Back data'!$A$130:$AV$130&lt;&gt;"",COLUMN('Back data'!$A$130:$AV$130)))-P$6)/P141</f>
        <v>0.24796808039012858</v>
      </c>
    </row>
    <row r="146" spans="1:16" x14ac:dyDescent="0.25">
      <c r="B146" s="30"/>
      <c r="C146" s="9" t="s">
        <v>35</v>
      </c>
      <c r="D146" s="10">
        <f t="array" ref="D146">INDEX('Back data'!$A$135:$AV$135,,MAX(IF('Back data'!$A$135:$AV$135&lt;&gt;"",COLUMN('Back data'!$A$135:$AV$135)))-D$6)+INDEX('Back data'!$A$136:$AV$136,,MAX(IF('Back data'!$A$136:$AV$136&lt;&gt;"",COLUMN('Back data'!$A$136:$AV$136)))-D$6)</f>
        <v>55.31</v>
      </c>
      <c r="E146" s="10">
        <f t="array" ref="E146">INDEX('Back data'!$A$135:$AV$135,,MAX(IF('Back data'!$A$135:$AV$135&lt;&gt;"",COLUMN('Back data'!$A$135:$AV$135)))-E$6)+INDEX('Back data'!$A$136:$AV$136,,MAX(IF('Back data'!$A$136:$AV$136&lt;&gt;"",COLUMN('Back data'!$A$136:$AV$136)))-E$6)</f>
        <v>65.069999999999993</v>
      </c>
      <c r="F146" s="10">
        <f t="array" ref="F146">INDEX('Back data'!$A$135:$AV$135,,MAX(IF('Back data'!$A$135:$AV$135&lt;&gt;"",COLUMN('Back data'!$A$135:$AV$135)))-F$6)+INDEX('Back data'!$A$136:$AV$136,,MAX(IF('Back data'!$A$136:$AV$136&lt;&gt;"",COLUMN('Back data'!$A$136:$AV$136)))-F$6)</f>
        <v>61.84</v>
      </c>
      <c r="G146" s="10">
        <f t="array" ref="G146">INDEX('Back data'!$A$135:$AV$135,,MAX(IF('Back data'!$A$135:$AV$135&lt;&gt;"",COLUMN('Back data'!$A$135:$AV$135)))-G$6)+INDEX('Back data'!$A$136:$AV$136,,MAX(IF('Back data'!$A$136:$AV$136&lt;&gt;"",COLUMN('Back data'!$A$136:$AV$136)))-G$6)</f>
        <v>68.11</v>
      </c>
      <c r="H146" s="10">
        <f t="array" ref="H146">INDEX('Back data'!$A$135:$AV$135,,MAX(IF('Back data'!$A$135:$AV$135&lt;&gt;"",COLUMN('Back data'!$A$135:$AV$135)))-H$6)+INDEX('Back data'!$A$136:$AV$136,,MAX(IF('Back data'!$A$136:$AV$136&lt;&gt;"",COLUMN('Back data'!$A$136:$AV$136)))-H$6)</f>
        <v>61.650000000000006</v>
      </c>
      <c r="I146" s="10">
        <f t="array" ref="I146">INDEX('Back data'!$A$135:$AV$135,,MAX(IF('Back data'!$A$135:$AV$135&lt;&gt;"",COLUMN('Back data'!$A$135:$AV$135)))-I$6)+INDEX('Back data'!$A$136:$AV$136,,MAX(IF('Back data'!$A$136:$AV$136&lt;&gt;"",COLUMN('Back data'!$A$136:$AV$136)))-I$6)</f>
        <v>66.87</v>
      </c>
      <c r="J146" s="10">
        <f t="array" ref="J146">INDEX('Back data'!$A$135:$AV$135,,MAX(IF('Back data'!$A$135:$AV$135&lt;&gt;"",COLUMN('Back data'!$A$135:$AV$135)))-J$6)+INDEX('Back data'!$A$136:$AV$136,,MAX(IF('Back data'!$A$136:$AV$136&lt;&gt;"",COLUMN('Back data'!$A$136:$AV$136)))-J$6)</f>
        <v>63.3</v>
      </c>
      <c r="K146" s="10">
        <f t="array" ref="K146">INDEX('Back data'!$A$135:$AV$135,,MAX(IF('Back data'!$A$135:$AV$135&lt;&gt;"",COLUMN('Back data'!$A$135:$AV$135)))-K$6)+INDEX('Back data'!$A$136:$AV$136,,MAX(IF('Back data'!$A$136:$AV$136&lt;&gt;"",COLUMN('Back data'!$A$136:$AV$136)))-K$6)</f>
        <v>64.180000000000007</v>
      </c>
      <c r="L146" s="10">
        <f t="array" ref="L146">INDEX('Back data'!$A$135:$AV$135,,MAX(IF('Back data'!$A$135:$AV$135&lt;&gt;"",COLUMN('Back data'!$A$135:$AV$135)))-L$6)+INDEX('Back data'!$A$136:$AV$136,,MAX(IF('Back data'!$A$136:$AV$136&lt;&gt;"",COLUMN('Back data'!$A$136:$AV$136)))-L$6)</f>
        <v>61.87</v>
      </c>
      <c r="M146" s="10">
        <f t="array" ref="M146">INDEX('Back data'!$A$135:$AV$135,,MAX(IF('Back data'!$A$135:$AV$135&lt;&gt;"",COLUMN('Back data'!$A$135:$AV$135)))-M$6)+INDEX('Back data'!$A$136:$AV$136,,MAX(IF('Back data'!$A$136:$AV$136&lt;&gt;"",COLUMN('Back data'!$A$136:$AV$136)))-M$6)</f>
        <v>67.34</v>
      </c>
      <c r="N146" s="10">
        <f t="array" ref="N146">INDEX('Back data'!$A$135:$AV$135,,MAX(IF('Back data'!$A$135:$AV$135&lt;&gt;"",COLUMN('Back data'!$A$135:$AV$135)))-N$6)+INDEX('Back data'!$A$136:$AV$136,,MAX(IF('Back data'!$A$136:$AV$136&lt;&gt;"",COLUMN('Back data'!$A$136:$AV$136)))-N$6)</f>
        <v>63.61</v>
      </c>
      <c r="O146" s="10">
        <f t="array" ref="O146">INDEX('Back data'!$A$135:$AV$135,,MAX(IF('Back data'!$A$135:$AV$135&lt;&gt;"",COLUMN('Back data'!$A$135:$AV$135)))-O$6)+INDEX('Back data'!$A$136:$AV$136,,MAX(IF('Back data'!$A$136:$AV$136&lt;&gt;"",COLUMN('Back data'!$A$136:$AV$136)))-O$6)</f>
        <v>63.37</v>
      </c>
      <c r="P146" s="10">
        <f t="array" ref="P146">INDEX('Back data'!$A$135:$AV$135,,MAX(IF('Back data'!$A$135:$AV$135&lt;&gt;"",COLUMN('Back data'!$A$135:$AV$135)))-P$6)+INDEX('Back data'!$A$136:$AV$136,,MAX(IF('Back data'!$A$136:$AV$136&lt;&gt;"",COLUMN('Back data'!$A$136:$AV$136)))-P$6)</f>
        <v>70.349999999999994</v>
      </c>
    </row>
    <row r="147" spans="1:16" x14ac:dyDescent="0.25">
      <c r="A147" s="44" t="s">
        <v>56</v>
      </c>
      <c r="B147" s="46" t="s">
        <v>39</v>
      </c>
      <c r="C147" s="11" t="s">
        <v>36</v>
      </c>
      <c r="D147" s="12">
        <f t="array" ref="D147">INDEX('Back data'!$A$135:$AV$135,,MAX(IF('Back data'!$A$135:$AV$135&lt;&gt;"",COLUMN('Back data'!$A$135:$AV$135)))-D$6)/D146</f>
        <v>0.9884288555414934</v>
      </c>
      <c r="E147" s="12">
        <f t="array" ref="E147">INDEX('Back data'!$A$135:$AV$135,,MAX(IF('Back data'!$A$135:$AV$135&lt;&gt;"",COLUMN('Back data'!$A$135:$AV$135)))-E$6)/E146</f>
        <v>0.97694790225910566</v>
      </c>
      <c r="F147" s="12">
        <f t="array" ref="F147">INDEX('Back data'!$A$135:$AV$135,,MAX(IF('Back data'!$A$135:$AV$135&lt;&gt;"",COLUMN('Back data'!$A$135:$AV$135)))-F$6)/F146</f>
        <v>0.98221216041397152</v>
      </c>
      <c r="G147" s="12">
        <f t="array" ref="G147">INDEX('Back data'!$A$135:$AV$135,,MAX(IF('Back data'!$A$135:$AV$135&lt;&gt;"",COLUMN('Back data'!$A$135:$AV$135)))-G$6)/G146</f>
        <v>0.98355601233299073</v>
      </c>
      <c r="H147" s="12">
        <f t="array" ref="H147">INDEX('Back data'!$A$135:$AV$135,,MAX(IF('Back data'!$A$135:$AV$135&lt;&gt;"",COLUMN('Back data'!$A$135:$AV$135)))-H$6)/H146</f>
        <v>0.94630981346309806</v>
      </c>
      <c r="I147" s="12">
        <f t="array" ref="I147">INDEX('Back data'!$A$135:$AV$135,,MAX(IF('Back data'!$A$135:$AV$135&lt;&gt;"",COLUMN('Back data'!$A$135:$AV$135)))-I$6)/I146</f>
        <v>0.94631374308359495</v>
      </c>
      <c r="J147" s="12">
        <f t="array" ref="J147">INDEX('Back data'!$A$135:$AV$135,,MAX(IF('Back data'!$A$135:$AV$135&lt;&gt;"",COLUMN('Back data'!$A$135:$AV$135)))-J$6)/J146</f>
        <v>0.96540284360189577</v>
      </c>
      <c r="K147" s="12">
        <f t="array" ref="K147">INDEX('Back data'!$A$135:$AV$135,,MAX(IF('Back data'!$A$135:$AV$135&lt;&gt;"",COLUMN('Back data'!$A$135:$AV$135)))-K$6)/K146</f>
        <v>0.90183857899657205</v>
      </c>
      <c r="L147" s="12">
        <f t="array" ref="L147">INDEX('Back data'!$A$135:$AV$135,,MAX(IF('Back data'!$A$135:$AV$135&lt;&gt;"",COLUMN('Back data'!$A$135:$AV$135)))-L$6)/L146</f>
        <v>1</v>
      </c>
      <c r="M147" s="12">
        <f t="array" ref="M147">INDEX('Back data'!$A$135:$AV$135,,MAX(IF('Back data'!$A$135:$AV$135&lt;&gt;"",COLUMN('Back data'!$A$135:$AV$135)))-M$6)/M146</f>
        <v>0.9575289575289575</v>
      </c>
      <c r="N147" s="12">
        <f t="array" ref="N147">INDEX('Back data'!$A$135:$AV$135,,MAX(IF('Back data'!$A$135:$AV$135&lt;&gt;"",COLUMN('Back data'!$A$135:$AV$135)))-N$6)/N146</f>
        <v>0.98019179374312215</v>
      </c>
      <c r="O147" s="12">
        <f t="array" ref="O147">INDEX('Back data'!$A$135:$AV$135,,MAX(IF('Back data'!$A$135:$AV$135&lt;&gt;"",COLUMN('Back data'!$A$135:$AV$135)))-O$6)/O146</f>
        <v>0.94650465519962124</v>
      </c>
      <c r="P147" s="12">
        <f t="array" ref="P147">INDEX('Back data'!$A$135:$AV$135,,MAX(IF('Back data'!$A$135:$AV$135&lt;&gt;"",COLUMN('Back data'!$A$135:$AV$135)))-P$6)/P146</f>
        <v>0.96247334754797442</v>
      </c>
    </row>
    <row r="148" spans="1:16" x14ac:dyDescent="0.25">
      <c r="A148" s="44" t="s">
        <v>56</v>
      </c>
      <c r="B148" s="46" t="s">
        <v>39</v>
      </c>
      <c r="C148" s="11" t="s">
        <v>37</v>
      </c>
      <c r="D148" s="12">
        <f t="array" ref="D148">+INDEX('Back data'!$A$136:$AV$136,,MAX(IF('Back data'!$A$136:$AV$136&lt;&gt;"",COLUMN('Back data'!$A$136:$AV$136)))-D$6)/D146</f>
        <v>1.1571144458506599E-2</v>
      </c>
      <c r="E148" s="12">
        <f t="array" ref="E148">+INDEX('Back data'!$A$136:$AV$136,,MAX(IF('Back data'!$A$136:$AV$136&lt;&gt;"",COLUMN('Back data'!$A$136:$AV$136)))-E$6)/E146</f>
        <v>2.3052097740894423E-2</v>
      </c>
      <c r="F148" s="12">
        <f t="array" ref="F148">+INDEX('Back data'!$A$136:$AV$136,,MAX(IF('Back data'!$A$136:$AV$136&lt;&gt;"",COLUMN('Back data'!$A$136:$AV$136)))-F$6)/F146</f>
        <v>1.7787839586028462E-2</v>
      </c>
      <c r="G148" s="12">
        <f t="array" ref="G148">+INDEX('Back data'!$A$136:$AV$136,,MAX(IF('Back data'!$A$136:$AV$136&lt;&gt;"",COLUMN('Back data'!$A$136:$AV$136)))-G$6)/G146</f>
        <v>1.644398766700925E-2</v>
      </c>
      <c r="H148" s="12">
        <f t="array" ref="H148">+INDEX('Back data'!$A$136:$AV$136,,MAX(IF('Back data'!$A$136:$AV$136&lt;&gt;"",COLUMN('Back data'!$A$136:$AV$136)))-H$6)/H146</f>
        <v>5.3690186536901864E-2</v>
      </c>
      <c r="I148" s="12">
        <f t="array" ref="I148">+INDEX('Back data'!$A$136:$AV$136,,MAX(IF('Back data'!$A$136:$AV$136&lt;&gt;"",COLUMN('Back data'!$A$136:$AV$136)))-I$6)/I146</f>
        <v>5.3686256916404961E-2</v>
      </c>
      <c r="J148" s="12">
        <f t="array" ref="J148">+INDEX('Back data'!$A$136:$AV$136,,MAX(IF('Back data'!$A$136:$AV$136&lt;&gt;"",COLUMN('Back data'!$A$136:$AV$136)))-J$6)/J146</f>
        <v>3.4597156398104269E-2</v>
      </c>
      <c r="K148" s="12">
        <f t="array" ref="K148">+INDEX('Back data'!$A$136:$AV$136,,MAX(IF('Back data'!$A$136:$AV$136&lt;&gt;"",COLUMN('Back data'!$A$136:$AV$136)))-K$6)/K146</f>
        <v>9.816142100342784E-2</v>
      </c>
      <c r="L148" s="12">
        <f t="array" ref="L148">+INDEX('Back data'!$A$136:$AV$136,,MAX(IF('Back data'!$A$136:$AV$136&lt;&gt;"",COLUMN('Back data'!$A$136:$AV$136)))-L$6)/L146</f>
        <v>0</v>
      </c>
      <c r="M148" s="12">
        <f t="array" ref="M148">+INDEX('Back data'!$A$136:$AV$136,,MAX(IF('Back data'!$A$136:$AV$136&lt;&gt;"",COLUMN('Back data'!$A$136:$AV$136)))-M$6)/M146</f>
        <v>4.2471042471042469E-2</v>
      </c>
      <c r="N148" s="12">
        <f t="array" ref="N148">+INDEX('Back data'!$A$136:$AV$136,,MAX(IF('Back data'!$A$136:$AV$136&lt;&gt;"",COLUMN('Back data'!$A$136:$AV$136)))-N$6)/N146</f>
        <v>1.9808206256877851E-2</v>
      </c>
      <c r="O148" s="12">
        <f t="array" ref="O148">+INDEX('Back data'!$A$136:$AV$136,,MAX(IF('Back data'!$A$136:$AV$136&lt;&gt;"",COLUMN('Back data'!$A$136:$AV$136)))-O$6)/O146</f>
        <v>5.3495344800378729E-2</v>
      </c>
      <c r="P148" s="12">
        <f t="array" ref="P148">+INDEX('Back data'!$A$136:$AV$136,,MAX(IF('Back data'!$A$136:$AV$136&lt;&gt;"",COLUMN('Back data'!$A$136:$AV$136)))-P$6)/P146</f>
        <v>3.7526652452025591E-2</v>
      </c>
    </row>
    <row r="151" spans="1:16" x14ac:dyDescent="0.25">
      <c r="C151" s="9" t="s">
        <v>35</v>
      </c>
      <c r="D151" s="10">
        <f t="array" ref="D151">INDEX('Back data'!$A$331:$AV$331,,MAX(IF('Back data'!$A$331:$AV$331&lt;&gt;"",COLUMN('Back data'!$A$331:$AV$331)))-D$6)+INDEX('Back data'!$A$332:$AV$332,,MAX(IF('Back data'!$A$332:$AV$332&lt;&gt;"",COLUMN('Back data'!$A$332:$AV$332)))-D$6)</f>
        <v>48.3</v>
      </c>
      <c r="E151" s="10">
        <f t="array" ref="E151">INDEX('Back data'!$A$331:$AV$331,,MAX(IF('Back data'!$A$331:$AV$331&lt;&gt;"",COLUMN('Back data'!$A$331:$AV$331)))-E$6)+INDEX('Back data'!$A$332:$AV$332,,MAX(IF('Back data'!$A$332:$AV$332&lt;&gt;"",COLUMN('Back data'!$A$332:$AV$332)))-E$6)</f>
        <v>65.81</v>
      </c>
      <c r="F151" s="10">
        <f t="array" ref="F151">INDEX('Back data'!$A$331:$AV$331,,MAX(IF('Back data'!$A$331:$AV$331&lt;&gt;"",COLUMN('Back data'!$A$331:$AV$331)))-F$6)+INDEX('Back data'!$A$332:$AV$332,,MAX(IF('Back data'!$A$332:$AV$332&lt;&gt;"",COLUMN('Back data'!$A$332:$AV$332)))-F$6)</f>
        <v>68.28</v>
      </c>
      <c r="G151" s="10">
        <f t="array" ref="G151">INDEX('Back data'!$A$331:$AV$331,,MAX(IF('Back data'!$A$331:$AV$331&lt;&gt;"",COLUMN('Back data'!$A$331:$AV$331)))-G$6)+INDEX('Back data'!$A$332:$AV$332,,MAX(IF('Back data'!$A$332:$AV$332&lt;&gt;"",COLUMN('Back data'!$A$332:$AV$332)))-G$6)</f>
        <v>56.57</v>
      </c>
      <c r="H151" s="10">
        <f t="array" ref="H151">INDEX('Back data'!$A$331:$AV$331,,MAX(IF('Back data'!$A$331:$AV$331&lt;&gt;"",COLUMN('Back data'!$A$331:$AV$331)))-H$6)+INDEX('Back data'!$A$332:$AV$332,,MAX(IF('Back data'!$A$332:$AV$332&lt;&gt;"",COLUMN('Back data'!$A$332:$AV$332)))-H$6)</f>
        <v>66.27</v>
      </c>
      <c r="I151" s="10">
        <f t="array" ref="I151">INDEX('Back data'!$A$331:$AV$331,,MAX(IF('Back data'!$A$331:$AV$331&lt;&gt;"",COLUMN('Back data'!$A$331:$AV$331)))-I$6)+INDEX('Back data'!$A$332:$AV$332,,MAX(IF('Back data'!$A$332:$AV$332&lt;&gt;"",COLUMN('Back data'!$A$332:$AV$332)))-I$6)</f>
        <v>64.92</v>
      </c>
      <c r="J151" s="10">
        <f t="array" ref="J151">INDEX('Back data'!$A$331:$AV$331,,MAX(IF('Back data'!$A$331:$AV$331&lt;&gt;"",COLUMN('Back data'!$A$331:$AV$331)))-J$6)+INDEX('Back data'!$A$332:$AV$332,,MAX(IF('Back data'!$A$332:$AV$332&lt;&gt;"",COLUMN('Back data'!$A$332:$AV$332)))-J$6)</f>
        <v>72.66</v>
      </c>
      <c r="K151" s="10">
        <f t="array" ref="K151">INDEX('Back data'!$A$331:$AV$331,,MAX(IF('Back data'!$A$331:$AV$331&lt;&gt;"",COLUMN('Back data'!$A$331:$AV$331)))-K$6)+INDEX('Back data'!$A$332:$AV$332,,MAX(IF('Back data'!$A$332:$AV$332&lt;&gt;"",COLUMN('Back data'!$A$332:$AV$332)))-K$6)</f>
        <v>65.239999999999995</v>
      </c>
      <c r="L151" s="10">
        <f t="array" ref="L151">INDEX('Back data'!$A$331:$AV$331,,MAX(IF('Back data'!$A$331:$AV$331&lt;&gt;"",COLUMN('Back data'!$A$331:$AV$331)))-L$6)+INDEX('Back data'!$A$332:$AV$332,,MAX(IF('Back data'!$A$332:$AV$332&lt;&gt;"",COLUMN('Back data'!$A$332:$AV$332)))-L$6)</f>
        <v>76.88</v>
      </c>
      <c r="M151" s="10">
        <f t="array" ref="M151">INDEX('Back data'!$A$331:$AV$331,,MAX(IF('Back data'!$A$331:$AV$331&lt;&gt;"",COLUMN('Back data'!$A$331:$AV$331)))-M$6)+INDEX('Back data'!$A$332:$AV$332,,MAX(IF('Back data'!$A$332:$AV$332&lt;&gt;"",COLUMN('Back data'!$A$332:$AV$332)))-M$6)</f>
        <v>54.38</v>
      </c>
      <c r="N151" s="10">
        <f t="array" ref="N151">INDEX('Back data'!$A$331:$AV$331,,MAX(IF('Back data'!$A$331:$AV$331&lt;&gt;"",COLUMN('Back data'!$A$331:$AV$331)))-N$6)+INDEX('Back data'!$A$332:$AV$332,,MAX(IF('Back data'!$A$332:$AV$332&lt;&gt;"",COLUMN('Back data'!$A$332:$AV$332)))-N$6)</f>
        <v>54.91</v>
      </c>
      <c r="O151" s="10">
        <f t="array" ref="O151">INDEX('Back data'!$A$331:$AV$331,,MAX(IF('Back data'!$A$331:$AV$331&lt;&gt;"",COLUMN('Back data'!$A$331:$AV$331)))-O$6)+INDEX('Back data'!$A$332:$AV$332,,MAX(IF('Back data'!$A$332:$AV$332&lt;&gt;"",COLUMN('Back data'!$A$332:$AV$332)))-O$6)</f>
        <v>56.99</v>
      </c>
      <c r="P151" s="10">
        <f t="array" ref="P151">INDEX('Back data'!$A$331:$AV$331,,MAX(IF('Back data'!$A$331:$AV$331&lt;&gt;"",COLUMN('Back data'!$A$331:$AV$331)))-P$6)+INDEX('Back data'!$A$332:$AV$332,,MAX(IF('Back data'!$A$332:$AV$332&lt;&gt;"",COLUMN('Back data'!$A$332:$AV$332)))-P$6)</f>
        <v>68.8</v>
      </c>
    </row>
    <row r="152" spans="1:16" x14ac:dyDescent="0.25">
      <c r="A152" s="44" t="s">
        <v>56</v>
      </c>
      <c r="B152" s="46" t="s">
        <v>24</v>
      </c>
      <c r="C152" s="11" t="s">
        <v>36</v>
      </c>
      <c r="D152" s="12">
        <f t="array" ref="D152">INDEX('Back data'!$A$331:$AV$331,,MAX(IF('Back data'!$A$331:$AV$331&lt;&gt;"",COLUMN('Back data'!$A$331:$AV$331)))-D$6)/D151</f>
        <v>0.89834368530020714</v>
      </c>
      <c r="E152" s="12">
        <f t="array" ref="E152">INDEX('Back data'!$A$331:$AV$331,,MAX(IF('Back data'!$A$331:$AV$331&lt;&gt;"",COLUMN('Back data'!$A$331:$AV$331)))-E$6)/E151</f>
        <v>0.70065339614040412</v>
      </c>
      <c r="F152" s="12">
        <f t="array" ref="F152">INDEX('Back data'!$A$331:$AV$331,,MAX(IF('Back data'!$A$331:$AV$331&lt;&gt;"",COLUMN('Back data'!$A$331:$AV$331)))-F$6)/F151</f>
        <v>0.81195079086115984</v>
      </c>
      <c r="G152" s="12">
        <f t="array" ref="G152">INDEX('Back data'!$A$331:$AV$331,,MAX(IF('Back data'!$A$331:$AV$331&lt;&gt;"",COLUMN('Back data'!$A$331:$AV$331)))-G$6)/G151</f>
        <v>0.5598373696305462</v>
      </c>
      <c r="H152" s="12">
        <f t="array" ref="H152">INDEX('Back data'!$A$331:$AV$331,,MAX(IF('Back data'!$A$331:$AV$331&lt;&gt;"",COLUMN('Back data'!$A$331:$AV$331)))-H$6)/H151</f>
        <v>0.85921231326392034</v>
      </c>
      <c r="I152" s="12">
        <f t="array" ref="I152">INDEX('Back data'!$A$331:$AV$331,,MAX(IF('Back data'!$A$331:$AV$331&lt;&gt;"",COLUMN('Back data'!$A$331:$AV$331)))-I$6)/I151</f>
        <v>0.57825015403573621</v>
      </c>
      <c r="J152" s="12">
        <f t="array" ref="J152">INDEX('Back data'!$A$331:$AV$331,,MAX(IF('Back data'!$A$331:$AV$331&lt;&gt;"",COLUMN('Back data'!$A$331:$AV$331)))-J$6)/J151</f>
        <v>0.68194329755023397</v>
      </c>
      <c r="K152" s="12">
        <f t="array" ref="K152">INDEX('Back data'!$A$331:$AV$331,,MAX(IF('Back data'!$A$331:$AV$331&lt;&gt;"",COLUMN('Back data'!$A$331:$AV$331)))-K$6)/K151</f>
        <v>0.71459227467811159</v>
      </c>
      <c r="L152" s="12">
        <f t="array" ref="L152">INDEX('Back data'!$A$331:$AV$331,,MAX(IF('Back data'!$A$331:$AV$331&lt;&gt;"",COLUMN('Back data'!$A$331:$AV$331)))-L$6)/L151</f>
        <v>0.67182622268470349</v>
      </c>
      <c r="M152" s="12">
        <f t="array" ref="M152">INDEX('Back data'!$A$331:$AV$331,,MAX(IF('Back data'!$A$331:$AV$331&lt;&gt;"",COLUMN('Back data'!$A$331:$AV$331)))-M$6)/M151</f>
        <v>0.78852519308569324</v>
      </c>
      <c r="N152" s="12">
        <f t="array" ref="N152">INDEX('Back data'!$A$331:$AV$331,,MAX(IF('Back data'!$A$331:$AV$331&lt;&gt;"",COLUMN('Back data'!$A$331:$AV$331)))-N$6)/N151</f>
        <v>0.66545255873247133</v>
      </c>
      <c r="O152" s="12">
        <f t="array" ref="O152">INDEX('Back data'!$A$331:$AV$331,,MAX(IF('Back data'!$A$331:$AV$331&lt;&gt;"",COLUMN('Back data'!$A$331:$AV$331)))-O$6)/O151</f>
        <v>0.73170731707317072</v>
      </c>
      <c r="P152" s="12">
        <f t="array" ref="P152">INDEX('Back data'!$A$331:$AV$331,,MAX(IF('Back data'!$A$331:$AV$331&lt;&gt;"",COLUMN('Back data'!$A$331:$AV$331)))-P$6)/P151</f>
        <v>0.8613372093023256</v>
      </c>
    </row>
    <row r="153" spans="1:16" x14ac:dyDescent="0.25">
      <c r="A153" s="44" t="s">
        <v>56</v>
      </c>
      <c r="B153" s="46" t="s">
        <v>24</v>
      </c>
      <c r="C153" s="11" t="s">
        <v>37</v>
      </c>
      <c r="D153" s="12">
        <f t="array" ref="D153">+INDEX('Back data'!$A$332:$AV$332,,MAX(IF('Back data'!$A$332:$AV$332&lt;&gt;"",COLUMN('Back data'!$A$332:$AV$332)))-D$6)/D151</f>
        <v>0.10165631469979297</v>
      </c>
      <c r="E153" s="12">
        <f t="array" ref="E153">+INDEX('Back data'!$A$332:$AV$332,,MAX(IF('Back data'!$A$332:$AV$332&lt;&gt;"",COLUMN('Back data'!$A$332:$AV$332)))-E$6)/E151</f>
        <v>0.29934660385959577</v>
      </c>
      <c r="F153" s="12">
        <f t="array" ref="F153">+INDEX('Back data'!$A$332:$AV$332,,MAX(IF('Back data'!$A$332:$AV$332&lt;&gt;"",COLUMN('Back data'!$A$332:$AV$332)))-F$6)/F151</f>
        <v>0.18804920913884007</v>
      </c>
      <c r="G153" s="12">
        <f t="array" ref="G153">+INDEX('Back data'!$A$332:$AV$332,,MAX(IF('Back data'!$A$332:$AV$332&lt;&gt;"",COLUMN('Back data'!$A$332:$AV$332)))-G$6)/G151</f>
        <v>0.44016263036945374</v>
      </c>
      <c r="H153" s="12">
        <f t="array" ref="H153">+INDEX('Back data'!$A$332:$AV$332,,MAX(IF('Back data'!$A$332:$AV$332&lt;&gt;"",COLUMN('Back data'!$A$332:$AV$332)))-H$6)/H151</f>
        <v>0.14078768673607969</v>
      </c>
      <c r="I153" s="12">
        <f t="array" ref="I153">+INDEX('Back data'!$A$332:$AV$332,,MAX(IF('Back data'!$A$332:$AV$332&lt;&gt;"",COLUMN('Back data'!$A$332:$AV$332)))-I$6)/I151</f>
        <v>0.42174984596426368</v>
      </c>
      <c r="J153" s="12">
        <f t="array" ref="J153">+INDEX('Back data'!$A$332:$AV$332,,MAX(IF('Back data'!$A$332:$AV$332&lt;&gt;"",COLUMN('Back data'!$A$332:$AV$332)))-J$6)/J151</f>
        <v>0.31805670244976603</v>
      </c>
      <c r="K153" s="12">
        <f t="array" ref="K153">+INDEX('Back data'!$A$332:$AV$332,,MAX(IF('Back data'!$A$332:$AV$332&lt;&gt;"",COLUMN('Back data'!$A$332:$AV$332)))-K$6)/K151</f>
        <v>0.28540772532188846</v>
      </c>
      <c r="L153" s="12">
        <f t="array" ref="L153">+INDEX('Back data'!$A$332:$AV$332,,MAX(IF('Back data'!$A$332:$AV$332&lt;&gt;"",COLUMN('Back data'!$A$332:$AV$332)))-L$6)/L151</f>
        <v>0.32817377731529657</v>
      </c>
      <c r="M153" s="12">
        <f t="array" ref="M153">+INDEX('Back data'!$A$332:$AV$332,,MAX(IF('Back data'!$A$332:$AV$332&lt;&gt;"",COLUMN('Back data'!$A$332:$AV$332)))-M$6)/M151</f>
        <v>0.21147480691430673</v>
      </c>
      <c r="N153" s="12">
        <f t="array" ref="N153">+INDEX('Back data'!$A$332:$AV$332,,MAX(IF('Back data'!$A$332:$AV$332&lt;&gt;"",COLUMN('Back data'!$A$332:$AV$332)))-N$6)/N151</f>
        <v>0.33454744126752872</v>
      </c>
      <c r="O153" s="12">
        <f t="array" ref="O153">+INDEX('Back data'!$A$332:$AV$332,,MAX(IF('Back data'!$A$332:$AV$332&lt;&gt;"",COLUMN('Back data'!$A$332:$AV$332)))-O$6)/O151</f>
        <v>0.26829268292682923</v>
      </c>
      <c r="P153" s="12">
        <f t="array" ref="P153">+INDEX('Back data'!$A$332:$AV$332,,MAX(IF('Back data'!$A$332:$AV$332&lt;&gt;"",COLUMN('Back data'!$A$332:$AV$332)))-P$6)/P151</f>
        <v>0.1386627906976744</v>
      </c>
    </row>
    <row r="156" spans="1:16" x14ac:dyDescent="0.25">
      <c r="C156" s="9" t="s">
        <v>35</v>
      </c>
      <c r="D156" s="10">
        <f t="array" ref="D156">INDEX('Back data'!$A$337:$AV$337,,MAX(IF('Back data'!$A$337:$AV$337&lt;&gt;"",COLUMN('Back data'!$A$337:$AV$337)))-D$6)+INDEX('Back data'!$A$338:$AV$338,,MAX(IF('Back data'!$A$338:$AV$338&lt;&gt;"",COLUMN('Back data'!$A$338:$AV$338)))-D$6)</f>
        <v>54.81</v>
      </c>
      <c r="E156" s="10">
        <f t="array" ref="E156">INDEX('Back data'!$A$337:$AV$337,,MAX(IF('Back data'!$A$337:$AV$337&lt;&gt;"",COLUMN('Back data'!$A$337:$AV$337)))-E$6)+INDEX('Back data'!$A$338:$AV$338,,MAX(IF('Back data'!$A$338:$AV$338&lt;&gt;"",COLUMN('Back data'!$A$338:$AV$338)))-E$6)</f>
        <v>64.62</v>
      </c>
      <c r="F156" s="10">
        <f t="array" ref="F156">INDEX('Back data'!$A$337:$AV$337,,MAX(IF('Back data'!$A$337:$AV$337&lt;&gt;"",COLUMN('Back data'!$A$337:$AV$337)))-F$6)+INDEX('Back data'!$A$338:$AV$338,,MAX(IF('Back data'!$A$338:$AV$338&lt;&gt;"",COLUMN('Back data'!$A$338:$AV$338)))-F$6)</f>
        <v>64.5</v>
      </c>
      <c r="G156" s="10">
        <f t="array" ref="G156">INDEX('Back data'!$A$337:$AV$337,,MAX(IF('Back data'!$A$337:$AV$337&lt;&gt;"",COLUMN('Back data'!$A$337:$AV$337)))-G$6)+INDEX('Back data'!$A$338:$AV$338,,MAX(IF('Back data'!$A$338:$AV$338&lt;&gt;"",COLUMN('Back data'!$A$338:$AV$338)))-G$6)</f>
        <v>70.36</v>
      </c>
      <c r="H156" s="10">
        <f t="array" ref="H156">INDEX('Back data'!$A$337:$AV$337,,MAX(IF('Back data'!$A$337:$AV$337&lt;&gt;"",COLUMN('Back data'!$A$337:$AV$337)))-H$6)+INDEX('Back data'!$A$338:$AV$338,,MAX(IF('Back data'!$A$338:$AV$338&lt;&gt;"",COLUMN('Back data'!$A$338:$AV$338)))-H$6)</f>
        <v>65.39</v>
      </c>
      <c r="I156" s="10">
        <f t="array" ref="I156">INDEX('Back data'!$A$337:$AV$337,,MAX(IF('Back data'!$A$337:$AV$337&lt;&gt;"",COLUMN('Back data'!$A$337:$AV$337)))-I$6)+INDEX('Back data'!$A$338:$AV$338,,MAX(IF('Back data'!$A$338:$AV$338&lt;&gt;"",COLUMN('Back data'!$A$338:$AV$338)))-I$6)</f>
        <v>70.52</v>
      </c>
      <c r="J156" s="10">
        <f t="array" ref="J156">INDEX('Back data'!$A$337:$AV$337,,MAX(IF('Back data'!$A$337:$AV$337&lt;&gt;"",COLUMN('Back data'!$A$337:$AV$337)))-J$6)+INDEX('Back data'!$A$338:$AV$338,,MAX(IF('Back data'!$A$338:$AV$338&lt;&gt;"",COLUMN('Back data'!$A$338:$AV$338)))-J$6)</f>
        <v>65.34</v>
      </c>
      <c r="K156" s="10">
        <f t="array" ref="K156">INDEX('Back data'!$A$337:$AV$337,,MAX(IF('Back data'!$A$337:$AV$337&lt;&gt;"",COLUMN('Back data'!$A$337:$AV$337)))-K$6)+INDEX('Back data'!$A$338:$AV$338,,MAX(IF('Back data'!$A$338:$AV$338&lt;&gt;"",COLUMN('Back data'!$A$338:$AV$338)))-K$6)</f>
        <v>67.97</v>
      </c>
      <c r="L156" s="10">
        <f t="array" ref="L156">INDEX('Back data'!$A$337:$AV$337,,MAX(IF('Back data'!$A$337:$AV$337&lt;&gt;"",COLUMN('Back data'!$A$337:$AV$337)))-L$6)+INDEX('Back data'!$A$338:$AV$338,,MAX(IF('Back data'!$A$338:$AV$338&lt;&gt;"",COLUMN('Back data'!$A$338:$AV$338)))-L$6)</f>
        <v>61.86</v>
      </c>
      <c r="M156" s="10">
        <f t="array" ref="M156">INDEX('Back data'!$A$337:$AV$337,,MAX(IF('Back data'!$A$337:$AV$337&lt;&gt;"",COLUMN('Back data'!$A$337:$AV$337)))-M$6)+INDEX('Back data'!$A$338:$AV$338,,MAX(IF('Back data'!$A$338:$AV$338&lt;&gt;"",COLUMN('Back data'!$A$338:$AV$338)))-M$6)</f>
        <v>71.989999999999995</v>
      </c>
      <c r="N156" s="10">
        <f t="array" ref="N156">INDEX('Back data'!$A$337:$AV$337,,MAX(IF('Back data'!$A$337:$AV$337&lt;&gt;"",COLUMN('Back data'!$A$337:$AV$337)))-N$6)+INDEX('Back data'!$A$338:$AV$338,,MAX(IF('Back data'!$A$338:$AV$338&lt;&gt;"",COLUMN('Back data'!$A$338:$AV$338)))-N$6)</f>
        <v>68.430000000000007</v>
      </c>
      <c r="O156" s="10">
        <f t="array" ref="O156">INDEX('Back data'!$A$337:$AV$337,,MAX(IF('Back data'!$A$337:$AV$337&lt;&gt;"",COLUMN('Back data'!$A$337:$AV$337)))-O$6)+INDEX('Back data'!$A$338:$AV$338,,MAX(IF('Back data'!$A$338:$AV$338&lt;&gt;"",COLUMN('Back data'!$A$338:$AV$338)))-O$6)</f>
        <v>68.31</v>
      </c>
      <c r="P156" s="10">
        <f t="array" ref="P156">INDEX('Back data'!$A$337:$AV$337,,MAX(IF('Back data'!$A$337:$AV$337&lt;&gt;"",COLUMN('Back data'!$A$337:$AV$337)))-P$6)+INDEX('Back data'!$A$338:$AV$338,,MAX(IF('Back data'!$A$338:$AV$338&lt;&gt;"",COLUMN('Back data'!$A$338:$AV$338)))-P$6)</f>
        <v>71.66</v>
      </c>
    </row>
    <row r="157" spans="1:16" x14ac:dyDescent="0.25">
      <c r="A157" s="44" t="s">
        <v>56</v>
      </c>
      <c r="B157" s="46" t="s">
        <v>29</v>
      </c>
      <c r="C157" s="11" t="s">
        <v>36</v>
      </c>
      <c r="D157" s="12">
        <f t="array" ref="D157">INDEX('Back data'!$A$337:$AV$337,,MAX(IF('Back data'!$A$337:$AV$337&lt;&gt;"",COLUMN('Back data'!$A$337:$AV$337)))-D$6)/D156</f>
        <v>0.88195584747308886</v>
      </c>
      <c r="E157" s="12">
        <f t="array" ref="E157">INDEX('Back data'!$A$337:$AV$337,,MAX(IF('Back data'!$A$337:$AV$337&lt;&gt;"",COLUMN('Back data'!$A$337:$AV$337)))-E$6)/E156</f>
        <v>0.90312596719281946</v>
      </c>
      <c r="F157" s="12">
        <f t="array" ref="F157">INDEX('Back data'!$A$337:$AV$337,,MAX(IF('Back data'!$A$337:$AV$337&lt;&gt;"",COLUMN('Back data'!$A$337:$AV$337)))-F$6)/F156</f>
        <v>0.93937984496124038</v>
      </c>
      <c r="G157" s="12">
        <f t="array" ref="G157">INDEX('Back data'!$A$337:$AV$337,,MAX(IF('Back data'!$A$337:$AV$337&lt;&gt;"",COLUMN('Back data'!$A$337:$AV$337)))-G$6)/G156</f>
        <v>0.93575895395110864</v>
      </c>
      <c r="H157" s="12">
        <f t="array" ref="H157">INDEX('Back data'!$A$337:$AV$337,,MAX(IF('Back data'!$A$337:$AV$337&lt;&gt;"",COLUMN('Back data'!$A$337:$AV$337)))-H$6)/H156</f>
        <v>0.91390120813580056</v>
      </c>
      <c r="I157" s="12">
        <f t="array" ref="I157">INDEX('Back data'!$A$337:$AV$337,,MAX(IF('Back data'!$A$337:$AV$337&lt;&gt;"",COLUMN('Back data'!$A$337:$AV$337)))-I$6)/I156</f>
        <v>0.89435621100397056</v>
      </c>
      <c r="J157" s="12">
        <f t="array" ref="J157">INDEX('Back data'!$A$337:$AV$337,,MAX(IF('Back data'!$A$337:$AV$337&lt;&gt;"",COLUMN('Back data'!$A$337:$AV$337)))-J$6)/J156</f>
        <v>0.92944597490052028</v>
      </c>
      <c r="K157" s="12">
        <f t="array" ref="K157">INDEX('Back data'!$A$337:$AV$337,,MAX(IF('Back data'!$A$337:$AV$337&lt;&gt;"",COLUMN('Back data'!$A$337:$AV$337)))-K$6)/K156</f>
        <v>0.8505222892452553</v>
      </c>
      <c r="L157" s="12">
        <f t="array" ref="L157">INDEX('Back data'!$A$337:$AV$337,,MAX(IF('Back data'!$A$337:$AV$337&lt;&gt;"",COLUMN('Back data'!$A$337:$AV$337)))-L$6)/L156</f>
        <v>0.88603297769156164</v>
      </c>
      <c r="M157" s="12">
        <f t="array" ref="M157">INDEX('Back data'!$A$337:$AV$337,,MAX(IF('Back data'!$A$337:$AV$337&lt;&gt;"",COLUMN('Back data'!$A$337:$AV$337)))-M$6)/M156</f>
        <v>0.91623836643978329</v>
      </c>
      <c r="N157" s="12">
        <f t="array" ref="N157">INDEX('Back data'!$A$337:$AV$337,,MAX(IF('Back data'!$A$337:$AV$337&lt;&gt;"",COLUMN('Back data'!$A$337:$AV$337)))-N$6)/N156</f>
        <v>0.94110770130059918</v>
      </c>
      <c r="O157" s="12">
        <f t="array" ref="O157">INDEX('Back data'!$A$337:$AV$337,,MAX(IF('Back data'!$A$337:$AV$337&lt;&gt;"",COLUMN('Back data'!$A$337:$AV$337)))-O$6)/O156</f>
        <v>0.9071878202312984</v>
      </c>
      <c r="P157" s="12">
        <f t="array" ref="P157">INDEX('Back data'!$A$337:$AV$337,,MAX(IF('Back data'!$A$337:$AV$337&lt;&gt;"",COLUMN('Back data'!$A$337:$AV$337)))-P$6)/P156</f>
        <v>0.93497069494836738</v>
      </c>
    </row>
    <row r="158" spans="1:16" x14ac:dyDescent="0.25">
      <c r="A158" s="44" t="s">
        <v>56</v>
      </c>
      <c r="B158" s="46" t="s">
        <v>29</v>
      </c>
      <c r="C158" s="11" t="s">
        <v>37</v>
      </c>
      <c r="D158" s="12">
        <f t="array" ref="D158">INDEX('Back data'!$A$338:$AV$338,,MAX(IF('Back data'!$A$338:$AV$338&lt;&gt;"",COLUMN('Back data'!$A$338:$AV$338)))-D$6)/D156</f>
        <v>0.11804415252691114</v>
      </c>
      <c r="E158" s="12">
        <f t="array" ref="E158">INDEX('Back data'!$A$338:$AV$338,,MAX(IF('Back data'!$A$338:$AV$338&lt;&gt;"",COLUMN('Back data'!$A$338:$AV$338)))-E$6)/E156</f>
        <v>9.6874032807180432E-2</v>
      </c>
      <c r="F158" s="12">
        <f t="array" ref="F158">INDEX('Back data'!$A$338:$AV$338,,MAX(IF('Back data'!$A$338:$AV$338&lt;&gt;"",COLUMN('Back data'!$A$338:$AV$338)))-F$6)/F156</f>
        <v>6.0620155038759692E-2</v>
      </c>
      <c r="G158" s="12">
        <f t="array" ref="G158">INDEX('Back data'!$A$338:$AV$338,,MAX(IF('Back data'!$A$338:$AV$338&lt;&gt;"",COLUMN('Back data'!$A$338:$AV$338)))-G$6)/G156</f>
        <v>6.4241046048891415E-2</v>
      </c>
      <c r="H158" s="12">
        <f t="array" ref="H158">INDEX('Back data'!$A$338:$AV$338,,MAX(IF('Back data'!$A$338:$AV$338&lt;&gt;"",COLUMN('Back data'!$A$338:$AV$338)))-H$6)/H156</f>
        <v>8.6098791864199414E-2</v>
      </c>
      <c r="I158" s="12">
        <f t="array" ref="I158">INDEX('Back data'!$A$338:$AV$338,,MAX(IF('Back data'!$A$338:$AV$338&lt;&gt;"",COLUMN('Back data'!$A$338:$AV$338)))-I$6)/I156</f>
        <v>0.1056437889960295</v>
      </c>
      <c r="J158" s="12">
        <f t="array" ref="J158">INDEX('Back data'!$A$338:$AV$338,,MAX(IF('Back data'!$A$338:$AV$338&lt;&gt;"",COLUMN('Back data'!$A$338:$AV$338)))-J$6)/J156</f>
        <v>7.0554025099479653E-2</v>
      </c>
      <c r="K158" s="12">
        <f t="array" ref="K158">INDEX('Back data'!$A$338:$AV$338,,MAX(IF('Back data'!$A$338:$AV$338&lt;&gt;"",COLUMN('Back data'!$A$338:$AV$338)))-K$6)/K156</f>
        <v>0.14947771075474475</v>
      </c>
      <c r="L158" s="12">
        <f t="array" ref="L158">INDEX('Back data'!$A$338:$AV$338,,MAX(IF('Back data'!$A$338:$AV$338&lt;&gt;"",COLUMN('Back data'!$A$338:$AV$338)))-L$6)/L156</f>
        <v>0.1139670223084384</v>
      </c>
      <c r="M158" s="12">
        <f t="array" ref="M158">INDEX('Back data'!$A$338:$AV$338,,MAX(IF('Back data'!$A$338:$AV$338&lt;&gt;"",COLUMN('Back data'!$A$338:$AV$338)))-M$6)/M156</f>
        <v>8.3761633560216708E-2</v>
      </c>
      <c r="N158" s="12">
        <f t="array" ref="N158">INDEX('Back data'!$A$338:$AV$338,,MAX(IF('Back data'!$A$338:$AV$338&lt;&gt;"",COLUMN('Back data'!$A$338:$AV$338)))-N$6)/N156</f>
        <v>5.8892298699400845E-2</v>
      </c>
      <c r="O158" s="12">
        <f t="array" ref="O158">INDEX('Back data'!$A$338:$AV$338,,MAX(IF('Back data'!$A$338:$AV$338&lt;&gt;"",COLUMN('Back data'!$A$338:$AV$338)))-O$6)/O156</f>
        <v>9.28121797687015E-2</v>
      </c>
      <c r="P158" s="12">
        <f t="array" ref="P158">INDEX('Back data'!$A$338:$AV$338,,MAX(IF('Back data'!$A$338:$AV$338&lt;&gt;"",COLUMN('Back data'!$A$338:$AV$338)))-P$6)/P156</f>
        <v>6.5029305051632721E-2</v>
      </c>
    </row>
    <row r="161" spans="1:16" x14ac:dyDescent="0.25">
      <c r="C161" s="9" t="s">
        <v>35</v>
      </c>
      <c r="D161" s="10">
        <f t="array" ref="D161">INDEX('Back data'!$A$343:$AV$343,,MAX(IF('Back data'!$A$343:$AV$343&lt;&gt;"",COLUMN('Back data'!$A$343:$AV$343)))-D$6)+INDEX('Back data'!$A$344:$AV$344,,MAX(IF('Back data'!$A$344:$AV$344&lt;&gt;"",COLUMN('Back data'!$A$344:$AV$344)))-D$6)</f>
        <v>68.849999999999994</v>
      </c>
      <c r="E161" s="10">
        <f t="array" ref="E161">INDEX('Back data'!$A$343:$AV$343,,MAX(IF('Back data'!$A$343:$AV$343&lt;&gt;"",COLUMN('Back data'!$A$343:$AV$343)))-E$6)+INDEX('Back data'!$A$344:$AV$344,,MAX(IF('Back data'!$A$344:$AV$344&lt;&gt;"",COLUMN('Back data'!$A$344:$AV$344)))-E$6)</f>
        <v>70.81</v>
      </c>
      <c r="F161" s="10">
        <f t="array" ref="F161">INDEX('Back data'!$A$343:$AV$343,,MAX(IF('Back data'!$A$343:$AV$343&lt;&gt;"",COLUMN('Back data'!$A$343:$AV$343)))-F$6)+INDEX('Back data'!$A$344:$AV$344,,MAX(IF('Back data'!$A$344:$AV$344&lt;&gt;"",COLUMN('Back data'!$A$344:$AV$344)))-F$6)</f>
        <v>51.65</v>
      </c>
      <c r="G161" s="10">
        <f t="array" ref="G161">INDEX('Back data'!$A$343:$AV$343,,MAX(IF('Back data'!$A$343:$AV$343&lt;&gt;"",COLUMN('Back data'!$A$343:$AV$343)))-G$6)+INDEX('Back data'!$A$344:$AV$344,,MAX(IF('Back data'!$A$344:$AV$344&lt;&gt;"",COLUMN('Back data'!$A$344:$AV$344)))-G$6)</f>
        <v>62.92</v>
      </c>
      <c r="H161" s="10">
        <f t="array" ref="H161">INDEX('Back data'!$A$343:$AV$343,,MAX(IF('Back data'!$A$343:$AV$343&lt;&gt;"",COLUMN('Back data'!$A$343:$AV$343)))-H$6)+INDEX('Back data'!$A$344:$AV$344,,MAX(IF('Back data'!$A$344:$AV$344&lt;&gt;"",COLUMN('Back data'!$A$344:$AV$344)))-H$6)</f>
        <v>53.07</v>
      </c>
      <c r="I161" s="10">
        <f t="array" ref="I161">INDEX('Back data'!$A$343:$AV$343,,MAX(IF('Back data'!$A$343:$AV$343&lt;&gt;"",COLUMN('Back data'!$A$343:$AV$343)))-I$6)+INDEX('Back data'!$A$344:$AV$344,,MAX(IF('Back data'!$A$344:$AV$344&lt;&gt;"",COLUMN('Back data'!$A$344:$AV$344)))-I$6)</f>
        <v>62.760000000000005</v>
      </c>
      <c r="J161" s="10">
        <f t="array" ref="J161">INDEX('Back data'!$A$343:$AV$343,,MAX(IF('Back data'!$A$343:$AV$343&lt;&gt;"",COLUMN('Back data'!$A$343:$AV$343)))-J$6)+INDEX('Back data'!$A$344:$AV$344,,MAX(IF('Back data'!$A$344:$AV$344&lt;&gt;"",COLUMN('Back data'!$A$344:$AV$344)))-J$6)</f>
        <v>57.45</v>
      </c>
      <c r="K161" s="10">
        <f t="array" ref="K161">INDEX('Back data'!$A$343:$AV$343,,MAX(IF('Back data'!$A$343:$AV$343&lt;&gt;"",COLUMN('Back data'!$A$343:$AV$343)))-K$6)+INDEX('Back data'!$A$344:$AV$344,,MAX(IF('Back data'!$A$344:$AV$344&lt;&gt;"",COLUMN('Back data'!$A$344:$AV$344)))-K$6)</f>
        <v>70.13000000000001</v>
      </c>
      <c r="L161" s="10">
        <f t="array" ref="L161">INDEX('Back data'!$A$343:$AV$343,,MAX(IF('Back data'!$A$343:$AV$343&lt;&gt;"",COLUMN('Back data'!$A$343:$AV$343)))-L$6)+INDEX('Back data'!$A$344:$AV$344,,MAX(IF('Back data'!$A$344:$AV$344&lt;&gt;"",COLUMN('Back data'!$A$344:$AV$344)))-L$6)</f>
        <v>64.760000000000005</v>
      </c>
      <c r="M161" s="10">
        <f t="array" ref="M161">INDEX('Back data'!$A$343:$AV$343,,MAX(IF('Back data'!$A$343:$AV$343&lt;&gt;"",COLUMN('Back data'!$A$343:$AV$343)))-M$6)+INDEX('Back data'!$A$344:$AV$344,,MAX(IF('Back data'!$A$344:$AV$344&lt;&gt;"",COLUMN('Back data'!$A$344:$AV$344)))-M$6)</f>
        <v>74.84</v>
      </c>
      <c r="N161" s="10">
        <f t="array" ref="N161">INDEX('Back data'!$A$343:$AV$343,,MAX(IF('Back data'!$A$343:$AV$343&lt;&gt;"",COLUMN('Back data'!$A$343:$AV$343)))-N$6)+INDEX('Back data'!$A$344:$AV$344,,MAX(IF('Back data'!$A$344:$AV$344&lt;&gt;"",COLUMN('Back data'!$A$344:$AV$344)))-N$6)</f>
        <v>56.83</v>
      </c>
      <c r="O161" s="10">
        <f t="array" ref="O161">INDEX('Back data'!$A$343:$AV$343,,MAX(IF('Back data'!$A$343:$AV$343&lt;&gt;"",COLUMN('Back data'!$A$343:$AV$343)))-O$6)+INDEX('Back data'!$A$344:$AV$344,,MAX(IF('Back data'!$A$344:$AV$344&lt;&gt;"",COLUMN('Back data'!$A$344:$AV$344)))-O$6)</f>
        <v>55.68</v>
      </c>
      <c r="P161" s="10">
        <f t="array" ref="P161">INDEX('Back data'!$A$343:$AV$343,,MAX(IF('Back data'!$A$343:$AV$343&lt;&gt;"",COLUMN('Back data'!$A$343:$AV$343)))-P$6)+INDEX('Back data'!$A$344:$AV$344,,MAX(IF('Back data'!$A$344:$AV$344&lt;&gt;"",COLUMN('Back data'!$A$344:$AV$344)))-P$6)</f>
        <v>69.28</v>
      </c>
    </row>
    <row r="162" spans="1:16" x14ac:dyDescent="0.25">
      <c r="A162" s="44" t="s">
        <v>56</v>
      </c>
      <c r="B162" s="46" t="s">
        <v>34</v>
      </c>
      <c r="C162" s="11" t="s">
        <v>36</v>
      </c>
      <c r="D162" s="12">
        <f t="array" ref="D162">INDEX('Back data'!$A$343:$AV$343,,MAX(IF('Back data'!$A$343:$AV$343&lt;&gt;"",COLUMN('Back data'!$A$343:$AV$343)))-D$6)/D161</f>
        <v>0.94872912127814091</v>
      </c>
      <c r="E162" s="12">
        <f t="array" ref="E162">INDEX('Back data'!$A$343:$AV$343,,MAX(IF('Back data'!$A$343:$AV$343&lt;&gt;"",COLUMN('Back data'!$A$343:$AV$343)))-E$6)/E161</f>
        <v>0.8679565033187403</v>
      </c>
      <c r="F162" s="12">
        <f t="array" ref="F162">INDEX('Back data'!$A$343:$AV$343,,MAX(IF('Back data'!$A$343:$AV$343&lt;&gt;"",COLUMN('Back data'!$A$343:$AV$343)))-F$6)/F161</f>
        <v>1</v>
      </c>
      <c r="G162" s="12">
        <f t="array" ref="G162">INDEX('Back data'!$A$343:$AV$343,,MAX(IF('Back data'!$A$343:$AV$343&lt;&gt;"",COLUMN('Back data'!$A$343:$AV$343)))-G$6)/G161</f>
        <v>0.94564526382708203</v>
      </c>
      <c r="H162" s="12">
        <f t="array" ref="H162">INDEX('Back data'!$A$343:$AV$343,,MAX(IF('Back data'!$A$343:$AV$343&lt;&gt;"",COLUMN('Back data'!$A$343:$AV$343)))-H$6)/H161</f>
        <v>0.92123610325984551</v>
      </c>
      <c r="I162" s="12">
        <f t="array" ref="I162">INDEX('Back data'!$A$343:$AV$343,,MAX(IF('Back data'!$A$343:$AV$343&lt;&gt;"",COLUMN('Back data'!$A$343:$AV$343)))-I$6)/I161</f>
        <v>0.97227533460803062</v>
      </c>
      <c r="J162" s="12">
        <f t="array" ref="J162">INDEX('Back data'!$A$343:$AV$343,,MAX(IF('Back data'!$A$343:$AV$343&lt;&gt;"",COLUMN('Back data'!$A$343:$AV$343)))-J$6)/J161</f>
        <v>0.8297650130548303</v>
      </c>
      <c r="K162" s="12">
        <f t="array" ref="K162">INDEX('Back data'!$A$343:$AV$343,,MAX(IF('Back data'!$A$343:$AV$343&lt;&gt;"",COLUMN('Back data'!$A$343:$AV$343)))-K$6)/K161</f>
        <v>0.89961500071296152</v>
      </c>
      <c r="L162" s="12">
        <f t="array" ref="L162">INDEX('Back data'!$A$343:$AV$343,,MAX(IF('Back data'!$A$343:$AV$343&lt;&gt;"",COLUMN('Back data'!$A$343:$AV$343)))-L$6)/L161</f>
        <v>1</v>
      </c>
      <c r="M162" s="12">
        <f t="array" ref="M162">INDEX('Back data'!$A$343:$AV$343,,MAX(IF('Back data'!$A$343:$AV$343&lt;&gt;"",COLUMN('Back data'!$A$343:$AV$343)))-M$6)/M161</f>
        <v>0.95082843399251726</v>
      </c>
      <c r="N162" s="12">
        <f t="array" ref="N162">INDEX('Back data'!$A$343:$AV$343,,MAX(IF('Back data'!$A$343:$AV$343&lt;&gt;"",COLUMN('Back data'!$A$343:$AV$343)))-N$6)/N161</f>
        <v>0.96339961288052089</v>
      </c>
      <c r="O162" s="12">
        <f t="array" ref="O162">INDEX('Back data'!$A$343:$AV$343,,MAX(IF('Back data'!$A$343:$AV$343&lt;&gt;"",COLUMN('Back data'!$A$343:$AV$343)))-O$6)/O161</f>
        <v>0.96659482758620696</v>
      </c>
      <c r="P162" s="12">
        <f t="array" ref="P162">INDEX('Back data'!$A$343:$AV$343,,MAX(IF('Back data'!$A$343:$AV$343&lt;&gt;"",COLUMN('Back data'!$A$343:$AV$343)))-P$6)/P161</f>
        <v>0.97416281755196299</v>
      </c>
    </row>
    <row r="163" spans="1:16" x14ac:dyDescent="0.25">
      <c r="A163" s="44" t="s">
        <v>56</v>
      </c>
      <c r="B163" s="46" t="s">
        <v>34</v>
      </c>
      <c r="C163" s="11" t="s">
        <v>37</v>
      </c>
      <c r="D163" s="12">
        <f t="array" ref="D163">INDEX('Back data'!$A$344:$AV$344,,MAX(IF('Back data'!$A$344:$AV$344&lt;&gt;"",COLUMN('Back data'!$A$344:$AV$344)))-D$6)/D161</f>
        <v>5.1270878721859113E-2</v>
      </c>
      <c r="E163" s="12">
        <f t="array" ref="E163">INDEX('Back data'!$A$344:$AV$344,,MAX(IF('Back data'!$A$344:$AV$344&lt;&gt;"",COLUMN('Back data'!$A$344:$AV$344)))-E$6)/E161</f>
        <v>0.1320434966812597</v>
      </c>
      <c r="F163" s="12">
        <f t="array" ref="F163">INDEX('Back data'!$A$344:$AV$344,,MAX(IF('Back data'!$A$344:$AV$344&lt;&gt;"",COLUMN('Back data'!$A$344:$AV$344)))-F$6)/F161</f>
        <v>0</v>
      </c>
      <c r="G163" s="12">
        <f t="array" ref="G163">INDEX('Back data'!$A$344:$AV$344,,MAX(IF('Back data'!$A$344:$AV$344&lt;&gt;"",COLUMN('Back data'!$A$344:$AV$344)))-G$6)/G161</f>
        <v>5.4354736172917986E-2</v>
      </c>
      <c r="H163" s="12">
        <f t="array" ref="H163">INDEX('Back data'!$A$344:$AV$344,,MAX(IF('Back data'!$A$344:$AV$344&lt;&gt;"",COLUMN('Back data'!$A$344:$AV$344)))-H$6)/H161</f>
        <v>7.8763896740154507E-2</v>
      </c>
      <c r="I163" s="12">
        <f t="array" ref="I163">INDEX('Back data'!$A$344:$AV$344,,MAX(IF('Back data'!$A$344:$AV$344&lt;&gt;"",COLUMN('Back data'!$A$344:$AV$344)))-I$6)/I161</f>
        <v>2.7724665391969404E-2</v>
      </c>
      <c r="J163" s="12">
        <f t="array" ref="J163">INDEX('Back data'!$A$344:$AV$344,,MAX(IF('Back data'!$A$344:$AV$344&lt;&gt;"",COLUMN('Back data'!$A$344:$AV$344)))-J$6)/J161</f>
        <v>0.1702349869451697</v>
      </c>
      <c r="K163" s="12">
        <f t="array" ref="K163">INDEX('Back data'!$A$344:$AV$344,,MAX(IF('Back data'!$A$344:$AV$344&lt;&gt;"",COLUMN('Back data'!$A$344:$AV$344)))-K$6)/K161</f>
        <v>0.10038499928703834</v>
      </c>
      <c r="L163" s="12">
        <f t="array" ref="L163">INDEX('Back data'!$A$344:$AV$344,,MAX(IF('Back data'!$A$344:$AV$344&lt;&gt;"",COLUMN('Back data'!$A$344:$AV$344)))-L$6)/L161</f>
        <v>0</v>
      </c>
      <c r="M163" s="12">
        <f t="array" ref="M163">INDEX('Back data'!$A$344:$AV$344,,MAX(IF('Back data'!$A$344:$AV$344&lt;&gt;"",COLUMN('Back data'!$A$344:$AV$344)))-M$6)/M161</f>
        <v>4.9171566007482632E-2</v>
      </c>
      <c r="N163" s="12">
        <f t="array" ref="N163">INDEX('Back data'!$A$344:$AV$344,,MAX(IF('Back data'!$A$344:$AV$344&lt;&gt;"",COLUMN('Back data'!$A$344:$AV$344)))-N$6)/N161</f>
        <v>3.6600387119479154E-2</v>
      </c>
      <c r="O163" s="12">
        <f t="array" ref="O163">INDEX('Back data'!$A$344:$AV$344,,MAX(IF('Back data'!$A$344:$AV$344&lt;&gt;"",COLUMN('Back data'!$A$344:$AV$344)))-O$6)/O161</f>
        <v>3.3405172413793108E-2</v>
      </c>
      <c r="P163" s="12">
        <f t="array" ref="P163">INDEX('Back data'!$A$344:$AV$344,,MAX(IF('Back data'!$A$344:$AV$344&lt;&gt;"",COLUMN('Back data'!$A$344:$AV$344)))-P$6)/P161</f>
        <v>2.5837182448036951E-2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69" zoomScaleNormal="69" workbookViewId="0">
      <selection activeCell="K5" sqref="K5"/>
    </sheetView>
  </sheetViews>
  <sheetFormatPr baseColWidth="10" defaultColWidth="11.42578125" defaultRowHeight="15" x14ac:dyDescent="0.25"/>
  <cols>
    <col min="3" max="3" width="24.42578125" bestFit="1" customWidth="1"/>
    <col min="4" max="4" width="12.85546875" bestFit="1" customWidth="1"/>
    <col min="5" max="7" width="15.7109375" bestFit="1" customWidth="1"/>
    <col min="8" max="9" width="15" bestFit="1" customWidth="1"/>
    <col min="10" max="10" width="14.42578125" bestFit="1" customWidth="1"/>
    <col min="11" max="13" width="11.5703125" bestFit="1" customWidth="1"/>
    <col min="14" max="14" width="15.7109375" bestFit="1" customWidth="1"/>
    <col min="15" max="15" width="17.42578125" customWidth="1"/>
    <col min="16" max="16" width="15.7109375" customWidth="1"/>
  </cols>
  <sheetData>
    <row r="1" spans="2:19" ht="34.5" customHeight="1" x14ac:dyDescent="0.25"/>
    <row r="2" spans="2:19" ht="27" customHeight="1" x14ac:dyDescent="0.25">
      <c r="B2" s="20"/>
      <c r="C2" s="24" t="s">
        <v>50</v>
      </c>
      <c r="D2" s="20"/>
      <c r="E2" s="20"/>
      <c r="F2" s="20"/>
      <c r="G2" s="20"/>
      <c r="H2" s="20"/>
      <c r="I2" s="20"/>
      <c r="J2" s="20"/>
      <c r="K2" s="20"/>
      <c r="L2" s="20"/>
      <c r="M2" s="20"/>
      <c r="N2" s="20"/>
      <c r="O2" s="20"/>
      <c r="P2" s="20"/>
      <c r="Q2" s="20"/>
      <c r="R2" s="20"/>
    </row>
    <row r="3" spans="2:19" ht="18.75" customHeight="1" x14ac:dyDescent="0.25"/>
    <row r="4" spans="2:19" s="15" customFormat="1" ht="25.5" customHeight="1" x14ac:dyDescent="0.25">
      <c r="C4" s="16" t="s">
        <v>41</v>
      </c>
    </row>
    <row r="5" spans="2:19" ht="16.5" thickBot="1" x14ac:dyDescent="0.3">
      <c r="C5" s="3"/>
      <c r="D5" s="66">
        <f>'TAM Automático'!D5</f>
        <v>43922</v>
      </c>
      <c r="E5" s="66">
        <f>'TAM Automático'!E5</f>
        <v>43952</v>
      </c>
      <c r="F5" s="66">
        <f>'TAM Automático'!F5</f>
        <v>43983</v>
      </c>
      <c r="G5" s="66">
        <f>'TAM Automático'!G5</f>
        <v>44013</v>
      </c>
      <c r="H5" s="66">
        <f>'TAM Automático'!H5</f>
        <v>44044</v>
      </c>
      <c r="I5" s="66">
        <f>'TAM Automático'!I5</f>
        <v>44075</v>
      </c>
      <c r="J5" s="66">
        <f>'TAM Automático'!J5</f>
        <v>44105</v>
      </c>
      <c r="K5" s="66">
        <f>'TAM Automático'!K5</f>
        <v>44136</v>
      </c>
      <c r="L5" s="66">
        <f>'TAM Automático'!L5</f>
        <v>44166</v>
      </c>
      <c r="M5" s="66">
        <f>'TAM Automático'!M5</f>
        <v>44197</v>
      </c>
      <c r="N5" s="66">
        <f>'TAM Automático'!N5</f>
        <v>44228</v>
      </c>
      <c r="O5" s="66">
        <f>'TAM Automático'!O5</f>
        <v>44256</v>
      </c>
      <c r="P5" s="66">
        <f>'TAM Automático'!P5</f>
        <v>44287</v>
      </c>
    </row>
    <row r="6" spans="2:19" ht="15.75" x14ac:dyDescent="0.25">
      <c r="C6" s="11" t="s">
        <v>36</v>
      </c>
      <c r="D6" s="12">
        <f>'TAM Automático'!D8</f>
        <v>0.94581117021276595</v>
      </c>
      <c r="E6" s="12">
        <f>'TAM Automático'!E8</f>
        <v>0.9104199066874028</v>
      </c>
      <c r="F6" s="12">
        <f>'TAM Automático'!F8</f>
        <v>0.90826254826254826</v>
      </c>
      <c r="G6" s="12">
        <f>'TAM Automático'!G8</f>
        <v>0.90723981900452488</v>
      </c>
      <c r="H6" s="12">
        <f>'TAM Automático'!H8</f>
        <v>0.89053831159094321</v>
      </c>
      <c r="I6" s="12">
        <f>'TAM Automático'!I8</f>
        <v>0.89418843557381855</v>
      </c>
      <c r="J6" s="12">
        <f>'TAM Automático'!J8</f>
        <v>0.89129775621588847</v>
      </c>
      <c r="K6" s="12">
        <f>'TAM Automático'!K8</f>
        <v>0.89310658973580326</v>
      </c>
      <c r="L6" s="12">
        <f>'TAM Automático'!L8</f>
        <v>0.91990217059003365</v>
      </c>
      <c r="M6" s="12">
        <f>'TAM Automático'!M8</f>
        <v>0.90638428483732358</v>
      </c>
      <c r="N6" s="12">
        <f>'TAM Automático'!N8</f>
        <v>0.91836419753086418</v>
      </c>
      <c r="O6" s="12">
        <f>'TAM Automático'!O8</f>
        <v>0.9221836827024581</v>
      </c>
      <c r="P6" s="12">
        <f>'TAM Automático'!P8</f>
        <v>0.9420161883738043</v>
      </c>
    </row>
    <row r="7" spans="2:19" ht="15.75" x14ac:dyDescent="0.25">
      <c r="C7" s="11" t="s">
        <v>37</v>
      </c>
      <c r="D7" s="12">
        <f>'TAM Automático'!D9</f>
        <v>5.4188829787234043E-2</v>
      </c>
      <c r="E7" s="12">
        <f>'TAM Automático'!E9</f>
        <v>8.9580093312597198E-2</v>
      </c>
      <c r="F7" s="12">
        <f>'TAM Automático'!F9</f>
        <v>9.173745173745175E-2</v>
      </c>
      <c r="G7" s="12">
        <f>'TAM Automático'!G9</f>
        <v>9.2760180995475117E-2</v>
      </c>
      <c r="H7" s="12">
        <f>'TAM Automático'!H9</f>
        <v>0.10946168840905683</v>
      </c>
      <c r="I7" s="12">
        <f>'TAM Automático'!I9</f>
        <v>0.10581156442618139</v>
      </c>
      <c r="J7" s="12">
        <f>'TAM Automático'!J9</f>
        <v>0.10870224378411159</v>
      </c>
      <c r="K7" s="12">
        <f>'TAM Automático'!K9</f>
        <v>0.10689341026419678</v>
      </c>
      <c r="L7" s="12">
        <f>'TAM Automático'!L9</f>
        <v>8.0097829409966376E-2</v>
      </c>
      <c r="M7" s="12">
        <f>'TAM Automático'!M9</f>
        <v>9.3615715162676486E-2</v>
      </c>
      <c r="N7" s="12">
        <f>'TAM Automático'!N9</f>
        <v>8.1635802469135807E-2</v>
      </c>
      <c r="O7" s="12">
        <f>'TAM Automático'!O9</f>
        <v>7.7816317297541848E-2</v>
      </c>
      <c r="P7" s="12">
        <f>'TAM Automático'!P9</f>
        <v>5.798381162619573E-2</v>
      </c>
    </row>
    <row r="9" spans="2:19" s="15" customFormat="1" ht="29.25" customHeight="1" x14ac:dyDescent="0.25">
      <c r="C9" s="16" t="s">
        <v>47</v>
      </c>
    </row>
    <row r="10" spans="2:19" ht="16.5" thickBot="1" x14ac:dyDescent="0.3">
      <c r="C10" s="3"/>
      <c r="D10" s="66">
        <f>D5</f>
        <v>43922</v>
      </c>
      <c r="E10" s="66">
        <f t="shared" ref="E10:P10" si="0">E5</f>
        <v>43952</v>
      </c>
      <c r="F10" s="66">
        <f t="shared" si="0"/>
        <v>43983</v>
      </c>
      <c r="G10" s="66">
        <f t="shared" si="0"/>
        <v>44013</v>
      </c>
      <c r="H10" s="66">
        <f t="shared" si="0"/>
        <v>44044</v>
      </c>
      <c r="I10" s="66">
        <f t="shared" si="0"/>
        <v>44075</v>
      </c>
      <c r="J10" s="66">
        <f t="shared" si="0"/>
        <v>44105</v>
      </c>
      <c r="K10" s="66">
        <f t="shared" si="0"/>
        <v>44136</v>
      </c>
      <c r="L10" s="66">
        <f t="shared" si="0"/>
        <v>44166</v>
      </c>
      <c r="M10" s="66">
        <f t="shared" si="0"/>
        <v>44197</v>
      </c>
      <c r="N10" s="66">
        <f t="shared" si="0"/>
        <v>44228</v>
      </c>
      <c r="O10" s="66">
        <f t="shared" si="0"/>
        <v>44256</v>
      </c>
      <c r="P10" s="66">
        <f t="shared" si="0"/>
        <v>44287</v>
      </c>
    </row>
    <row r="11" spans="2:19" ht="15.75" x14ac:dyDescent="0.25">
      <c r="C11" s="11" t="s">
        <v>36</v>
      </c>
      <c r="D11" s="12">
        <f>IF('Total Aceite'!$D$29=$R$11,'TAM Automático'!D13,'TAM Automático'!D18)</f>
        <v>0.86158412748008129</v>
      </c>
      <c r="E11" s="12">
        <f>IF('Total Aceite'!$D$29=$R$11,'TAM Automático'!E13,'TAM Automático'!E18)</f>
        <v>0.76244343891402711</v>
      </c>
      <c r="F11" s="12">
        <f>IF('Total Aceite'!$D$29=$R$11,'TAM Automático'!F13,'TAM Automático'!F18)</f>
        <v>0.78212204845139521</v>
      </c>
      <c r="G11" s="12">
        <f>IF('Total Aceite'!$D$29=$R$11,'TAM Automático'!G13,'TAM Automático'!G18)</f>
        <v>0.76580692704495212</v>
      </c>
      <c r="H11" s="12">
        <f>IF('Total Aceite'!$D$29=$R$11,'TAM Automático'!H13,'TAM Automático'!H18)</f>
        <v>0.7283176593521421</v>
      </c>
      <c r="I11" s="12">
        <f>IF('Total Aceite'!$D$29=$R$11,'TAM Automático'!I13,'TAM Automático'!I18)</f>
        <v>0.7432219193802897</v>
      </c>
      <c r="J11" s="12">
        <f>IF('Total Aceite'!$D$29=$R$11,'TAM Automático'!J13,'TAM Automático'!J18)</f>
        <v>0.74178885630498537</v>
      </c>
      <c r="K11" s="12">
        <f>IF('Total Aceite'!$D$29=$R$11,'TAM Automático'!K13,'TAM Automático'!K18)</f>
        <v>0.72789812646370022</v>
      </c>
      <c r="L11" s="12">
        <f>IF('Total Aceite'!$D$29=$R$11,'TAM Automático'!L13,'TAM Automático'!L18)</f>
        <v>0.7854070888328637</v>
      </c>
      <c r="M11" s="12">
        <f>IF('Total Aceite'!$D$29=$R$11,'TAM Automático'!M13,'TAM Automático'!M18)</f>
        <v>0.73479245283018868</v>
      </c>
      <c r="N11" s="12">
        <f>IF('Total Aceite'!$D$29=$R$11,'TAM Automático'!N13,'TAM Automático'!N18)</f>
        <v>0.77539211207552916</v>
      </c>
      <c r="O11" s="12">
        <f>IF('Total Aceite'!$D$29=$R$11,'TAM Automático'!O13,'TAM Automático'!O18)</f>
        <v>0.80467800729040084</v>
      </c>
      <c r="P11" s="12">
        <f>IF('Total Aceite'!$D$29=$R$11,'TAM Automático'!P13,'TAM Automático'!P18)</f>
        <v>0.81144479306738382</v>
      </c>
      <c r="R11">
        <v>1</v>
      </c>
      <c r="S11" s="16" t="s">
        <v>46</v>
      </c>
    </row>
    <row r="12" spans="2:19" ht="15.75" x14ac:dyDescent="0.25">
      <c r="C12" s="11" t="s">
        <v>37</v>
      </c>
      <c r="D12" s="12">
        <f>IF('Total Aceite'!$D$29=$R$11,'TAM Automático'!D14,'TAM Automático'!D19)</f>
        <v>0.13841587251991877</v>
      </c>
      <c r="E12" s="12">
        <f>IF('Total Aceite'!$D$29=$R$11,'TAM Automático'!E14,'TAM Automático'!E19)</f>
        <v>0.23755656108597287</v>
      </c>
      <c r="F12" s="12">
        <f>IF('Total Aceite'!$D$29=$R$11,'TAM Automático'!F14,'TAM Automático'!F19)</f>
        <v>0.21787795154860473</v>
      </c>
      <c r="G12" s="12">
        <f>IF('Total Aceite'!$D$29=$R$11,'TAM Automático'!G14,'TAM Automático'!G19)</f>
        <v>0.23419307295504793</v>
      </c>
      <c r="H12" s="12">
        <f>IF('Total Aceite'!$D$29=$R$11,'TAM Automático'!H14,'TAM Automático'!H19)</f>
        <v>0.2716823406478579</v>
      </c>
      <c r="I12" s="12">
        <f>IF('Total Aceite'!$D$29=$R$11,'TAM Automático'!I14,'TAM Automático'!I19)</f>
        <v>0.25677808061971019</v>
      </c>
      <c r="J12" s="12">
        <f>IF('Total Aceite'!$D$29=$R$11,'TAM Automático'!J14,'TAM Automático'!J19)</f>
        <v>0.25821114369501463</v>
      </c>
      <c r="K12" s="12">
        <f>IF('Total Aceite'!$D$29=$R$11,'TAM Automático'!K14,'TAM Automático'!K19)</f>
        <v>0.27210187353629978</v>
      </c>
      <c r="L12" s="12">
        <f>IF('Total Aceite'!$D$29=$R$11,'TAM Automático'!L14,'TAM Automático'!L19)</f>
        <v>0.21459291116713627</v>
      </c>
      <c r="M12" s="12">
        <f>IF('Total Aceite'!$D$29=$R$11,'TAM Automático'!M14,'TAM Automático'!M19)</f>
        <v>0.26520754716981132</v>
      </c>
      <c r="N12" s="12">
        <f>IF('Total Aceite'!$D$29=$R$11,'TAM Automático'!N14,'TAM Automático'!N19)</f>
        <v>0.22460788792447084</v>
      </c>
      <c r="O12" s="12">
        <f>IF('Total Aceite'!$D$29=$R$11,'TAM Automático'!O14,'TAM Automático'!O19)</f>
        <v>0.19532199270959902</v>
      </c>
      <c r="P12" s="12">
        <f>IF('Total Aceite'!$D$29=$R$11,'TAM Automático'!P14,'TAM Automático'!P19)</f>
        <v>0.18855520693261613</v>
      </c>
      <c r="R12">
        <v>2</v>
      </c>
      <c r="S12" s="16" t="s">
        <v>45</v>
      </c>
    </row>
    <row r="14" spans="2:19" s="15" customFormat="1" ht="29.25" customHeight="1" x14ac:dyDescent="0.25">
      <c r="C14" s="16" t="s">
        <v>48</v>
      </c>
    </row>
    <row r="15" spans="2:19" ht="16.5" thickBot="1" x14ac:dyDescent="0.3">
      <c r="C15" s="3"/>
      <c r="D15" s="66">
        <f>D10</f>
        <v>43922</v>
      </c>
      <c r="E15" s="66">
        <f t="shared" ref="E15:P15" si="1">E10</f>
        <v>43952</v>
      </c>
      <c r="F15" s="66">
        <f t="shared" si="1"/>
        <v>43983</v>
      </c>
      <c r="G15" s="66">
        <f t="shared" si="1"/>
        <v>44013</v>
      </c>
      <c r="H15" s="66">
        <f t="shared" si="1"/>
        <v>44044</v>
      </c>
      <c r="I15" s="66">
        <f t="shared" si="1"/>
        <v>44075</v>
      </c>
      <c r="J15" s="66">
        <f t="shared" si="1"/>
        <v>44105</v>
      </c>
      <c r="K15" s="66">
        <f t="shared" si="1"/>
        <v>44136</v>
      </c>
      <c r="L15" s="66">
        <f t="shared" si="1"/>
        <v>44166</v>
      </c>
      <c r="M15" s="66">
        <f t="shared" si="1"/>
        <v>44197</v>
      </c>
      <c r="N15" s="66">
        <f t="shared" si="1"/>
        <v>44228</v>
      </c>
      <c r="O15" s="66">
        <f t="shared" si="1"/>
        <v>44256</v>
      </c>
      <c r="P15" s="66">
        <f t="shared" si="1"/>
        <v>44287</v>
      </c>
      <c r="R15">
        <v>1</v>
      </c>
      <c r="S15" s="16" t="s">
        <v>24</v>
      </c>
    </row>
    <row r="16" spans="2:19" ht="15.75" x14ac:dyDescent="0.25">
      <c r="C16" s="11" t="s">
        <v>36</v>
      </c>
      <c r="D16" s="12">
        <f>IF('Total Aceite'!$N$29=$R$15,'TAM Automático'!D23,IF('Total Aceite'!$N$29=$R$16,'TAM Automático'!D28,'TAM Automático'!D33))</f>
        <v>0.88806758183738121</v>
      </c>
      <c r="E16" s="12">
        <f>IF('Total Aceite'!$N$29=$R$15,'TAM Automático'!E23,IF('Total Aceite'!$N$29=$R$16,'TAM Automático'!E28,'TAM Automático'!E33))</f>
        <v>0.82589437819420786</v>
      </c>
      <c r="F16" s="12">
        <f>IF('Total Aceite'!$N$29=$R$15,'TAM Automático'!F23,IF('Total Aceite'!$N$29=$R$16,'TAM Automático'!F28,'TAM Automático'!F33))</f>
        <v>0.81786506176750084</v>
      </c>
      <c r="G16" s="12">
        <f>IF('Total Aceite'!$N$29=$R$15,'TAM Automático'!G23,IF('Total Aceite'!$N$29=$R$16,'TAM Automático'!G28,'TAM Automático'!G33))</f>
        <v>0.81070026178010468</v>
      </c>
      <c r="H16" s="12">
        <f>IF('Total Aceite'!$N$29=$R$15,'TAM Automático'!H23,IF('Total Aceite'!$N$29=$R$16,'TAM Automático'!H28,'TAM Automático'!H33))</f>
        <v>0.81049422336328625</v>
      </c>
      <c r="I16" s="12">
        <f>IF('Total Aceite'!$N$29=$R$15,'TAM Automático'!I23,IF('Total Aceite'!$N$29=$R$16,'TAM Automático'!I28,'TAM Automático'!I33))</f>
        <v>0.80436081242532864</v>
      </c>
      <c r="J16" s="12">
        <f>IF('Total Aceite'!$N$29=$R$15,'TAM Automático'!J23,IF('Total Aceite'!$N$29=$R$16,'TAM Automático'!J28,'TAM Automático'!J33))</f>
        <v>0.79818768238365845</v>
      </c>
      <c r="K16" s="12">
        <f>IF('Total Aceite'!$N$29=$R$15,'TAM Automático'!K23,IF('Total Aceite'!$N$29=$R$16,'TAM Automático'!K28,'TAM Automático'!K33))</f>
        <v>0.78802339901477836</v>
      </c>
      <c r="L16" s="12">
        <f>IF('Total Aceite'!$N$29=$R$15,'TAM Automático'!L23,IF('Total Aceite'!$N$29=$R$16,'TAM Automático'!L28,'TAM Automático'!L33))</f>
        <v>0.8715970961887477</v>
      </c>
      <c r="M16" s="12">
        <f>IF('Total Aceite'!$N$29=$R$15,'TAM Automático'!M23,IF('Total Aceite'!$N$29=$R$16,'TAM Automático'!M28,'TAM Automático'!M33))</f>
        <v>0.80427446569178851</v>
      </c>
      <c r="N16" s="12">
        <f>IF('Total Aceite'!$N$29=$R$15,'TAM Automático'!N23,IF('Total Aceite'!$N$29=$R$16,'TAM Automático'!N28,'TAM Automático'!N33))</f>
        <v>0.82323703013358196</v>
      </c>
      <c r="O16" s="12">
        <f>IF('Total Aceite'!$N$29=$R$15,'TAM Automático'!O23,IF('Total Aceite'!$N$29=$R$16,'TAM Automático'!O28,'TAM Automático'!O33))</f>
        <v>0.85447818714351775</v>
      </c>
      <c r="P16" s="12">
        <f>IF('Total Aceite'!$N$29=$R$15,'TAM Automático'!P23,IF('Total Aceite'!$N$29=$R$16,'TAM Automático'!P28,'TAM Automático'!P33))</f>
        <v>0.87635310260710464</v>
      </c>
      <c r="R16">
        <v>2</v>
      </c>
      <c r="S16" s="8" t="s">
        <v>29</v>
      </c>
    </row>
    <row r="17" spans="2:19" ht="15.75" x14ac:dyDescent="0.25">
      <c r="C17" s="11" t="s">
        <v>37</v>
      </c>
      <c r="D17" s="12">
        <f>IF('Total Aceite'!$N$29=$R$15,'TAM Automático'!D24,IF('Total Aceite'!$N$29=$R$16,'TAM Automático'!D29,'TAM Automático'!D34))</f>
        <v>0.1119324181626188</v>
      </c>
      <c r="E17" s="12">
        <f>IF('Total Aceite'!$N$29=$R$15,'TAM Automático'!E24,IF('Total Aceite'!$N$29=$R$16,'TAM Automático'!E29,'TAM Automático'!E34))</f>
        <v>0.1741056218057922</v>
      </c>
      <c r="F17" s="12">
        <f>IF('Total Aceite'!$N$29=$R$15,'TAM Automático'!F24,IF('Total Aceite'!$N$29=$R$16,'TAM Automático'!F29,'TAM Automático'!F34))</f>
        <v>0.18213493823249921</v>
      </c>
      <c r="G17" s="12">
        <f>IF('Total Aceite'!$N$29=$R$15,'TAM Automático'!G24,IF('Total Aceite'!$N$29=$R$16,'TAM Automático'!G29,'TAM Automático'!G34))</f>
        <v>0.18929973821989529</v>
      </c>
      <c r="H17" s="12">
        <f>IF('Total Aceite'!$N$29=$R$15,'TAM Automático'!H24,IF('Total Aceite'!$N$29=$R$16,'TAM Automático'!H29,'TAM Automático'!H34))</f>
        <v>0.18950577663671375</v>
      </c>
      <c r="I17" s="12">
        <f>IF('Total Aceite'!$N$29=$R$15,'TAM Automático'!I24,IF('Total Aceite'!$N$29=$R$16,'TAM Automático'!I29,'TAM Automático'!I34))</f>
        <v>0.19563918757467147</v>
      </c>
      <c r="J17" s="12">
        <f>IF('Total Aceite'!$N$29=$R$15,'TAM Automático'!J24,IF('Total Aceite'!$N$29=$R$16,'TAM Automático'!J29,'TAM Automático'!J34))</f>
        <v>0.20181231761634158</v>
      </c>
      <c r="K17" s="12">
        <f>IF('Total Aceite'!$N$29=$R$15,'TAM Automático'!K24,IF('Total Aceite'!$N$29=$R$16,'TAM Automático'!K29,'TAM Automático'!K34))</f>
        <v>0.2119766009852217</v>
      </c>
      <c r="L17" s="12">
        <f>IF('Total Aceite'!$N$29=$R$15,'TAM Automático'!L24,IF('Total Aceite'!$N$29=$R$16,'TAM Automático'!L29,'TAM Automático'!L34))</f>
        <v>0.12840290381125227</v>
      </c>
      <c r="M17" s="12">
        <f>IF('Total Aceite'!$N$29=$R$15,'TAM Automático'!M24,IF('Total Aceite'!$N$29=$R$16,'TAM Automático'!M29,'TAM Automático'!M34))</f>
        <v>0.19572553430821149</v>
      </c>
      <c r="N17" s="12">
        <f>IF('Total Aceite'!$N$29=$R$15,'TAM Automático'!N24,IF('Total Aceite'!$N$29=$R$16,'TAM Automático'!N29,'TAM Automático'!N34))</f>
        <v>0.17676296986641818</v>
      </c>
      <c r="O17" s="12">
        <f>IF('Total Aceite'!$N$29=$R$15,'TAM Automático'!O24,IF('Total Aceite'!$N$29=$R$16,'TAM Automático'!O29,'TAM Automático'!O34))</f>
        <v>0.14552181285648219</v>
      </c>
      <c r="P17" s="12">
        <f>IF('Total Aceite'!$N$29=$R$15,'TAM Automático'!P24,IF('Total Aceite'!$N$29=$R$16,'TAM Automático'!P29,'TAM Automático'!P34))</f>
        <v>0.12364689739289525</v>
      </c>
      <c r="R17">
        <v>2</v>
      </c>
      <c r="S17" s="8" t="s">
        <v>34</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20"/>
      <c r="C24" s="24" t="s">
        <v>51</v>
      </c>
      <c r="D24" s="20"/>
      <c r="E24" s="20"/>
      <c r="F24" s="20"/>
      <c r="G24" s="20"/>
      <c r="H24" s="20"/>
      <c r="I24" s="20"/>
      <c r="J24" s="20"/>
      <c r="K24" s="20"/>
      <c r="L24" s="20"/>
      <c r="M24" s="20"/>
      <c r="N24" s="20"/>
      <c r="O24" s="20"/>
      <c r="P24" s="20"/>
      <c r="Q24" s="20"/>
      <c r="R24" s="20"/>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41</v>
      </c>
      <c r="D27" s="15"/>
      <c r="E27" s="15"/>
      <c r="F27" s="15"/>
      <c r="G27" s="15"/>
      <c r="H27" s="15"/>
      <c r="I27" s="15"/>
      <c r="J27" s="15"/>
      <c r="K27" s="15"/>
      <c r="L27" s="15"/>
      <c r="M27" s="15"/>
      <c r="N27" s="15"/>
      <c r="O27" s="15"/>
      <c r="P27" s="15"/>
      <c r="Q27" s="15"/>
    </row>
    <row r="28" spans="2:19" ht="16.5" thickBot="1" x14ac:dyDescent="0.3">
      <c r="C28" s="3"/>
      <c r="D28" s="66">
        <f>D5</f>
        <v>43922</v>
      </c>
      <c r="E28" s="66">
        <f t="shared" ref="E28:P28" si="2">E5</f>
        <v>43952</v>
      </c>
      <c r="F28" s="66">
        <f t="shared" si="2"/>
        <v>43983</v>
      </c>
      <c r="G28" s="66">
        <f t="shared" si="2"/>
        <v>44013</v>
      </c>
      <c r="H28" s="66">
        <f t="shared" si="2"/>
        <v>44044</v>
      </c>
      <c r="I28" s="66">
        <f t="shared" si="2"/>
        <v>44075</v>
      </c>
      <c r="J28" s="66">
        <f t="shared" si="2"/>
        <v>44105</v>
      </c>
      <c r="K28" s="66">
        <f t="shared" si="2"/>
        <v>44136</v>
      </c>
      <c r="L28" s="66">
        <f t="shared" si="2"/>
        <v>44166</v>
      </c>
      <c r="M28" s="66">
        <f t="shared" si="2"/>
        <v>44197</v>
      </c>
      <c r="N28" s="66">
        <f t="shared" si="2"/>
        <v>44228</v>
      </c>
      <c r="O28" s="66">
        <f t="shared" si="2"/>
        <v>44256</v>
      </c>
      <c r="P28" s="66">
        <f t="shared" si="2"/>
        <v>44287</v>
      </c>
    </row>
    <row r="29" spans="2:19" ht="15.75" x14ac:dyDescent="0.25">
      <c r="C29" s="11" t="s">
        <v>36</v>
      </c>
      <c r="D29" s="12">
        <f>'TAM Automático'!D41</f>
        <v>0.88672689367616397</v>
      </c>
      <c r="E29" s="12">
        <f>'TAM Automático'!E41</f>
        <v>0.85266159695817489</v>
      </c>
      <c r="F29" s="12">
        <f>'TAM Automático'!F41</f>
        <v>0.83596577821651863</v>
      </c>
      <c r="G29" s="12">
        <f>'TAM Automático'!G41</f>
        <v>0.8565625</v>
      </c>
      <c r="H29" s="12">
        <f>'TAM Automático'!H41</f>
        <v>0.82623615660583372</v>
      </c>
      <c r="I29" s="12">
        <f>'TAM Automático'!I41</f>
        <v>0.81260440394836753</v>
      </c>
      <c r="J29" s="12">
        <f>'TAM Automático'!J41</f>
        <v>0.82122115837388165</v>
      </c>
      <c r="K29" s="12">
        <f>'TAM Automático'!K41</f>
        <v>0.78521234341582646</v>
      </c>
      <c r="L29" s="12">
        <f>'TAM Automático'!L41</f>
        <v>0.82826585179526357</v>
      </c>
      <c r="M29" s="12">
        <f>'TAM Automático'!M41</f>
        <v>0.83717310087173091</v>
      </c>
      <c r="N29" s="12">
        <f>'TAM Automático'!N41</f>
        <v>0.84471659601193283</v>
      </c>
      <c r="O29" s="12">
        <f>'TAM Automático'!O41</f>
        <v>0.85590959033118819</v>
      </c>
      <c r="P29" s="12">
        <f>'TAM Automático'!P41</f>
        <v>0.89034888989578609</v>
      </c>
    </row>
    <row r="30" spans="2:19" ht="15.75" x14ac:dyDescent="0.25">
      <c r="C30" s="11" t="s">
        <v>37</v>
      </c>
      <c r="D30" s="12">
        <f>'TAM Automático'!D42</f>
        <v>0.11327310632383598</v>
      </c>
      <c r="E30" s="12">
        <f>'TAM Automático'!E42</f>
        <v>0.14733840304182511</v>
      </c>
      <c r="F30" s="12">
        <f>'TAM Automático'!F42</f>
        <v>0.16403422178348143</v>
      </c>
      <c r="G30" s="12">
        <f>'TAM Automático'!G42</f>
        <v>0.1434375</v>
      </c>
      <c r="H30" s="12">
        <f>'TAM Automático'!H42</f>
        <v>0.17376384339416628</v>
      </c>
      <c r="I30" s="12">
        <f>'TAM Automático'!I42</f>
        <v>0.1873955960516325</v>
      </c>
      <c r="J30" s="12">
        <f>'TAM Automático'!J42</f>
        <v>0.17877884162611835</v>
      </c>
      <c r="K30" s="12">
        <f>'TAM Automático'!K42</f>
        <v>0.21478765658417356</v>
      </c>
      <c r="L30" s="12">
        <f>'TAM Automático'!L42</f>
        <v>0.17173414820473643</v>
      </c>
      <c r="M30" s="12">
        <f>'TAM Automático'!M42</f>
        <v>0.16282689912826898</v>
      </c>
      <c r="N30" s="12">
        <f>'TAM Automático'!N42</f>
        <v>0.15528340398806723</v>
      </c>
      <c r="O30" s="12">
        <f>'TAM Automático'!O42</f>
        <v>0.14409040966881179</v>
      </c>
      <c r="P30" s="12">
        <f>'TAM Automático'!P42</f>
        <v>0.10965111010421384</v>
      </c>
    </row>
    <row r="32" spans="2:19" ht="15.75" x14ac:dyDescent="0.25">
      <c r="B32" s="15"/>
      <c r="C32" s="16" t="s">
        <v>47</v>
      </c>
      <c r="D32" s="15"/>
      <c r="E32" s="15"/>
      <c r="F32" s="15"/>
      <c r="G32" s="15"/>
      <c r="H32" s="15"/>
      <c r="I32" s="15"/>
      <c r="J32" s="15"/>
      <c r="K32" s="15"/>
      <c r="L32" s="15"/>
      <c r="M32" s="15"/>
      <c r="N32" s="15"/>
      <c r="O32" s="15"/>
      <c r="P32" s="15"/>
      <c r="Q32" s="15"/>
    </row>
    <row r="33" spans="2:20" ht="16.5" thickBot="1" x14ac:dyDescent="0.3">
      <c r="C33" s="3"/>
      <c r="D33" s="66">
        <f>D28</f>
        <v>43922</v>
      </c>
      <c r="E33" s="66">
        <f t="shared" ref="E33:P33" si="3">E28</f>
        <v>43952</v>
      </c>
      <c r="F33" s="66">
        <f t="shared" si="3"/>
        <v>43983</v>
      </c>
      <c r="G33" s="66">
        <f t="shared" si="3"/>
        <v>44013</v>
      </c>
      <c r="H33" s="66">
        <f t="shared" si="3"/>
        <v>44044</v>
      </c>
      <c r="I33" s="66">
        <f t="shared" si="3"/>
        <v>44075</v>
      </c>
      <c r="J33" s="66">
        <f t="shared" si="3"/>
        <v>44105</v>
      </c>
      <c r="K33" s="66">
        <f t="shared" si="3"/>
        <v>44136</v>
      </c>
      <c r="L33" s="66">
        <f t="shared" si="3"/>
        <v>44166</v>
      </c>
      <c r="M33" s="66">
        <f t="shared" si="3"/>
        <v>44197</v>
      </c>
      <c r="N33" s="66">
        <f t="shared" si="3"/>
        <v>44228</v>
      </c>
      <c r="O33" s="66">
        <f t="shared" si="3"/>
        <v>44256</v>
      </c>
      <c r="P33" s="66">
        <f t="shared" si="3"/>
        <v>44287</v>
      </c>
    </row>
    <row r="34" spans="2:20" ht="15.75" x14ac:dyDescent="0.25">
      <c r="C34" s="11" t="s">
        <v>36</v>
      </c>
      <c r="D34" s="12">
        <f>IF('O. Virgen + Extra'!$D$29=$R$34,'TAM Automático'!D46,'TAM Automático'!D51)</f>
        <v>0.99525733356753898</v>
      </c>
      <c r="E34" s="12">
        <f>IF('O. Virgen + Extra'!$D$29=$R$34,'TAM Automático'!E46,'TAM Automático'!E51)</f>
        <v>0.98147268408551069</v>
      </c>
      <c r="F34" s="12">
        <f>IF('O. Virgen + Extra'!$D$29=$R$34,'TAM Automático'!F46,'TAM Automático'!F51)</f>
        <v>0.97667542706964516</v>
      </c>
      <c r="G34" s="12">
        <f>IF('O. Virgen + Extra'!$D$29=$R$34,'TAM Automático'!G46,'TAM Automático'!G51)</f>
        <v>0.99016239850093701</v>
      </c>
      <c r="H34" s="12">
        <f>IF('O. Virgen + Extra'!$D$29=$R$34,'TAM Automático'!H46,'TAM Automático'!H51)</f>
        <v>0.97503555063991154</v>
      </c>
      <c r="I34" s="12">
        <f>IF('O. Virgen + Extra'!$D$29=$R$34,'TAM Automático'!I46,'TAM Automático'!I51)</f>
        <v>0.96083231334149322</v>
      </c>
      <c r="J34" s="12">
        <f>IF('O. Virgen + Extra'!$D$29=$R$34,'TAM Automático'!J46,'TAM Automático'!J51)</f>
        <v>0.97097791798107247</v>
      </c>
      <c r="K34" s="12">
        <f>IF('O. Virgen + Extra'!$D$29=$R$34,'TAM Automático'!K46,'TAM Automático'!K51)</f>
        <v>0.92784947908567872</v>
      </c>
      <c r="L34" s="12">
        <f>IF('O. Virgen + Extra'!$D$29=$R$34,'TAM Automático'!L46,'TAM Automático'!L51)</f>
        <v>0.94030084612973985</v>
      </c>
      <c r="M34" s="12">
        <f>IF('O. Virgen + Extra'!$D$29=$R$34,'TAM Automático'!M46,'TAM Automático'!M51)</f>
        <v>0.96369949494949503</v>
      </c>
      <c r="N34" s="12">
        <f>IF('O. Virgen + Extra'!$D$29=$R$34,'TAM Automático'!N46,'TAM Automático'!N51)</f>
        <v>0.97685478757133792</v>
      </c>
      <c r="O34" s="12">
        <f>IF('O. Virgen + Extra'!$D$29=$R$34,'TAM Automático'!O46,'TAM Automático'!O51)</f>
        <v>0.94619607843137254</v>
      </c>
      <c r="P34" s="12">
        <f>IF('O. Virgen + Extra'!$D$29=$R$34,'TAM Automático'!P46,'TAM Automático'!P51)</f>
        <v>0.97955474784189012</v>
      </c>
      <c r="R34">
        <v>1</v>
      </c>
      <c r="S34" s="16" t="s">
        <v>46</v>
      </c>
    </row>
    <row r="35" spans="2:20" ht="15.75" x14ac:dyDescent="0.25">
      <c r="C35" s="11" t="s">
        <v>37</v>
      </c>
      <c r="D35" s="12">
        <f>IF('O. Virgen + Extra'!$D$29=$R$34,'TAM Automático'!D47,'TAM Automático'!D52)</f>
        <v>4.7426664324609173E-3</v>
      </c>
      <c r="E35" s="12">
        <f>IF('O. Virgen + Extra'!$D$29=$R$34,'TAM Automático'!E47,'TAM Automático'!E52)</f>
        <v>1.852731591448931E-2</v>
      </c>
      <c r="F35" s="12">
        <f>IF('O. Virgen + Extra'!$D$29=$R$34,'TAM Automático'!F47,'TAM Automático'!F52)</f>
        <v>2.3324572930354795E-2</v>
      </c>
      <c r="G35" s="12">
        <f>IF('O. Virgen + Extra'!$D$29=$R$34,'TAM Automático'!G47,'TAM Automático'!G52)</f>
        <v>9.8376014990630874E-3</v>
      </c>
      <c r="H35" s="12">
        <f>IF('O. Virgen + Extra'!$D$29=$R$34,'TAM Automático'!H47,'TAM Automático'!H52)</f>
        <v>2.4964449360088483E-2</v>
      </c>
      <c r="I35" s="12">
        <f>IF('O. Virgen + Extra'!$D$29=$R$34,'TAM Automático'!I47,'TAM Automático'!I52)</f>
        <v>3.9167686658506735E-2</v>
      </c>
      <c r="J35" s="12">
        <f>IF('O. Virgen + Extra'!$D$29=$R$34,'TAM Automático'!J47,'TAM Automático'!J52)</f>
        <v>2.9022082018927444E-2</v>
      </c>
      <c r="K35" s="12">
        <f>IF('O. Virgen + Extra'!$D$29=$R$34,'TAM Automático'!K47,'TAM Automático'!K52)</f>
        <v>7.2150520914321253E-2</v>
      </c>
      <c r="L35" s="12">
        <f>IF('O. Virgen + Extra'!$D$29=$R$34,'TAM Automático'!L47,'TAM Automático'!L52)</f>
        <v>5.9699153870260105E-2</v>
      </c>
      <c r="M35" s="12">
        <f>IF('O. Virgen + Extra'!$D$29=$R$34,'TAM Automático'!M47,'TAM Automático'!M52)</f>
        <v>3.6300505050505048E-2</v>
      </c>
      <c r="N35" s="12">
        <f>IF('O. Virgen + Extra'!$D$29=$R$34,'TAM Automático'!N47,'TAM Automático'!N52)</f>
        <v>2.3145212428662017E-2</v>
      </c>
      <c r="O35" s="12">
        <f>IF('O. Virgen + Extra'!$D$29=$R$34,'TAM Automático'!O47,'TAM Automático'!O52)</f>
        <v>5.3803921568627455E-2</v>
      </c>
      <c r="P35" s="12">
        <f>IF('O. Virgen + Extra'!$D$29=$R$34,'TAM Automático'!P47,'TAM Automático'!P52)</f>
        <v>2.0445252158109949E-2</v>
      </c>
      <c r="R35">
        <v>2</v>
      </c>
      <c r="S35" s="16" t="s">
        <v>45</v>
      </c>
    </row>
    <row r="37" spans="2:20" ht="15.75" x14ac:dyDescent="0.25">
      <c r="B37" s="15"/>
      <c r="C37" s="16" t="s">
        <v>48</v>
      </c>
      <c r="D37" s="15"/>
      <c r="E37" s="15"/>
      <c r="F37" s="15"/>
      <c r="G37" s="15"/>
      <c r="H37" s="15"/>
      <c r="I37" s="15"/>
      <c r="J37" s="15"/>
      <c r="K37" s="15"/>
      <c r="L37" s="15"/>
      <c r="M37" s="15"/>
      <c r="N37" s="15"/>
      <c r="O37" s="15"/>
      <c r="P37" s="15"/>
      <c r="R37" s="15"/>
      <c r="S37" s="15"/>
      <c r="T37" s="15"/>
    </row>
    <row r="38" spans="2:20" ht="16.5" thickBot="1" x14ac:dyDescent="0.3">
      <c r="C38" s="3"/>
      <c r="D38" s="66">
        <f>D33</f>
        <v>43922</v>
      </c>
      <c r="E38" s="66">
        <f t="shared" ref="E38:P38" si="4">E33</f>
        <v>43952</v>
      </c>
      <c r="F38" s="66">
        <f t="shared" si="4"/>
        <v>43983</v>
      </c>
      <c r="G38" s="66">
        <f t="shared" si="4"/>
        <v>44013</v>
      </c>
      <c r="H38" s="66">
        <f t="shared" si="4"/>
        <v>44044</v>
      </c>
      <c r="I38" s="66">
        <f t="shared" si="4"/>
        <v>44075</v>
      </c>
      <c r="J38" s="66">
        <f t="shared" si="4"/>
        <v>44105</v>
      </c>
      <c r="K38" s="66">
        <f t="shared" si="4"/>
        <v>44136</v>
      </c>
      <c r="L38" s="66">
        <f t="shared" si="4"/>
        <v>44166</v>
      </c>
      <c r="M38" s="66">
        <f t="shared" si="4"/>
        <v>44197</v>
      </c>
      <c r="N38" s="66">
        <f t="shared" si="4"/>
        <v>44228</v>
      </c>
      <c r="O38" s="66">
        <f t="shared" si="4"/>
        <v>44256</v>
      </c>
      <c r="P38" s="66">
        <f t="shared" si="4"/>
        <v>44287</v>
      </c>
      <c r="R38">
        <v>1</v>
      </c>
      <c r="S38" s="16" t="s">
        <v>24</v>
      </c>
    </row>
    <row r="39" spans="2:20" ht="15.75" x14ac:dyDescent="0.25">
      <c r="C39" s="11" t="s">
        <v>36</v>
      </c>
      <c r="D39" s="12">
        <f>IF('O. Virgen + Extra'!$N$29=$R$38,'TAM Automático'!D56,IF('O. Virgen + Extra'!$N$29=$R$39,'TAM Automático'!D61,'TAM Automático'!D66))</f>
        <v>0.96534729708917288</v>
      </c>
      <c r="E39" s="12">
        <f>IF('O. Virgen + Extra'!$N$29=$R$38,'TAM Automático'!E56,IF('O. Virgen + Extra'!$N$29=$R$39,'TAM Automático'!E61,'TAM Automático'!E66))</f>
        <v>0.85595651517439242</v>
      </c>
      <c r="F39" s="12">
        <f>IF('O. Virgen + Extra'!$N$29=$R$38,'TAM Automático'!F56,IF('O. Virgen + Extra'!$N$29=$R$39,'TAM Automático'!F61,'TAM Automático'!F66))</f>
        <v>0.91711229946524064</v>
      </c>
      <c r="G39" s="12">
        <f>IF('O. Virgen + Extra'!$N$29=$R$38,'TAM Automático'!G56,IF('O. Virgen + Extra'!$N$29=$R$39,'TAM Automático'!G61,'TAM Automático'!G66))</f>
        <v>0.89189189189189177</v>
      </c>
      <c r="H39" s="12">
        <f>IF('O. Virgen + Extra'!$N$29=$R$38,'TAM Automático'!H56,IF('O. Virgen + Extra'!$N$29=$R$39,'TAM Automático'!H61,'TAM Automático'!H66))</f>
        <v>0.74357450601693653</v>
      </c>
      <c r="I39" s="12">
        <f>IF('O. Virgen + Extra'!$N$29=$R$38,'TAM Automático'!I56,IF('O. Virgen + Extra'!$N$29=$R$39,'TAM Automático'!I61,'TAM Automático'!I66))</f>
        <v>0.78959405374499703</v>
      </c>
      <c r="J39" s="12">
        <f>IF('O. Virgen + Extra'!$N$29=$R$38,'TAM Automático'!J56,IF('O. Virgen + Extra'!$N$29=$R$39,'TAM Automático'!J61,'TAM Automático'!J66))</f>
        <v>0.86731995644734805</v>
      </c>
      <c r="K39" s="12">
        <f>IF('O. Virgen + Extra'!$N$29=$R$38,'TAM Automático'!K56,IF('O. Virgen + Extra'!$N$29=$R$39,'TAM Automático'!K61,'TAM Automático'!K66))</f>
        <v>0.9169899146625291</v>
      </c>
      <c r="L39" s="12">
        <f>IF('O. Virgen + Extra'!$N$29=$R$38,'TAM Automático'!L56,IF('O. Virgen + Extra'!$N$29=$R$39,'TAM Automático'!L61,'TAM Automático'!L66))</f>
        <v>0.815359232038398</v>
      </c>
      <c r="M39" s="12">
        <f>IF('O. Virgen + Extra'!$N$29=$R$38,'TAM Automático'!M56,IF('O. Virgen + Extra'!$N$29=$R$39,'TAM Automático'!M61,'TAM Automático'!M66))</f>
        <v>0.7753174861608596</v>
      </c>
      <c r="N39" s="12">
        <f>IF('O. Virgen + Extra'!$N$29=$R$38,'TAM Automático'!N56,IF('O. Virgen + Extra'!$N$29=$R$39,'TAM Automático'!N61,'TAM Automático'!N66))</f>
        <v>0.94308943089430897</v>
      </c>
      <c r="O39" s="12">
        <f>IF('O. Virgen + Extra'!$N$29=$R$38,'TAM Automático'!O56,IF('O. Virgen + Extra'!$N$29=$R$39,'TAM Automático'!O61,'TAM Automático'!O66))</f>
        <v>0.86692667706708282</v>
      </c>
      <c r="P39" s="12">
        <f>IF('O. Virgen + Extra'!$N$29=$R$38,'TAM Automático'!P56,IF('O. Virgen + Extra'!$N$29=$R$39,'TAM Automático'!P61,'TAM Automático'!P66))</f>
        <v>0.96423637759017644</v>
      </c>
      <c r="R39">
        <v>2</v>
      </c>
      <c r="S39" s="8" t="s">
        <v>29</v>
      </c>
    </row>
    <row r="40" spans="2:20" ht="15.75" x14ac:dyDescent="0.25">
      <c r="C40" s="11" t="s">
        <v>37</v>
      </c>
      <c r="D40" s="12">
        <f>IF('O. Virgen + Extra'!$N$29=$R$38,'TAM Automático'!D57,IF('O. Virgen + Extra'!$N$29=$R$39,'TAM Automático'!D62,'TAM Automático'!D67))</f>
        <v>3.4652702910827039E-2</v>
      </c>
      <c r="E40" s="12">
        <f>IF('O. Virgen + Extra'!$N$29=$R$38,'TAM Automático'!E57,IF('O. Virgen + Extra'!$N$29=$R$39,'TAM Automático'!E62,'TAM Automático'!E67))</f>
        <v>0.14404348482560775</v>
      </c>
      <c r="F40" s="12">
        <f>IF('O. Virgen + Extra'!$N$29=$R$38,'TAM Automático'!F57,IF('O. Virgen + Extra'!$N$29=$R$39,'TAM Automático'!F62,'TAM Automático'!F67))</f>
        <v>8.2887700534759357E-2</v>
      </c>
      <c r="G40" s="12">
        <f>IF('O. Virgen + Extra'!$N$29=$R$38,'TAM Automático'!G57,IF('O. Virgen + Extra'!$N$29=$R$39,'TAM Automático'!G62,'TAM Automático'!G67))</f>
        <v>0.10810810810810811</v>
      </c>
      <c r="H40" s="12">
        <f>IF('O. Virgen + Extra'!$N$29=$R$38,'TAM Automático'!H57,IF('O. Virgen + Extra'!$N$29=$R$39,'TAM Automático'!H62,'TAM Automático'!H67))</f>
        <v>0.25642549398306347</v>
      </c>
      <c r="I40" s="12">
        <f>IF('O. Virgen + Extra'!$N$29=$R$38,'TAM Automático'!I57,IF('O. Virgen + Extra'!$N$29=$R$39,'TAM Automático'!I62,'TAM Automático'!I67))</f>
        <v>0.21040594625500283</v>
      </c>
      <c r="J40" s="12">
        <f>IF('O. Virgen + Extra'!$N$29=$R$38,'TAM Automático'!J57,IF('O. Virgen + Extra'!$N$29=$R$39,'TAM Automático'!J62,'TAM Automático'!J67))</f>
        <v>0.13268004355265206</v>
      </c>
      <c r="K40" s="12">
        <f>IF('O. Virgen + Extra'!$N$29=$R$38,'TAM Automático'!K57,IF('O. Virgen + Extra'!$N$29=$R$39,'TAM Automático'!K62,'TAM Automático'!K67))</f>
        <v>8.3010085337470896E-2</v>
      </c>
      <c r="L40" s="12">
        <f>IF('O. Virgen + Extra'!$N$29=$R$38,'TAM Automático'!L57,IF('O. Virgen + Extra'!$N$29=$R$39,'TAM Automático'!L62,'TAM Automático'!L67))</f>
        <v>0.18464076796160192</v>
      </c>
      <c r="M40" s="12">
        <f>IF('O. Virgen + Extra'!$N$29=$R$38,'TAM Automático'!M57,IF('O. Virgen + Extra'!$N$29=$R$39,'TAM Automático'!M62,'TAM Automático'!M67))</f>
        <v>0.22468251383914034</v>
      </c>
      <c r="N40" s="12">
        <f>IF('O. Virgen + Extra'!$N$29=$R$38,'TAM Automático'!N57,IF('O. Virgen + Extra'!$N$29=$R$39,'TAM Automático'!N62,'TAM Automático'!N67))</f>
        <v>5.6910569105691054E-2</v>
      </c>
      <c r="O40" s="12">
        <f>IF('O. Virgen + Extra'!$N$29=$R$38,'TAM Automático'!O57,IF('O. Virgen + Extra'!$N$29=$R$39,'TAM Automático'!O62,'TAM Automático'!O67))</f>
        <v>0.13307332293291732</v>
      </c>
      <c r="P40" s="12">
        <f>IF('O. Virgen + Extra'!$N$29=$R$38,'TAM Automático'!P57,IF('O. Virgen + Extra'!$N$29=$R$39,'TAM Automático'!P62,'TAM Automático'!P67))</f>
        <v>3.5763622409823483E-2</v>
      </c>
      <c r="R40">
        <v>2</v>
      </c>
      <c r="S40" s="8" t="s">
        <v>34</v>
      </c>
    </row>
    <row r="44" spans="2:20" x14ac:dyDescent="0.25">
      <c r="R44" s="15"/>
      <c r="S44" s="15"/>
      <c r="T44" s="15"/>
    </row>
    <row r="46" spans="2:20" ht="27" customHeight="1" x14ac:dyDescent="0.25">
      <c r="B46" s="20"/>
      <c r="C46" s="24" t="s">
        <v>54</v>
      </c>
      <c r="D46" s="20"/>
      <c r="E46" s="20"/>
      <c r="F46" s="20"/>
      <c r="G46" s="20"/>
      <c r="H46" s="20"/>
      <c r="I46" s="20"/>
      <c r="J46" s="20"/>
      <c r="K46" s="20"/>
      <c r="L46" s="20"/>
      <c r="M46" s="20"/>
      <c r="N46" s="20"/>
      <c r="O46" s="20"/>
      <c r="P46" s="20"/>
      <c r="Q46" s="20"/>
      <c r="R46" s="20"/>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41</v>
      </c>
      <c r="D49" s="15"/>
      <c r="E49" s="15"/>
      <c r="F49" s="15"/>
      <c r="G49" s="15"/>
      <c r="H49" s="15"/>
      <c r="I49" s="15"/>
      <c r="J49" s="15"/>
      <c r="K49" s="15"/>
      <c r="L49" s="15"/>
      <c r="M49" s="15"/>
      <c r="N49" s="15"/>
      <c r="O49" s="15"/>
      <c r="P49" s="15"/>
      <c r="Q49" s="15"/>
    </row>
    <row r="50" spans="2:20" ht="16.5" thickBot="1" x14ac:dyDescent="0.3">
      <c r="C50" s="3"/>
      <c r="D50" s="66">
        <f>D28</f>
        <v>43922</v>
      </c>
      <c r="E50" s="66">
        <f t="shared" ref="E50:P50" si="5">E28</f>
        <v>43952</v>
      </c>
      <c r="F50" s="66">
        <f t="shared" si="5"/>
        <v>43983</v>
      </c>
      <c r="G50" s="66">
        <f t="shared" si="5"/>
        <v>44013</v>
      </c>
      <c r="H50" s="66">
        <f t="shared" si="5"/>
        <v>44044</v>
      </c>
      <c r="I50" s="66">
        <f t="shared" si="5"/>
        <v>44075</v>
      </c>
      <c r="J50" s="66">
        <f t="shared" si="5"/>
        <v>44105</v>
      </c>
      <c r="K50" s="66">
        <f t="shared" si="5"/>
        <v>44136</v>
      </c>
      <c r="L50" s="66">
        <f t="shared" si="5"/>
        <v>44166</v>
      </c>
      <c r="M50" s="66">
        <f t="shared" si="5"/>
        <v>44197</v>
      </c>
      <c r="N50" s="66">
        <f t="shared" si="5"/>
        <v>44228</v>
      </c>
      <c r="O50" s="66">
        <f t="shared" si="5"/>
        <v>44256</v>
      </c>
      <c r="P50" s="66">
        <f t="shared" si="5"/>
        <v>44287</v>
      </c>
    </row>
    <row r="51" spans="2:20" ht="15.75" x14ac:dyDescent="0.25">
      <c r="C51" s="11" t="s">
        <v>36</v>
      </c>
      <c r="D51" s="12">
        <f>'TAM Automático'!D74</f>
        <v>0.93521305243149067</v>
      </c>
      <c r="E51" s="12">
        <f>'TAM Automático'!E74</f>
        <v>0.90126239855725887</v>
      </c>
      <c r="F51" s="12">
        <f>'TAM Automático'!F74</f>
        <v>0.89376443418013862</v>
      </c>
      <c r="G51" s="12">
        <f>'TAM Automático'!G74</f>
        <v>0.8937454010301692</v>
      </c>
      <c r="H51" s="12">
        <f>'TAM Automático'!H74</f>
        <v>0.87691187181354691</v>
      </c>
      <c r="I51" s="12">
        <f>'TAM Automático'!I74</f>
        <v>0.89141377822522649</v>
      </c>
      <c r="J51" s="12">
        <f>'TAM Automático'!J74</f>
        <v>0.86938715811028222</v>
      </c>
      <c r="K51" s="12">
        <f>'TAM Automático'!K74</f>
        <v>0.89425936942296247</v>
      </c>
      <c r="L51" s="12">
        <f>'TAM Automático'!L74</f>
        <v>0.9286992840095466</v>
      </c>
      <c r="M51" s="12">
        <f>'TAM Automático'!M74</f>
        <v>0.88776119402985065</v>
      </c>
      <c r="N51" s="12">
        <f>'TAM Automático'!N74</f>
        <v>0.91991601679664059</v>
      </c>
      <c r="O51" s="12">
        <f>'TAM Automático'!O74</f>
        <v>0.91060138214968378</v>
      </c>
      <c r="P51" s="12">
        <f>'TAM Automático'!P74</f>
        <v>0.92521092521092518</v>
      </c>
    </row>
    <row r="52" spans="2:20" ht="15.75" x14ac:dyDescent="0.25">
      <c r="C52" s="11" t="s">
        <v>37</v>
      </c>
      <c r="D52" s="12">
        <f>'TAM Automático'!D75</f>
        <v>6.4786947568509431E-2</v>
      </c>
      <c r="E52" s="12">
        <f>'TAM Automático'!E75</f>
        <v>9.8737601442741227E-2</v>
      </c>
      <c r="F52" s="12">
        <f>'TAM Automático'!F75</f>
        <v>0.10623556581986143</v>
      </c>
      <c r="G52" s="12">
        <f>'TAM Automático'!G75</f>
        <v>0.10625459896983075</v>
      </c>
      <c r="H52" s="12">
        <f>'TAM Automático'!H75</f>
        <v>0.123088128186453</v>
      </c>
      <c r="I52" s="12">
        <f>'TAM Automático'!I75</f>
        <v>0.10858622177477348</v>
      </c>
      <c r="J52" s="12">
        <f>'TAM Automático'!J75</f>
        <v>0.1306128418897177</v>
      </c>
      <c r="K52" s="12">
        <f>'TAM Automático'!K75</f>
        <v>0.10574063057703746</v>
      </c>
      <c r="L52" s="12">
        <f>'TAM Automático'!L75</f>
        <v>7.130071599045347E-2</v>
      </c>
      <c r="M52" s="12">
        <f>'TAM Automático'!M75</f>
        <v>0.11223880597014925</v>
      </c>
      <c r="N52" s="12">
        <f>'TAM Automático'!N75</f>
        <v>8.0083983203359313E-2</v>
      </c>
      <c r="O52" s="12">
        <f>'TAM Automático'!O75</f>
        <v>8.9398617850316123E-2</v>
      </c>
      <c r="P52" s="12">
        <f>'TAM Automático'!P75</f>
        <v>7.4789074789074789E-2</v>
      </c>
    </row>
    <row r="54" spans="2:20" ht="15.75" x14ac:dyDescent="0.25">
      <c r="B54" s="15"/>
      <c r="C54" s="16" t="s">
        <v>47</v>
      </c>
      <c r="D54" s="15"/>
      <c r="E54" s="15"/>
      <c r="F54" s="15"/>
      <c r="G54" s="15"/>
      <c r="H54" s="15"/>
      <c r="I54" s="15"/>
      <c r="J54" s="15"/>
      <c r="K54" s="15"/>
      <c r="L54" s="15"/>
      <c r="M54" s="15"/>
      <c r="N54" s="15"/>
      <c r="O54" s="15"/>
      <c r="P54" s="15"/>
      <c r="Q54" s="15"/>
    </row>
    <row r="55" spans="2:20" ht="16.5" thickBot="1" x14ac:dyDescent="0.3">
      <c r="C55" s="3"/>
      <c r="D55" s="66">
        <f>D50</f>
        <v>43922</v>
      </c>
      <c r="E55" s="66">
        <f t="shared" ref="E55:P55" si="6">E50</f>
        <v>43952</v>
      </c>
      <c r="F55" s="66">
        <f t="shared" si="6"/>
        <v>43983</v>
      </c>
      <c r="G55" s="66">
        <f t="shared" si="6"/>
        <v>44013</v>
      </c>
      <c r="H55" s="66">
        <f t="shared" si="6"/>
        <v>44044</v>
      </c>
      <c r="I55" s="66">
        <f t="shared" si="6"/>
        <v>44075</v>
      </c>
      <c r="J55" s="66">
        <f t="shared" si="6"/>
        <v>44105</v>
      </c>
      <c r="K55" s="66">
        <f t="shared" si="6"/>
        <v>44136</v>
      </c>
      <c r="L55" s="66">
        <f t="shared" si="6"/>
        <v>44166</v>
      </c>
      <c r="M55" s="66">
        <f t="shared" si="6"/>
        <v>44197</v>
      </c>
      <c r="N55" s="66">
        <f t="shared" si="6"/>
        <v>44228</v>
      </c>
      <c r="O55" s="66">
        <f t="shared" si="6"/>
        <v>44256</v>
      </c>
      <c r="P55" s="66">
        <f t="shared" si="6"/>
        <v>44287</v>
      </c>
    </row>
    <row r="56" spans="2:20" ht="15.75" x14ac:dyDescent="0.25">
      <c r="C56" s="11" t="s">
        <v>36</v>
      </c>
      <c r="D56" s="12">
        <f>IF('A. Oliva'!$D$29=$R$56,'TAM Automático'!D79,'TAM Automático'!D84)</f>
        <v>0.89011473962930265</v>
      </c>
      <c r="E56" s="12">
        <f>IF('A. Oliva'!$D$29=$R$56,'TAM Automático'!E79,'TAM Automático'!E84)</f>
        <v>0.79025830258302576</v>
      </c>
      <c r="F56" s="12">
        <f>IF('A. Oliva'!$D$29=$R$56,'TAM Automático'!F79,'TAM Automático'!F84)</f>
        <v>0.80240034290612949</v>
      </c>
      <c r="G56" s="12">
        <f>IF('A. Oliva'!$D$29=$R$56,'TAM Automático'!G79,'TAM Automático'!G84)</f>
        <v>0.79098837209302331</v>
      </c>
      <c r="H56" s="12">
        <f>IF('A. Oliva'!$D$29=$R$56,'TAM Automático'!H79,'TAM Automático'!H84)</f>
        <v>0.69406593406593398</v>
      </c>
      <c r="I56" s="12">
        <f>IF('A. Oliva'!$D$29=$R$56,'TAM Automático'!I79,'TAM Automático'!I84)</f>
        <v>0.81089258698940991</v>
      </c>
      <c r="J56" s="12">
        <f>IF('A. Oliva'!$D$29=$R$56,'TAM Automático'!J79,'TAM Automático'!J84)</f>
        <v>0.73881633787163092</v>
      </c>
      <c r="K56" s="12">
        <f>IF('A. Oliva'!$D$29=$R$56,'TAM Automático'!K79,'TAM Automático'!K84)</f>
        <v>0.77655354781842223</v>
      </c>
      <c r="L56" s="12">
        <f>IF('A. Oliva'!$D$29=$R$56,'TAM Automático'!L79,'TAM Automático'!L84)</f>
        <v>0.84868902885601294</v>
      </c>
      <c r="M56" s="12">
        <f>IF('A. Oliva'!$D$29=$R$56,'TAM Automático'!M79,'TAM Automático'!M84)</f>
        <v>0.72181227863046049</v>
      </c>
      <c r="N56" s="12">
        <f>IF('A. Oliva'!$D$29=$R$56,'TAM Automático'!N79,'TAM Automático'!N84)</f>
        <v>0.82270445822261595</v>
      </c>
      <c r="O56" s="12">
        <f>IF('A. Oliva'!$D$29=$R$56,'TAM Automático'!O79,'TAM Automático'!O84)</f>
        <v>0.8316730149428655</v>
      </c>
      <c r="P56" s="12">
        <f>IF('A. Oliva'!$D$29=$R$56,'TAM Automático'!P79,'TAM Automático'!P84)</f>
        <v>0.79797829641742235</v>
      </c>
      <c r="R56">
        <v>1</v>
      </c>
      <c r="S56" s="16" t="s">
        <v>46</v>
      </c>
    </row>
    <row r="57" spans="2:20" ht="15.75" x14ac:dyDescent="0.25">
      <c r="C57" s="11" t="s">
        <v>37</v>
      </c>
      <c r="D57" s="12">
        <f>IF('A. Oliva'!$D$29=$R$56,'TAM Automático'!D80,'TAM Automático'!D85)</f>
        <v>0.10988526037069725</v>
      </c>
      <c r="E57" s="12">
        <f>IF('A. Oliva'!$D$29=$R$56,'TAM Automático'!E80,'TAM Automático'!E85)</f>
        <v>0.20974169741697418</v>
      </c>
      <c r="F57" s="12">
        <f>IF('A. Oliva'!$D$29=$R$56,'TAM Automático'!F80,'TAM Automático'!F85)</f>
        <v>0.19759965709387056</v>
      </c>
      <c r="G57" s="12">
        <f>IF('A. Oliva'!$D$29=$R$56,'TAM Automático'!G80,'TAM Automático'!G85)</f>
        <v>0.20901162790697678</v>
      </c>
      <c r="H57" s="12">
        <f>IF('A. Oliva'!$D$29=$R$56,'TAM Automático'!H80,'TAM Automático'!H85)</f>
        <v>0.30593406593406591</v>
      </c>
      <c r="I57" s="12">
        <f>IF('A. Oliva'!$D$29=$R$56,'TAM Automático'!I80,'TAM Automático'!I85)</f>
        <v>0.18910741301059</v>
      </c>
      <c r="J57" s="12">
        <f>IF('A. Oliva'!$D$29=$R$56,'TAM Automático'!J80,'TAM Automático'!J85)</f>
        <v>0.26118366212836897</v>
      </c>
      <c r="K57" s="12">
        <f>IF('A. Oliva'!$D$29=$R$56,'TAM Automático'!K80,'TAM Automático'!K85)</f>
        <v>0.22344645218157783</v>
      </c>
      <c r="L57" s="12">
        <f>IF('A. Oliva'!$D$29=$R$56,'TAM Automático'!L80,'TAM Automático'!L85)</f>
        <v>0.15131097114398712</v>
      </c>
      <c r="M57" s="12">
        <f>IF('A. Oliva'!$D$29=$R$56,'TAM Automático'!M80,'TAM Automático'!M85)</f>
        <v>0.27818772136953962</v>
      </c>
      <c r="N57" s="12">
        <f>IF('A. Oliva'!$D$29=$R$56,'TAM Automático'!N80,'TAM Automático'!N85)</f>
        <v>0.17729554177738413</v>
      </c>
      <c r="O57" s="12">
        <f>IF('A. Oliva'!$D$29=$R$56,'TAM Automático'!O80,'TAM Automático'!O85)</f>
        <v>0.16832698505713448</v>
      </c>
      <c r="P57" s="12">
        <f>IF('A. Oliva'!$D$29=$R$56,'TAM Automático'!P80,'TAM Automático'!P85)</f>
        <v>0.20202170358257768</v>
      </c>
      <c r="R57">
        <v>2</v>
      </c>
      <c r="S57" s="16" t="s">
        <v>45</v>
      </c>
    </row>
    <row r="59" spans="2:20" ht="15.75" x14ac:dyDescent="0.25">
      <c r="B59" s="15"/>
      <c r="C59" s="16" t="s">
        <v>48</v>
      </c>
      <c r="D59" s="15"/>
      <c r="E59" s="15"/>
      <c r="F59" s="15"/>
      <c r="G59" s="15"/>
      <c r="H59" s="15"/>
      <c r="I59" s="15"/>
      <c r="J59" s="15"/>
      <c r="K59" s="15"/>
      <c r="L59" s="15"/>
      <c r="M59" s="15"/>
      <c r="N59" s="15"/>
      <c r="O59" s="15"/>
      <c r="P59" s="15"/>
      <c r="R59" s="15"/>
      <c r="S59" s="15"/>
      <c r="T59" s="15"/>
    </row>
    <row r="60" spans="2:20" ht="16.5" thickBot="1" x14ac:dyDescent="0.3">
      <c r="C60" s="3"/>
      <c r="D60" s="66">
        <f>D55</f>
        <v>43922</v>
      </c>
      <c r="E60" s="66">
        <f t="shared" ref="E60:P60" si="7">E55</f>
        <v>43952</v>
      </c>
      <c r="F60" s="66">
        <f t="shared" si="7"/>
        <v>43983</v>
      </c>
      <c r="G60" s="66">
        <f t="shared" si="7"/>
        <v>44013</v>
      </c>
      <c r="H60" s="66">
        <f t="shared" si="7"/>
        <v>44044</v>
      </c>
      <c r="I60" s="66">
        <f t="shared" si="7"/>
        <v>44075</v>
      </c>
      <c r="J60" s="66">
        <f t="shared" si="7"/>
        <v>44105</v>
      </c>
      <c r="K60" s="66">
        <f t="shared" si="7"/>
        <v>44136</v>
      </c>
      <c r="L60" s="66">
        <f t="shared" si="7"/>
        <v>44166</v>
      </c>
      <c r="M60" s="66">
        <f t="shared" si="7"/>
        <v>44197</v>
      </c>
      <c r="N60" s="66">
        <f t="shared" si="7"/>
        <v>44228</v>
      </c>
      <c r="O60" s="66">
        <f t="shared" si="7"/>
        <v>44256</v>
      </c>
      <c r="P60" s="66">
        <f t="shared" si="7"/>
        <v>44287</v>
      </c>
      <c r="R60">
        <v>1</v>
      </c>
      <c r="S60" s="16" t="s">
        <v>24</v>
      </c>
    </row>
    <row r="61" spans="2:20" ht="15.75" x14ac:dyDescent="0.25">
      <c r="C61" s="11" t="s">
        <v>36</v>
      </c>
      <c r="D61" s="12">
        <f>IF('A. Oliva'!$N$29=$R$60,'TAM Automático'!D88,IF('A. Oliva'!$N$29=$R$61,'TAM Automático'!D93,'TAM Automático'!D98))</f>
        <v>0.88127397031849264</v>
      </c>
      <c r="E61" s="12">
        <f>IF('A. Oliva'!$N$29=$R$60,'TAM Automático'!E88,IF('A. Oliva'!$N$29=$R$61,'TAM Automático'!E93,'TAM Automático'!E98))</f>
        <v>0.89083536090835358</v>
      </c>
      <c r="F61" s="12">
        <f>IF('A. Oliva'!$N$29=$R$60,'TAM Automático'!F88,IF('A. Oliva'!$N$29=$R$61,'TAM Automático'!F93,'TAM Automático'!F98))</f>
        <v>0.87520525451559927</v>
      </c>
      <c r="G61" s="12">
        <f>IF('A. Oliva'!$N$29=$R$60,'TAM Automático'!G88,IF('A. Oliva'!$N$29=$R$61,'TAM Automático'!G93,'TAM Automático'!G98))</f>
        <v>0.82540177874863463</v>
      </c>
      <c r="H61" s="12">
        <f>IF('A. Oliva'!$N$29=$R$60,'TAM Automático'!H88,IF('A. Oliva'!$N$29=$R$61,'TAM Automático'!H93,'TAM Automático'!H98))</f>
        <v>0.80644673123486688</v>
      </c>
      <c r="I61" s="12">
        <f>IF('A. Oliva'!$N$29=$R$60,'TAM Automático'!I88,IF('A. Oliva'!$N$29=$R$61,'TAM Automático'!I93,'TAM Automático'!I98))</f>
        <v>0.85979026002011205</v>
      </c>
      <c r="J61" s="12">
        <f>IF('A. Oliva'!$N$29=$R$60,'TAM Automático'!J88,IF('A. Oliva'!$N$29=$R$61,'TAM Automático'!J93,'TAM Automático'!J98))</f>
        <v>0.8056745973104773</v>
      </c>
      <c r="K61" s="12">
        <f>IF('A. Oliva'!$N$29=$R$60,'TAM Automático'!K88,IF('A. Oliva'!$N$29=$R$61,'TAM Automático'!K93,'TAM Automático'!K98))</f>
        <v>0.87816880405606912</v>
      </c>
      <c r="L61" s="12">
        <f>IF('A. Oliva'!$N$29=$R$60,'TAM Automático'!L88,IF('A. Oliva'!$N$29=$R$61,'TAM Automático'!L93,'TAM Automático'!L98))</f>
        <v>0.90541767554479413</v>
      </c>
      <c r="M61" s="12">
        <f>IF('A. Oliva'!$N$29=$R$60,'TAM Automático'!M88,IF('A. Oliva'!$N$29=$R$61,'TAM Automático'!M93,'TAM Automático'!M98))</f>
        <v>0.81272893772893773</v>
      </c>
      <c r="N61" s="12">
        <f>IF('A. Oliva'!$N$29=$R$60,'TAM Automático'!N88,IF('A. Oliva'!$N$29=$R$61,'TAM Automático'!N93,'TAM Automático'!N98))</f>
        <v>0.87643233199132864</v>
      </c>
      <c r="O61" s="12">
        <f>IF('A. Oliva'!$N$29=$R$60,'TAM Automático'!O88,IF('A. Oliva'!$N$29=$R$61,'TAM Automático'!O93,'TAM Automático'!O98))</f>
        <v>0.86523067966817047</v>
      </c>
      <c r="P61" s="12">
        <f>IF('A. Oliva'!$N$29=$R$60,'TAM Automático'!P88,IF('A. Oliva'!$N$29=$R$61,'TAM Automático'!P93,'TAM Automático'!P98))</f>
        <v>0.90954305253341627</v>
      </c>
      <c r="R61">
        <v>2</v>
      </c>
      <c r="S61" s="8" t="s">
        <v>29</v>
      </c>
    </row>
    <row r="62" spans="2:20" ht="15.75" x14ac:dyDescent="0.25">
      <c r="C62" s="11" t="s">
        <v>37</v>
      </c>
      <c r="D62" s="12">
        <f>IF('A. Oliva'!$N$29=$R$60,'TAM Automático'!D89,IF('A. Oliva'!$N$29=$R$61,'TAM Automático'!D94,'TAM Automático'!D99))</f>
        <v>0.11872602968150743</v>
      </c>
      <c r="E62" s="12">
        <f>IF('A. Oliva'!$N$29=$R$60,'TAM Automático'!E89,IF('A. Oliva'!$N$29=$R$61,'TAM Automático'!E94,'TAM Automático'!E99))</f>
        <v>0.10916463909164639</v>
      </c>
      <c r="F62" s="12">
        <f>IF('A. Oliva'!$N$29=$R$60,'TAM Automático'!F89,IF('A. Oliva'!$N$29=$R$61,'TAM Automático'!F94,'TAM Automático'!F99))</f>
        <v>0.12479474548440063</v>
      </c>
      <c r="G62" s="12">
        <f>IF('A. Oliva'!$N$29=$R$60,'TAM Automático'!G89,IF('A. Oliva'!$N$29=$R$61,'TAM Automático'!G94,'TAM Automático'!G99))</f>
        <v>0.17459822125136526</v>
      </c>
      <c r="H62" s="12">
        <f>IF('A. Oliva'!$N$29=$R$60,'TAM Automático'!H89,IF('A. Oliva'!$N$29=$R$61,'TAM Automático'!H94,'TAM Automático'!H99))</f>
        <v>0.19355326876513315</v>
      </c>
      <c r="I62" s="12">
        <f>IF('A. Oliva'!$N$29=$R$60,'TAM Automático'!I89,IF('A. Oliva'!$N$29=$R$61,'TAM Automático'!I94,'TAM Automático'!I99))</f>
        <v>0.14020973997988795</v>
      </c>
      <c r="J62" s="12">
        <f>IF('A. Oliva'!$N$29=$R$60,'TAM Automático'!J89,IF('A. Oliva'!$N$29=$R$61,'TAM Automático'!J94,'TAM Automático'!J99))</f>
        <v>0.1943254026895227</v>
      </c>
      <c r="K62" s="12">
        <f>IF('A. Oliva'!$N$29=$R$60,'TAM Automático'!K89,IF('A. Oliva'!$N$29=$R$61,'TAM Automático'!K94,'TAM Automático'!K99))</f>
        <v>0.1218311959439308</v>
      </c>
      <c r="L62" s="12">
        <f>IF('A. Oliva'!$N$29=$R$60,'TAM Automático'!L89,IF('A. Oliva'!$N$29=$R$61,'TAM Automático'!L94,'TAM Automático'!L99))</f>
        <v>9.4582324455205813E-2</v>
      </c>
      <c r="M62" s="12">
        <f>IF('A. Oliva'!$N$29=$R$60,'TAM Automático'!M89,IF('A. Oliva'!$N$29=$R$61,'TAM Automático'!M94,'TAM Automático'!M99))</f>
        <v>0.18727106227106227</v>
      </c>
      <c r="N62" s="12">
        <f>IF('A. Oliva'!$N$29=$R$60,'TAM Automático'!N89,IF('A. Oliva'!$N$29=$R$61,'TAM Automático'!N94,'TAM Automático'!N99))</f>
        <v>0.12356766800867143</v>
      </c>
      <c r="O62" s="12">
        <f>IF('A. Oliva'!$N$29=$R$60,'TAM Automático'!O89,IF('A. Oliva'!$N$29=$R$61,'TAM Automático'!O94,'TAM Automático'!O99))</f>
        <v>0.13476932033182942</v>
      </c>
      <c r="P62" s="12">
        <f>IF('A. Oliva'!$N$29=$R$60,'TAM Automático'!P89,IF('A. Oliva'!$N$29=$R$61,'TAM Automático'!P94,'TAM Automático'!P99))</f>
        <v>9.0456947466583768E-2</v>
      </c>
      <c r="R62">
        <v>2</v>
      </c>
      <c r="S62" s="8" t="s">
        <v>34</v>
      </c>
    </row>
    <row r="68" spans="2:19" ht="27" customHeight="1" x14ac:dyDescent="0.25">
      <c r="B68" s="20"/>
      <c r="C68" s="24" t="s">
        <v>55</v>
      </c>
      <c r="D68" s="20"/>
      <c r="E68" s="20"/>
      <c r="F68" s="20"/>
      <c r="G68" s="20"/>
      <c r="H68" s="20"/>
      <c r="I68" s="20"/>
      <c r="J68" s="20"/>
      <c r="K68" s="20"/>
      <c r="L68" s="20"/>
      <c r="M68" s="20"/>
      <c r="N68" s="20"/>
      <c r="O68" s="20"/>
      <c r="P68" s="20"/>
      <c r="Q68" s="20"/>
      <c r="R68" s="20"/>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41</v>
      </c>
      <c r="D71" s="15"/>
      <c r="E71" s="15"/>
      <c r="F71" s="15"/>
      <c r="G71" s="15"/>
      <c r="H71" s="15"/>
      <c r="I71" s="15"/>
      <c r="J71" s="15"/>
      <c r="K71" s="15"/>
      <c r="L71" s="15"/>
      <c r="M71" s="15"/>
      <c r="N71" s="15"/>
      <c r="O71" s="15"/>
      <c r="P71" s="15"/>
      <c r="Q71" s="15"/>
    </row>
    <row r="72" spans="2:19" ht="16.5" thickBot="1" x14ac:dyDescent="0.3">
      <c r="C72" s="3"/>
      <c r="D72" s="66">
        <f>D50</f>
        <v>43922</v>
      </c>
      <c r="E72" s="66">
        <f t="shared" ref="E72:P72" si="8">E50</f>
        <v>43952</v>
      </c>
      <c r="F72" s="66">
        <f t="shared" si="8"/>
        <v>43983</v>
      </c>
      <c r="G72" s="66">
        <f t="shared" si="8"/>
        <v>44013</v>
      </c>
      <c r="H72" s="66">
        <f t="shared" si="8"/>
        <v>44044</v>
      </c>
      <c r="I72" s="66">
        <f t="shared" si="8"/>
        <v>44075</v>
      </c>
      <c r="J72" s="66">
        <f t="shared" si="8"/>
        <v>44105</v>
      </c>
      <c r="K72" s="66">
        <f t="shared" si="8"/>
        <v>44136</v>
      </c>
      <c r="L72" s="66">
        <f t="shared" si="8"/>
        <v>44166</v>
      </c>
      <c r="M72" s="66">
        <f t="shared" si="8"/>
        <v>44197</v>
      </c>
      <c r="N72" s="66">
        <f t="shared" si="8"/>
        <v>44228</v>
      </c>
      <c r="O72" s="66">
        <f t="shared" si="8"/>
        <v>44256</v>
      </c>
      <c r="P72" s="66">
        <f t="shared" si="8"/>
        <v>44287</v>
      </c>
    </row>
    <row r="73" spans="2:19" ht="15.75" x14ac:dyDescent="0.25">
      <c r="C73" s="11" t="s">
        <v>36</v>
      </c>
      <c r="D73" s="12">
        <f>'TAM Automático'!D105</f>
        <v>0.88488712734792352</v>
      </c>
      <c r="E73" s="12">
        <f>'TAM Automático'!E105</f>
        <v>0.84771817453963172</v>
      </c>
      <c r="F73" s="12">
        <f>'TAM Automático'!F105</f>
        <v>0.81668605617417311</v>
      </c>
      <c r="G73" s="12">
        <f>'TAM Automático'!G105</f>
        <v>0.85086887835703007</v>
      </c>
      <c r="H73" s="12">
        <f>'TAM Automático'!H105</f>
        <v>0.80738662926601212</v>
      </c>
      <c r="I73" s="12">
        <f>'TAM Automático'!I105</f>
        <v>0.80554704259883536</v>
      </c>
      <c r="J73" s="12">
        <f>'TAM Automático'!J105</f>
        <v>0.8097722960151803</v>
      </c>
      <c r="K73" s="12">
        <f>'TAM Automático'!K105</f>
        <v>0.77380585516178724</v>
      </c>
      <c r="L73" s="12">
        <f>'TAM Automático'!L105</f>
        <v>0.82078634562633335</v>
      </c>
      <c r="M73" s="12">
        <f>'TAM Automático'!M105</f>
        <v>0.81864379863427028</v>
      </c>
      <c r="N73" s="12">
        <f>'TAM Automático'!N105</f>
        <v>0.82855341947683581</v>
      </c>
      <c r="O73" s="12">
        <f>'TAM Automático'!O105</f>
        <v>0.84747363450338431</v>
      </c>
      <c r="P73" s="12">
        <f>'TAM Automático'!P105</f>
        <v>0.87675458892488056</v>
      </c>
    </row>
    <row r="74" spans="2:19" ht="15.75" x14ac:dyDescent="0.25">
      <c r="C74" s="11" t="s">
        <v>37</v>
      </c>
      <c r="D74" s="12">
        <f>'TAM Automático'!D106</f>
        <v>0.11511287265207651</v>
      </c>
      <c r="E74" s="12">
        <f>'TAM Automático'!E106</f>
        <v>0.15228182546036831</v>
      </c>
      <c r="F74" s="12">
        <f>'TAM Automático'!F106</f>
        <v>0.1833139438258268</v>
      </c>
      <c r="G74" s="12">
        <f>'TAM Automático'!G106</f>
        <v>0.14913112164296999</v>
      </c>
      <c r="H74" s="12">
        <f>'TAM Automático'!H106</f>
        <v>0.19261337073398782</v>
      </c>
      <c r="I74" s="12">
        <f>'TAM Automático'!I106</f>
        <v>0.19445295740116456</v>
      </c>
      <c r="J74" s="12">
        <f>'TAM Automático'!J106</f>
        <v>0.19022770398481972</v>
      </c>
      <c r="K74" s="12">
        <f>'TAM Automático'!K106</f>
        <v>0.22619414483821262</v>
      </c>
      <c r="L74" s="12">
        <f>'TAM Automático'!L106</f>
        <v>0.17921365437366654</v>
      </c>
      <c r="M74" s="12">
        <f>'TAM Automático'!M106</f>
        <v>0.18135620136572972</v>
      </c>
      <c r="N74" s="12">
        <f>'TAM Automático'!N106</f>
        <v>0.17144658052316422</v>
      </c>
      <c r="O74" s="12">
        <f>'TAM Automático'!O106</f>
        <v>0.15252636549661577</v>
      </c>
      <c r="P74" s="12">
        <f>'TAM Automático'!P106</f>
        <v>0.12324541107511955</v>
      </c>
    </row>
    <row r="76" spans="2:19" ht="15.75" x14ac:dyDescent="0.25">
      <c r="B76" s="15"/>
      <c r="C76" s="16" t="s">
        <v>47</v>
      </c>
      <c r="D76" s="15"/>
      <c r="E76" s="15"/>
      <c r="F76" s="15"/>
      <c r="G76" s="15"/>
      <c r="H76" s="15"/>
      <c r="I76" s="15"/>
      <c r="J76" s="15"/>
      <c r="K76" s="15"/>
      <c r="L76" s="15"/>
      <c r="M76" s="15"/>
      <c r="N76" s="15"/>
      <c r="O76" s="15"/>
      <c r="P76" s="15"/>
      <c r="Q76" s="15"/>
    </row>
    <row r="77" spans="2:19" ht="16.5" thickBot="1" x14ac:dyDescent="0.3">
      <c r="C77" s="3"/>
      <c r="D77" s="66">
        <f>D72</f>
        <v>43922</v>
      </c>
      <c r="E77" s="66">
        <f t="shared" ref="E77:P77" si="9">E72</f>
        <v>43952</v>
      </c>
      <c r="F77" s="66">
        <f t="shared" si="9"/>
        <v>43983</v>
      </c>
      <c r="G77" s="66">
        <f t="shared" si="9"/>
        <v>44013</v>
      </c>
      <c r="H77" s="66">
        <f t="shared" si="9"/>
        <v>44044</v>
      </c>
      <c r="I77" s="66">
        <f t="shared" si="9"/>
        <v>44075</v>
      </c>
      <c r="J77" s="66">
        <f t="shared" si="9"/>
        <v>44105</v>
      </c>
      <c r="K77" s="66">
        <f t="shared" si="9"/>
        <v>44136</v>
      </c>
      <c r="L77" s="66">
        <f t="shared" si="9"/>
        <v>44166</v>
      </c>
      <c r="M77" s="66">
        <f t="shared" si="9"/>
        <v>44197</v>
      </c>
      <c r="N77" s="66">
        <f t="shared" si="9"/>
        <v>44228</v>
      </c>
      <c r="O77" s="66">
        <f t="shared" si="9"/>
        <v>44256</v>
      </c>
      <c r="P77" s="66">
        <f t="shared" si="9"/>
        <v>44287</v>
      </c>
    </row>
    <row r="78" spans="2:19" ht="15.75" x14ac:dyDescent="0.25">
      <c r="C78" s="11" t="s">
        <v>36</v>
      </c>
      <c r="D78" s="12">
        <f>IF('O. Virgen Extra'!$D$29=$R$78,'TAM Automático'!D110,'TAM Automático'!D115)</f>
        <v>0.75412874957869902</v>
      </c>
      <c r="E78" s="12">
        <f>IF('O. Virgen Extra'!$D$29=$R$78,'TAM Automático'!E110,'TAM Automático'!E115)</f>
        <v>0.69288092595528772</v>
      </c>
      <c r="F78" s="12">
        <f>IF('O. Virgen Extra'!$D$29=$R$78,'TAM Automático'!F110,'TAM Automático'!F115)</f>
        <v>0.65702688990360225</v>
      </c>
      <c r="G78" s="12">
        <f>IF('O. Virgen Extra'!$D$29=$R$78,'TAM Automático'!G110,'TAM Automático'!G115)</f>
        <v>0.70883266755437191</v>
      </c>
      <c r="H78" s="12">
        <f>IF('O. Virgen Extra'!$D$29=$R$78,'TAM Automático'!H110,'TAM Automático'!H115)</f>
        <v>0.64867439276075567</v>
      </c>
      <c r="I78" s="12">
        <f>IF('O. Virgen Extra'!$D$29=$R$78,'TAM Automático'!I110,'TAM Automático'!I115)</f>
        <v>0.63538833484436386</v>
      </c>
      <c r="J78" s="12">
        <f>IF('O. Virgen Extra'!$D$29=$R$78,'TAM Automático'!J110,'TAM Automático'!J115)</f>
        <v>0.67655832940807037</v>
      </c>
      <c r="K78" s="12">
        <f>IF('O. Virgen Extra'!$D$29=$R$78,'TAM Automático'!K110,'TAM Automático'!K115)</f>
        <v>0.56352459016393452</v>
      </c>
      <c r="L78" s="12">
        <f>IF('O. Virgen Extra'!$D$29=$R$78,'TAM Automático'!L110,'TAM Automático'!L115)</f>
        <v>0.67190977889894643</v>
      </c>
      <c r="M78" s="12">
        <f>IF('O. Virgen Extra'!$D$29=$R$78,'TAM Automático'!M110,'TAM Automático'!M115)</f>
        <v>0.64627450980392165</v>
      </c>
      <c r="N78" s="12">
        <f>IF('O. Virgen Extra'!$D$29=$R$78,'TAM Automático'!N110,'TAM Automático'!N115)</f>
        <v>0.65634820867379007</v>
      </c>
      <c r="O78" s="12">
        <f>IF('O. Virgen Extra'!$D$29=$R$78,'TAM Automático'!O110,'TAM Automático'!O115)</f>
        <v>0.71319796954314718</v>
      </c>
      <c r="P78" s="12">
        <f>IF('O. Virgen Extra'!$D$29=$R$78,'TAM Automático'!P110,'TAM Automático'!P115)</f>
        <v>0.72059738643434967</v>
      </c>
      <c r="R78">
        <v>1</v>
      </c>
      <c r="S78" s="16" t="s">
        <v>46</v>
      </c>
    </row>
    <row r="79" spans="2:19" ht="15.75" x14ac:dyDescent="0.25">
      <c r="C79" s="11" t="s">
        <v>37</v>
      </c>
      <c r="D79" s="12">
        <f>IF('O. Virgen Extra'!$D$29=$R$78,'TAM Automático'!D111,'TAM Automático'!D116)</f>
        <v>0.24587125042130095</v>
      </c>
      <c r="E79" s="12">
        <f>IF('O. Virgen Extra'!$D$29=$R$78,'TAM Automático'!E111,'TAM Automático'!E116)</f>
        <v>0.30711907404471223</v>
      </c>
      <c r="F79" s="12">
        <f>IF('O. Virgen Extra'!$D$29=$R$78,'TAM Automático'!F111,'TAM Automático'!F116)</f>
        <v>0.34297311009639775</v>
      </c>
      <c r="G79" s="12">
        <f>IF('O. Virgen Extra'!$D$29=$R$78,'TAM Automático'!G111,'TAM Automático'!G116)</f>
        <v>0.29116733244562804</v>
      </c>
      <c r="H79" s="12">
        <f>IF('O. Virgen Extra'!$D$29=$R$78,'TAM Automático'!H111,'TAM Automático'!H116)</f>
        <v>0.35132560723924433</v>
      </c>
      <c r="I79" s="12">
        <f>IF('O. Virgen Extra'!$D$29=$R$78,'TAM Automático'!I111,'TAM Automático'!I116)</f>
        <v>0.36461166515563614</v>
      </c>
      <c r="J79" s="12">
        <f>IF('O. Virgen Extra'!$D$29=$R$78,'TAM Automático'!J111,'TAM Automático'!J116)</f>
        <v>0.32344167059192963</v>
      </c>
      <c r="K79" s="12">
        <f>IF('O. Virgen Extra'!$D$29=$R$78,'TAM Automático'!K111,'TAM Automático'!K116)</f>
        <v>0.43647540983606564</v>
      </c>
      <c r="L79" s="12">
        <f>IF('O. Virgen Extra'!$D$29=$R$78,'TAM Automático'!L111,'TAM Automático'!L116)</f>
        <v>0.32809022110105357</v>
      </c>
      <c r="M79" s="12">
        <f>IF('O. Virgen Extra'!$D$29=$R$78,'TAM Automático'!M111,'TAM Automático'!M116)</f>
        <v>0.35372549019607846</v>
      </c>
      <c r="N79" s="12">
        <f>IF('O. Virgen Extra'!$D$29=$R$78,'TAM Automático'!N111,'TAM Automático'!N116)</f>
        <v>0.34365179132620993</v>
      </c>
      <c r="O79" s="12">
        <f>IF('O. Virgen Extra'!$D$29=$R$78,'TAM Automático'!O111,'TAM Automático'!O116)</f>
        <v>0.28680203045685276</v>
      </c>
      <c r="P79" s="12">
        <f>IF('O. Virgen Extra'!$D$29=$R$78,'TAM Automático'!P111,'TAM Automático'!P116)</f>
        <v>0.27940261356565027</v>
      </c>
      <c r="R79">
        <v>2</v>
      </c>
      <c r="S79" s="16" t="s">
        <v>45</v>
      </c>
    </row>
    <row r="81" spans="2:20" ht="15.75" x14ac:dyDescent="0.25">
      <c r="B81" s="15"/>
      <c r="C81" s="16" t="s">
        <v>48</v>
      </c>
      <c r="D81" s="15"/>
      <c r="E81" s="15"/>
      <c r="F81" s="15"/>
      <c r="G81" s="15"/>
      <c r="H81" s="15"/>
      <c r="I81" s="15"/>
      <c r="J81" s="15"/>
      <c r="K81" s="15"/>
      <c r="L81" s="15"/>
      <c r="M81" s="15"/>
      <c r="N81" s="15"/>
      <c r="O81" s="15"/>
      <c r="P81" s="15"/>
      <c r="R81" s="15"/>
      <c r="S81" s="15"/>
      <c r="T81" s="15"/>
    </row>
    <row r="82" spans="2:20" ht="16.5" thickBot="1" x14ac:dyDescent="0.3">
      <c r="C82" s="3"/>
      <c r="D82" s="66">
        <f>D77</f>
        <v>43922</v>
      </c>
      <c r="E82" s="66">
        <f t="shared" ref="E82:P82" si="10">E77</f>
        <v>43952</v>
      </c>
      <c r="F82" s="66">
        <f t="shared" si="10"/>
        <v>43983</v>
      </c>
      <c r="G82" s="66">
        <f t="shared" si="10"/>
        <v>44013</v>
      </c>
      <c r="H82" s="66">
        <f t="shared" si="10"/>
        <v>44044</v>
      </c>
      <c r="I82" s="66">
        <f t="shared" si="10"/>
        <v>44075</v>
      </c>
      <c r="J82" s="66">
        <f t="shared" si="10"/>
        <v>44105</v>
      </c>
      <c r="K82" s="66">
        <f t="shared" si="10"/>
        <v>44136</v>
      </c>
      <c r="L82" s="66">
        <f t="shared" si="10"/>
        <v>44166</v>
      </c>
      <c r="M82" s="66">
        <f t="shared" si="10"/>
        <v>44197</v>
      </c>
      <c r="N82" s="66">
        <f t="shared" si="10"/>
        <v>44228</v>
      </c>
      <c r="O82" s="66">
        <f t="shared" si="10"/>
        <v>44256</v>
      </c>
      <c r="P82" s="66">
        <f t="shared" si="10"/>
        <v>44287</v>
      </c>
      <c r="R82">
        <v>1</v>
      </c>
      <c r="S82" s="16" t="s">
        <v>24</v>
      </c>
    </row>
    <row r="83" spans="2:20" ht="15.75" x14ac:dyDescent="0.25">
      <c r="C83" s="11" t="s">
        <v>36</v>
      </c>
      <c r="D83" s="12">
        <f>IF('O. Virgen Extra'!$N$29=$R$82,'TAM Automático'!D120,IF('O. Virgen Extra'!$N$29=$R$83,'TAM Automático'!D125,'TAM Automático'!D130))</f>
        <v>0.91287297527706734</v>
      </c>
      <c r="E83" s="12">
        <f>IF('O. Virgen Extra'!$N$29=$R$82,'TAM Automático'!E120,IF('O. Virgen Extra'!$N$29=$R$83,'TAM Automático'!E125,'TAM Automático'!E130))</f>
        <v>0.88699326968226644</v>
      </c>
      <c r="F83" s="12">
        <f>IF('O. Virgen Extra'!$N$29=$R$82,'TAM Automático'!F120,IF('O. Virgen Extra'!$N$29=$R$83,'TAM Automático'!F125,'TAM Automático'!F130))</f>
        <v>0.88976897689768975</v>
      </c>
      <c r="G83" s="12">
        <f>IF('O. Virgen Extra'!$N$29=$R$82,'TAM Automático'!G120,IF('O. Virgen Extra'!$N$29=$R$83,'TAM Automático'!G125,'TAM Automático'!G130))</f>
        <v>0.89989185848910858</v>
      </c>
      <c r="H83" s="12">
        <f>IF('O. Virgen Extra'!$N$29=$R$82,'TAM Automático'!H120,IF('O. Virgen Extra'!$N$29=$R$83,'TAM Automático'!H125,'TAM Automático'!H130))</f>
        <v>0.8713717400913511</v>
      </c>
      <c r="I83" s="12">
        <f>IF('O. Virgen Extra'!$N$29=$R$82,'TAM Automático'!I120,IF('O. Virgen Extra'!$N$29=$R$83,'TAM Automático'!I125,'TAM Automático'!I130))</f>
        <v>0.8855531850045717</v>
      </c>
      <c r="J83" s="12">
        <f>IF('O. Virgen Extra'!$N$29=$R$82,'TAM Automático'!J120,IF('O. Virgen Extra'!$N$29=$R$83,'TAM Automático'!J125,'TAM Automático'!J130))</f>
        <v>0.85328784119106704</v>
      </c>
      <c r="K83" s="12">
        <f>IF('O. Virgen Extra'!$N$29=$R$82,'TAM Automático'!K120,IF('O. Virgen Extra'!$N$29=$R$83,'TAM Automático'!K125,'TAM Automático'!K130))</f>
        <v>0.85303170206217294</v>
      </c>
      <c r="L83" s="12">
        <f>IF('O. Virgen Extra'!$N$29=$R$82,'TAM Automático'!L120,IF('O. Virgen Extra'!$N$29=$R$83,'TAM Automático'!L125,'TAM Automático'!L130))</f>
        <v>0.85936297891983371</v>
      </c>
      <c r="M83" s="12">
        <f>IF('O. Virgen Extra'!$N$29=$R$82,'TAM Automático'!M120,IF('O. Virgen Extra'!$N$29=$R$83,'TAM Automático'!M125,'TAM Automático'!M130))</f>
        <v>0.91129032258064524</v>
      </c>
      <c r="N83" s="12">
        <f>IF('O. Virgen Extra'!$N$29=$R$82,'TAM Automático'!N120,IF('O. Virgen Extra'!$N$29=$R$83,'TAM Automático'!N125,'TAM Automático'!N130))</f>
        <v>0.87797619047619047</v>
      </c>
      <c r="O83" s="12">
        <f>IF('O. Virgen Extra'!$N$29=$R$82,'TAM Automático'!O120,IF('O. Virgen Extra'!$N$29=$R$83,'TAM Automático'!O125,'TAM Automático'!O130))</f>
        <v>0.88566416839419548</v>
      </c>
      <c r="P83" s="12">
        <f>IF('O. Virgen Extra'!$N$29=$R$82,'TAM Automático'!P120,IF('O. Virgen Extra'!$N$29=$R$83,'TAM Automático'!P125,'TAM Automático'!P130))</f>
        <v>0.92531740104555638</v>
      </c>
      <c r="R83">
        <v>2</v>
      </c>
      <c r="S83" s="8" t="s">
        <v>29</v>
      </c>
    </row>
    <row r="84" spans="2:20" ht="15.75" x14ac:dyDescent="0.25">
      <c r="C84" s="11" t="s">
        <v>37</v>
      </c>
      <c r="D84" s="12">
        <f>IF('O. Virgen Extra'!$N$29=$R$82,'TAM Automático'!D121,IF('O. Virgen Extra'!$N$29=$R$83,'TAM Automático'!D126,'TAM Automático'!D131))</f>
        <v>8.7127024722932656E-2</v>
      </c>
      <c r="E84" s="12">
        <f>IF('O. Virgen Extra'!$N$29=$R$82,'TAM Automático'!E121,IF('O. Virgen Extra'!$N$29=$R$83,'TAM Automático'!E126,'TAM Automático'!E131))</f>
        <v>0.1130067303177336</v>
      </c>
      <c r="F84" s="12">
        <f>IF('O. Virgen Extra'!$N$29=$R$82,'TAM Automático'!F121,IF('O. Virgen Extra'!$N$29=$R$83,'TAM Automático'!F126,'TAM Automático'!F131))</f>
        <v>0.11023102310231023</v>
      </c>
      <c r="G84" s="12">
        <f>IF('O. Virgen Extra'!$N$29=$R$82,'TAM Automático'!G121,IF('O. Virgen Extra'!$N$29=$R$83,'TAM Automático'!G126,'TAM Automático'!G131))</f>
        <v>0.1001081415108914</v>
      </c>
      <c r="H84" s="12">
        <f>IF('O. Virgen Extra'!$N$29=$R$82,'TAM Automático'!H121,IF('O. Virgen Extra'!$N$29=$R$83,'TAM Automático'!H126,'TAM Automático'!H131))</f>
        <v>0.12862825990864887</v>
      </c>
      <c r="I84" s="12">
        <f>IF('O. Virgen Extra'!$N$29=$R$82,'TAM Automático'!I121,IF('O. Virgen Extra'!$N$29=$R$83,'TAM Automático'!I126,'TAM Automático'!I131))</f>
        <v>0.11444681499542821</v>
      </c>
      <c r="J84" s="12">
        <f>IF('O. Virgen Extra'!$N$29=$R$82,'TAM Automático'!J121,IF('O. Virgen Extra'!$N$29=$R$83,'TAM Automático'!J126,'TAM Automático'!J131))</f>
        <v>0.14671215880893301</v>
      </c>
      <c r="K84" s="12">
        <f>IF('O. Virgen Extra'!$N$29=$R$82,'TAM Automático'!K121,IF('O. Virgen Extra'!$N$29=$R$83,'TAM Automático'!K126,'TAM Automático'!K131))</f>
        <v>0.14696829793782704</v>
      </c>
      <c r="L84" s="12">
        <f>IF('O. Virgen Extra'!$N$29=$R$82,'TAM Automático'!L121,IF('O. Virgen Extra'!$N$29=$R$83,'TAM Automático'!L126,'TAM Automático'!L131))</f>
        <v>0.14063702108016618</v>
      </c>
      <c r="M84" s="12">
        <f>IF('O. Virgen Extra'!$N$29=$R$82,'TAM Automático'!M121,IF('O. Virgen Extra'!$N$29=$R$83,'TAM Automático'!M126,'TAM Automático'!M131))</f>
        <v>8.8709677419354843E-2</v>
      </c>
      <c r="N84" s="12">
        <f>IF('O. Virgen Extra'!$N$29=$R$82,'TAM Automático'!N121,IF('O. Virgen Extra'!$N$29=$R$83,'TAM Automático'!N126,'TAM Automático'!N131))</f>
        <v>0.12202380952380953</v>
      </c>
      <c r="O84" s="12">
        <f>IF('O. Virgen Extra'!$N$29=$R$82,'TAM Automático'!O121,IF('O. Virgen Extra'!$N$29=$R$83,'TAM Automático'!O126,'TAM Automático'!O131))</f>
        <v>0.11433583160580449</v>
      </c>
      <c r="P84" s="12">
        <f>IF('O. Virgen Extra'!$N$29=$R$82,'TAM Automático'!P121,IF('O. Virgen Extra'!$N$29=$R$83,'TAM Automático'!P126,'TAM Automático'!P131))</f>
        <v>7.468259895444361E-2</v>
      </c>
      <c r="R84">
        <v>2</v>
      </c>
      <c r="S84" s="8" t="s">
        <v>34</v>
      </c>
    </row>
    <row r="90" spans="2:20" ht="27" customHeight="1" x14ac:dyDescent="0.25">
      <c r="B90" s="20"/>
      <c r="C90" s="24" t="s">
        <v>56</v>
      </c>
      <c r="D90" s="20"/>
      <c r="E90" s="20"/>
      <c r="F90" s="20"/>
      <c r="G90" s="20"/>
      <c r="H90" s="20"/>
      <c r="I90" s="20"/>
      <c r="J90" s="20"/>
      <c r="K90" s="20"/>
      <c r="L90" s="20"/>
      <c r="M90" s="20"/>
      <c r="N90" s="20"/>
      <c r="O90" s="20"/>
      <c r="P90" s="20"/>
      <c r="Q90" s="20"/>
      <c r="R90" s="20"/>
      <c r="T90" t="s">
        <v>57</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41</v>
      </c>
      <c r="D93" s="15"/>
      <c r="E93" s="15"/>
      <c r="F93" s="15"/>
      <c r="G93" s="15"/>
      <c r="H93" s="15"/>
      <c r="I93" s="15"/>
      <c r="J93" s="15"/>
      <c r="K93" s="15"/>
      <c r="L93" s="15"/>
      <c r="M93" s="15"/>
      <c r="N93" s="15"/>
      <c r="O93" s="15"/>
      <c r="P93" s="15"/>
      <c r="Q93" s="15"/>
    </row>
    <row r="94" spans="2:20" ht="16.5" thickBot="1" x14ac:dyDescent="0.3">
      <c r="C94" s="3"/>
      <c r="D94" s="66">
        <f>D72</f>
        <v>43922</v>
      </c>
      <c r="E94" s="66">
        <f t="shared" ref="E94:P94" si="11">E72</f>
        <v>43952</v>
      </c>
      <c r="F94" s="66">
        <f t="shared" si="11"/>
        <v>43983</v>
      </c>
      <c r="G94" s="66">
        <f t="shared" si="11"/>
        <v>44013</v>
      </c>
      <c r="H94" s="66">
        <f t="shared" si="11"/>
        <v>44044</v>
      </c>
      <c r="I94" s="66">
        <f t="shared" si="11"/>
        <v>44075</v>
      </c>
      <c r="J94" s="66">
        <f t="shared" si="11"/>
        <v>44105</v>
      </c>
      <c r="K94" s="66">
        <f t="shared" si="11"/>
        <v>44136</v>
      </c>
      <c r="L94" s="66">
        <f t="shared" si="11"/>
        <v>44166</v>
      </c>
      <c r="M94" s="66">
        <f t="shared" si="11"/>
        <v>44197</v>
      </c>
      <c r="N94" s="66">
        <f t="shared" si="11"/>
        <v>44228</v>
      </c>
      <c r="O94" s="66">
        <f t="shared" si="11"/>
        <v>44256</v>
      </c>
      <c r="P94" s="66">
        <f t="shared" si="11"/>
        <v>44287</v>
      </c>
    </row>
    <row r="95" spans="2:20" ht="15.75" x14ac:dyDescent="0.25">
      <c r="C95" s="11" t="s">
        <v>36</v>
      </c>
      <c r="D95" s="12">
        <f>'TAM Automático'!D137</f>
        <v>0.89443447037701973</v>
      </c>
      <c r="E95" s="12">
        <f>'TAM Automático'!E137</f>
        <v>0.87022086824067013</v>
      </c>
      <c r="F95" s="12">
        <f>'TAM Automático'!F137</f>
        <v>0.92220828105395225</v>
      </c>
      <c r="G95" s="12">
        <f>'TAM Automático'!G137</f>
        <v>0.8793541635521005</v>
      </c>
      <c r="H95" s="12">
        <f>'TAM Automático'!H137</f>
        <v>0.90699859088774071</v>
      </c>
      <c r="I95" s="12">
        <f>'TAM Automático'!I137</f>
        <v>0.84039278909570569</v>
      </c>
      <c r="J95" s="12">
        <f>'TAM Automático'!J137</f>
        <v>0.86824889700289054</v>
      </c>
      <c r="K95" s="12">
        <f>'TAM Automático'!K137</f>
        <v>0.82786157941437433</v>
      </c>
      <c r="L95" s="12">
        <f>'TAM Automático'!L137</f>
        <v>0.86384032183196657</v>
      </c>
      <c r="M95" s="12">
        <f>'TAM Automático'!M137</f>
        <v>0.90526921969478835</v>
      </c>
      <c r="N95" s="12">
        <f>'TAM Automático'!N137</f>
        <v>0.90965346534653457</v>
      </c>
      <c r="O95" s="12">
        <f>'TAM Automático'!O137</f>
        <v>0.88947531822415393</v>
      </c>
      <c r="P95" s="12">
        <f>'TAM Automático'!P137</f>
        <v>0.93360586411051605</v>
      </c>
    </row>
    <row r="96" spans="2:20" ht="15.75" x14ac:dyDescent="0.25">
      <c r="C96" s="11" t="s">
        <v>37</v>
      </c>
      <c r="D96" s="12">
        <f>'TAM Automático'!D138</f>
        <v>0.10556552962298024</v>
      </c>
      <c r="E96" s="12">
        <f>'TAM Automático'!E138</f>
        <v>0.12977913175932976</v>
      </c>
      <c r="F96" s="12">
        <f>'TAM Automático'!F138</f>
        <v>7.779171894604768E-2</v>
      </c>
      <c r="G96" s="12">
        <f>'TAM Automático'!G138</f>
        <v>0.12064583644789954</v>
      </c>
      <c r="H96" s="12">
        <f>'TAM Automático'!H138</f>
        <v>9.3001409112259292E-2</v>
      </c>
      <c r="I96" s="12">
        <f>'TAM Automático'!I138</f>
        <v>0.15960721090429431</v>
      </c>
      <c r="J96" s="12">
        <f>'TAM Automático'!J138</f>
        <v>0.13175110299710938</v>
      </c>
      <c r="K96" s="12">
        <f>'TAM Automático'!K138</f>
        <v>0.17213842058562556</v>
      </c>
      <c r="L96" s="12">
        <f>'TAM Automático'!L138</f>
        <v>0.13615967816803345</v>
      </c>
      <c r="M96" s="12">
        <f>'TAM Automático'!M138</f>
        <v>9.473078030521162E-2</v>
      </c>
      <c r="N96" s="12">
        <f>'TAM Automático'!N138</f>
        <v>9.0346534653465344E-2</v>
      </c>
      <c r="O96" s="12">
        <f>'TAM Automático'!O138</f>
        <v>0.11052468177584601</v>
      </c>
      <c r="P96" s="12">
        <f>'TAM Automático'!P138</f>
        <v>6.6394135889484077E-2</v>
      </c>
    </row>
    <row r="98" spans="2:20" ht="15.75" x14ac:dyDescent="0.25">
      <c r="B98" s="15"/>
      <c r="C98" s="16" t="s">
        <v>47</v>
      </c>
      <c r="D98" s="15"/>
      <c r="E98" s="15"/>
      <c r="F98" s="15"/>
      <c r="G98" s="15"/>
      <c r="H98" s="15"/>
      <c r="I98" s="15"/>
      <c r="J98" s="15"/>
      <c r="K98" s="15"/>
      <c r="L98" s="15"/>
      <c r="M98" s="15"/>
      <c r="N98" s="15"/>
      <c r="O98" s="15"/>
      <c r="P98" s="15"/>
      <c r="Q98" s="15"/>
    </row>
    <row r="99" spans="2:20" ht="16.5" thickBot="1" x14ac:dyDescent="0.3">
      <c r="C99" s="3"/>
      <c r="D99" s="66">
        <f>D94</f>
        <v>43922</v>
      </c>
      <c r="E99" s="66">
        <f t="shared" ref="E99:P99" si="12">E94</f>
        <v>43952</v>
      </c>
      <c r="F99" s="66">
        <f t="shared" si="12"/>
        <v>43983</v>
      </c>
      <c r="G99" s="66">
        <f t="shared" si="12"/>
        <v>44013</v>
      </c>
      <c r="H99" s="66">
        <f t="shared" si="12"/>
        <v>44044</v>
      </c>
      <c r="I99" s="66">
        <f t="shared" si="12"/>
        <v>44075</v>
      </c>
      <c r="J99" s="66">
        <f t="shared" si="12"/>
        <v>44105</v>
      </c>
      <c r="K99" s="66">
        <f t="shared" si="12"/>
        <v>44136</v>
      </c>
      <c r="L99" s="66">
        <f t="shared" si="12"/>
        <v>44166</v>
      </c>
      <c r="M99" s="66">
        <f t="shared" si="12"/>
        <v>44197</v>
      </c>
      <c r="N99" s="66">
        <f t="shared" si="12"/>
        <v>44228</v>
      </c>
      <c r="O99" s="66">
        <f t="shared" si="12"/>
        <v>44256</v>
      </c>
      <c r="P99" s="66">
        <f t="shared" si="12"/>
        <v>44287</v>
      </c>
    </row>
    <row r="100" spans="2:20" ht="15.75" x14ac:dyDescent="0.25">
      <c r="C100" s="11" t="s">
        <v>36</v>
      </c>
      <c r="D100" s="12">
        <f>IF('O. Virgen '!$D$29=$R$100,'TAM Automático'!D142,'TAM Automático'!D147)</f>
        <v>0.9884288555414934</v>
      </c>
      <c r="E100" s="12">
        <f>IF('O. Virgen '!$D$29=$R$100,'TAM Automático'!E142,'TAM Automático'!E147)</f>
        <v>0.97694790225910566</v>
      </c>
      <c r="F100" s="12">
        <f>IF('O. Virgen '!$D$29=$R$100,'TAM Automático'!F142,'TAM Automático'!F147)</f>
        <v>0.98221216041397152</v>
      </c>
      <c r="G100" s="12">
        <f>IF('O. Virgen '!$D$29=$R$100,'TAM Automático'!G142,'TAM Automático'!G147)</f>
        <v>0.98355601233299073</v>
      </c>
      <c r="H100" s="12">
        <f>IF('O. Virgen '!$D$29=$R$100,'TAM Automático'!H142,'TAM Automático'!H147)</f>
        <v>0.94630981346309806</v>
      </c>
      <c r="I100" s="12">
        <f>IF('O. Virgen '!$D$29=$R$100,'TAM Automático'!I142,'TAM Automático'!I147)</f>
        <v>0.94631374308359495</v>
      </c>
      <c r="J100" s="12">
        <f>IF('O. Virgen '!$D$29=$R$100,'TAM Automático'!J142,'TAM Automático'!J147)</f>
        <v>0.96540284360189577</v>
      </c>
      <c r="K100" s="12">
        <f>IF('O. Virgen '!$D$29=$R$100,'TAM Automático'!K142,'TAM Automático'!K147)</f>
        <v>0.90183857899657205</v>
      </c>
      <c r="L100" s="12">
        <f>IF('O. Virgen '!$D$29=$R$100,'TAM Automático'!L142,'TAM Automático'!L147)</f>
        <v>1</v>
      </c>
      <c r="M100" s="12">
        <f>IF('O. Virgen '!$D$29=$R$100,'TAM Automático'!M142,'TAM Automático'!M147)</f>
        <v>0.9575289575289575</v>
      </c>
      <c r="N100" s="12">
        <f>IF('O. Virgen '!$D$29=$R$100,'TAM Automático'!N142,'TAM Automático'!N147)</f>
        <v>0.98019179374312215</v>
      </c>
      <c r="O100" s="12">
        <f>IF('O. Virgen '!$D$29=$R$100,'TAM Automático'!O142,'TAM Automático'!O147)</f>
        <v>0.94650465519962124</v>
      </c>
      <c r="P100" s="12">
        <f>IF('O. Virgen '!$D$29=$R$100,'TAM Automático'!P142,'TAM Automático'!P147)</f>
        <v>0.96247334754797442</v>
      </c>
      <c r="R100">
        <v>1</v>
      </c>
      <c r="S100" s="16" t="s">
        <v>46</v>
      </c>
    </row>
    <row r="101" spans="2:20" ht="15.75" x14ac:dyDescent="0.25">
      <c r="C101" s="11" t="s">
        <v>37</v>
      </c>
      <c r="D101" s="12">
        <f>IF('O. Virgen '!$D$29=$R$100,'TAM Automático'!D143,'TAM Automático'!D148)</f>
        <v>1.1571144458506599E-2</v>
      </c>
      <c r="E101" s="12">
        <f>IF('O. Virgen '!$D$29=$R$100,'TAM Automático'!E143,'TAM Automático'!E148)</f>
        <v>2.3052097740894423E-2</v>
      </c>
      <c r="F101" s="12">
        <f>IF('O. Virgen '!$D$29=$R$100,'TAM Automático'!F143,'TAM Automático'!F148)</f>
        <v>1.7787839586028462E-2</v>
      </c>
      <c r="G101" s="12">
        <f>IF('O. Virgen '!$D$29=$R$100,'TAM Automático'!G143,'TAM Automático'!G148)</f>
        <v>1.644398766700925E-2</v>
      </c>
      <c r="H101" s="12">
        <f>IF('O. Virgen '!$D$29=$R$100,'TAM Automático'!H143,'TAM Automático'!H148)</f>
        <v>5.3690186536901864E-2</v>
      </c>
      <c r="I101" s="12">
        <f>IF('O. Virgen '!$D$29=$R$100,'TAM Automático'!I143,'TAM Automático'!I148)</f>
        <v>5.3686256916404961E-2</v>
      </c>
      <c r="J101" s="12">
        <f>IF('O. Virgen '!$D$29=$R$100,'TAM Automático'!J143,'TAM Automático'!J148)</f>
        <v>3.4597156398104269E-2</v>
      </c>
      <c r="K101" s="12">
        <f>IF('O. Virgen '!$D$29=$R$100,'TAM Automático'!K143,'TAM Automático'!K148)</f>
        <v>9.816142100342784E-2</v>
      </c>
      <c r="L101" s="12">
        <f>IF('O. Virgen '!$D$29=$R$100,'TAM Automático'!L143,'TAM Automático'!L148)</f>
        <v>0</v>
      </c>
      <c r="M101" s="12">
        <f>IF('O. Virgen '!$D$29=$R$100,'TAM Automático'!M143,'TAM Automático'!M148)</f>
        <v>4.2471042471042469E-2</v>
      </c>
      <c r="N101" s="12">
        <f>IF('O. Virgen '!$D$29=$R$100,'TAM Automático'!N143,'TAM Automático'!N148)</f>
        <v>1.9808206256877851E-2</v>
      </c>
      <c r="O101" s="12">
        <f>IF('O. Virgen '!$D$29=$R$100,'TAM Automático'!O143,'TAM Automático'!O148)</f>
        <v>5.3495344800378729E-2</v>
      </c>
      <c r="P101" s="12">
        <f>IF('O. Virgen '!$D$29=$R$100,'TAM Automático'!P143,'TAM Automático'!P148)</f>
        <v>3.7526652452025591E-2</v>
      </c>
      <c r="R101">
        <v>2</v>
      </c>
      <c r="S101" s="16" t="s">
        <v>45</v>
      </c>
    </row>
    <row r="103" spans="2:20" ht="15.75" x14ac:dyDescent="0.25">
      <c r="B103" s="15"/>
      <c r="C103" s="16" t="s">
        <v>48</v>
      </c>
      <c r="D103" s="15"/>
      <c r="E103" s="15"/>
      <c r="F103" s="15"/>
      <c r="G103" s="15"/>
      <c r="H103" s="15"/>
      <c r="I103" s="15"/>
      <c r="J103" s="15"/>
      <c r="K103" s="15"/>
      <c r="L103" s="15"/>
      <c r="M103" s="15"/>
      <c r="N103" s="15"/>
      <c r="O103" s="15"/>
      <c r="P103" s="15"/>
      <c r="R103" s="15"/>
      <c r="S103" s="15"/>
      <c r="T103" s="15"/>
    </row>
    <row r="104" spans="2:20" ht="16.5" thickBot="1" x14ac:dyDescent="0.3">
      <c r="C104" s="3"/>
      <c r="D104" s="66">
        <f>D99</f>
        <v>43922</v>
      </c>
      <c r="E104" s="66">
        <f t="shared" ref="E104:P104" si="13">E99</f>
        <v>43952</v>
      </c>
      <c r="F104" s="66">
        <f t="shared" si="13"/>
        <v>43983</v>
      </c>
      <c r="G104" s="66">
        <f t="shared" si="13"/>
        <v>44013</v>
      </c>
      <c r="H104" s="66">
        <f t="shared" si="13"/>
        <v>44044</v>
      </c>
      <c r="I104" s="66">
        <f t="shared" si="13"/>
        <v>44075</v>
      </c>
      <c r="J104" s="66">
        <f t="shared" si="13"/>
        <v>44105</v>
      </c>
      <c r="K104" s="66">
        <f t="shared" si="13"/>
        <v>44136</v>
      </c>
      <c r="L104" s="66">
        <f t="shared" si="13"/>
        <v>44166</v>
      </c>
      <c r="M104" s="66">
        <f t="shared" si="13"/>
        <v>44197</v>
      </c>
      <c r="N104" s="66">
        <f t="shared" si="13"/>
        <v>44228</v>
      </c>
      <c r="O104" s="66">
        <f t="shared" si="13"/>
        <v>44256</v>
      </c>
      <c r="P104" s="66">
        <f t="shared" si="13"/>
        <v>44287</v>
      </c>
      <c r="R104">
        <v>1</v>
      </c>
      <c r="S104" s="16" t="s">
        <v>24</v>
      </c>
    </row>
    <row r="105" spans="2:20" ht="15.75" x14ac:dyDescent="0.25">
      <c r="C105" s="11" t="s">
        <v>36</v>
      </c>
      <c r="D105" s="12">
        <f>IF('O. Virgen '!$N$29=$R$104,'TAM Automático'!D152,IF('O. Virgen '!$N$29=$R$105,'TAM Automático'!D157,'TAM Automático'!D162))</f>
        <v>0.89834368530020714</v>
      </c>
      <c r="E105" s="12">
        <f>IF('O. Virgen '!$N$29=$R$104,'TAM Automático'!E152,IF('O. Virgen '!$N$29=$R$105,'TAM Automático'!E157,'TAM Automático'!E162))</f>
        <v>0.70065339614040412</v>
      </c>
      <c r="F105" s="12">
        <f>IF('O. Virgen '!$N$29=$R$104,'TAM Automático'!F152,IF('O. Virgen '!$N$29=$R$105,'TAM Automático'!F157,'TAM Automático'!F162))</f>
        <v>0.81195079086115984</v>
      </c>
      <c r="G105" s="12">
        <f>IF('O. Virgen '!$N$29=$R$104,'TAM Automático'!G152,IF('O. Virgen '!$N$29=$R$105,'TAM Automático'!G157,'TAM Automático'!G162))</f>
        <v>0.5598373696305462</v>
      </c>
      <c r="H105" s="12">
        <f>IF('O. Virgen '!$N$29=$R$104,'TAM Automático'!H152,IF('O. Virgen '!$N$29=$R$105,'TAM Automático'!H157,'TAM Automático'!H162))</f>
        <v>0.85921231326392034</v>
      </c>
      <c r="I105" s="12">
        <f>IF('O. Virgen '!$N$29=$R$104,'TAM Automático'!I152,IF('O. Virgen '!$N$29=$R$105,'TAM Automático'!I157,'TAM Automático'!I162))</f>
        <v>0.57825015403573621</v>
      </c>
      <c r="J105" s="12">
        <f>IF('O. Virgen '!$N$29=$R$104,'TAM Automático'!J152,IF('O. Virgen '!$N$29=$R$105,'TAM Automático'!J157,'TAM Automático'!J162))</f>
        <v>0.68194329755023397</v>
      </c>
      <c r="K105" s="12">
        <f>IF('O. Virgen '!$N$29=$R$104,'TAM Automático'!K152,IF('O. Virgen '!$N$29=$R$105,'TAM Automático'!K157,'TAM Automático'!K162))</f>
        <v>0.71459227467811159</v>
      </c>
      <c r="L105" s="12">
        <f>IF('O. Virgen '!$N$29=$R$104,'TAM Automático'!L152,IF('O. Virgen '!$N$29=$R$105,'TAM Automático'!L157,'TAM Automático'!L162))</f>
        <v>0.67182622268470349</v>
      </c>
      <c r="M105" s="12">
        <f>IF('O. Virgen '!$N$29=$R$104,'TAM Automático'!M152,IF('O. Virgen '!$N$29=$R$105,'TAM Automático'!M157,'TAM Automático'!M162))</f>
        <v>0.78852519308569324</v>
      </c>
      <c r="N105" s="12">
        <f>IF('O. Virgen '!$N$29=$R$104,'TAM Automático'!N152,IF('O. Virgen '!$N$29=$R$105,'TAM Automático'!N157,'TAM Automático'!N162))</f>
        <v>0.66545255873247133</v>
      </c>
      <c r="O105" s="12">
        <f>IF('O. Virgen '!$N$29=$R$104,'TAM Automático'!O152,IF('O. Virgen '!$N$29=$R$105,'TAM Automático'!O157,'TAM Automático'!O162))</f>
        <v>0.73170731707317072</v>
      </c>
      <c r="P105" s="12">
        <f>IF('O. Virgen '!$N$29=$R$104,'TAM Automático'!P152,IF('O. Virgen '!$N$29=$R$105,'TAM Automático'!P157,'TAM Automático'!P162))</f>
        <v>0.8613372093023256</v>
      </c>
      <c r="R105">
        <v>2</v>
      </c>
      <c r="S105" s="8" t="s">
        <v>29</v>
      </c>
    </row>
    <row r="106" spans="2:20" ht="15.75" x14ac:dyDescent="0.25">
      <c r="C106" s="11" t="s">
        <v>37</v>
      </c>
      <c r="D106" s="12">
        <f>IF('O. Virgen '!$N$29=$R$104,'TAM Automático'!D153,IF('O. Virgen '!$N$29=$R$105,'TAM Automático'!D158,'TAM Automático'!D163))</f>
        <v>0.10165631469979297</v>
      </c>
      <c r="E106" s="12">
        <f>IF('O. Virgen '!$N$29=$R$104,'TAM Automático'!E153,IF('O. Virgen '!$N$29=$R$105,'TAM Automático'!E158,'TAM Automático'!E163))</f>
        <v>0.29934660385959577</v>
      </c>
      <c r="F106" s="12">
        <f>IF('O. Virgen '!$N$29=$R$104,'TAM Automático'!F153,IF('O. Virgen '!$N$29=$R$105,'TAM Automático'!F158,'TAM Automático'!F163))</f>
        <v>0.18804920913884007</v>
      </c>
      <c r="G106" s="12">
        <f>IF('O. Virgen '!$N$29=$R$104,'TAM Automático'!G153,IF('O. Virgen '!$N$29=$R$105,'TAM Automático'!G158,'TAM Automático'!G163))</f>
        <v>0.44016263036945374</v>
      </c>
      <c r="H106" s="12">
        <f>IF('O. Virgen '!$N$29=$R$104,'TAM Automático'!H153,IF('O. Virgen '!$N$29=$R$105,'TAM Automático'!H158,'TAM Automático'!H163))</f>
        <v>0.14078768673607969</v>
      </c>
      <c r="I106" s="12">
        <f>IF('O. Virgen '!$N$29=$R$104,'TAM Automático'!I153,IF('O. Virgen '!$N$29=$R$105,'TAM Automático'!I158,'TAM Automático'!I163))</f>
        <v>0.42174984596426368</v>
      </c>
      <c r="J106" s="12">
        <f>IF('O. Virgen '!$N$29=$R$104,'TAM Automático'!J153,IF('O. Virgen '!$N$29=$R$105,'TAM Automático'!J158,'TAM Automático'!J163))</f>
        <v>0.31805670244976603</v>
      </c>
      <c r="K106" s="12">
        <f>IF('O. Virgen '!$N$29=$R$104,'TAM Automático'!K153,IF('O. Virgen '!$N$29=$R$105,'TAM Automático'!K158,'TAM Automático'!K163))</f>
        <v>0.28540772532188846</v>
      </c>
      <c r="L106" s="12">
        <f>IF('O. Virgen '!$N$29=$R$104,'TAM Automático'!L153,IF('O. Virgen '!$N$29=$R$105,'TAM Automático'!L158,'TAM Automático'!L163))</f>
        <v>0.32817377731529657</v>
      </c>
      <c r="M106" s="12">
        <f>IF('O. Virgen '!$N$29=$R$104,'TAM Automático'!M153,IF('O. Virgen '!$N$29=$R$105,'TAM Automático'!M158,'TAM Automático'!M163))</f>
        <v>0.21147480691430673</v>
      </c>
      <c r="N106" s="12">
        <f>IF('O. Virgen '!$N$29=$R$104,'TAM Automático'!N153,IF('O. Virgen '!$N$29=$R$105,'TAM Automático'!N158,'TAM Automático'!N163))</f>
        <v>0.33454744126752872</v>
      </c>
      <c r="O106" s="12">
        <f>IF('O. Virgen '!$N$29=$R$104,'TAM Automático'!O153,IF('O. Virgen '!$N$29=$R$105,'TAM Automático'!O158,'TAM Automático'!O163))</f>
        <v>0.26829268292682923</v>
      </c>
      <c r="P106" s="12">
        <f>IF('O. Virgen '!$N$29=$R$104,'TAM Automático'!P153,IF('O. Virgen '!$N$29=$R$105,'TAM Automático'!P158,'TAM Automático'!P163))</f>
        <v>0.1386627906976744</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topLeftCell="A4" zoomScale="85" zoomScaleNormal="85" workbookViewId="0">
      <selection activeCell="S29" sqref="S29"/>
    </sheetView>
  </sheetViews>
  <sheetFormatPr baseColWidth="10" defaultColWidth="11.42578125" defaultRowHeight="15" x14ac:dyDescent="0.25"/>
  <cols>
    <col min="1" max="1" width="5.7109375" customWidth="1"/>
    <col min="10" max="10" width="14.28515625" customWidth="1"/>
  </cols>
  <sheetData>
    <row r="1" spans="22:22" s="19" customFormat="1" ht="18.75" customHeight="1" x14ac:dyDescent="0.25"/>
    <row r="2" spans="22:22" s="19" customFormat="1" x14ac:dyDescent="0.25"/>
    <row r="3" spans="22:22" s="19" customFormat="1" x14ac:dyDescent="0.25"/>
    <row r="4" spans="22:22" s="19" customFormat="1" x14ac:dyDescent="0.25"/>
    <row r="5" spans="22:22" s="19" customFormat="1" x14ac:dyDescent="0.25"/>
    <row r="6" spans="22:22" s="19" customFormat="1" x14ac:dyDescent="0.25"/>
    <row r="7" spans="22:22" s="19" customFormat="1" x14ac:dyDescent="0.25"/>
    <row r="8" spans="22:22" s="19" customFormat="1" x14ac:dyDescent="0.25">
      <c r="V8" s="72"/>
    </row>
    <row r="9" spans="22:22" s="19" customFormat="1" x14ac:dyDescent="0.25"/>
    <row r="10" spans="22:22" s="19" customFormat="1" x14ac:dyDescent="0.25"/>
    <row r="11" spans="22:22" s="19" customFormat="1" x14ac:dyDescent="0.25"/>
    <row r="12" spans="22:22" s="19" customFormat="1" x14ac:dyDescent="0.25"/>
    <row r="13" spans="22:22" s="19" customFormat="1" x14ac:dyDescent="0.25"/>
    <row r="14" spans="22:22" s="19" customFormat="1" x14ac:dyDescent="0.25"/>
    <row r="15" spans="22:22" s="19" customFormat="1" x14ac:dyDescent="0.25"/>
    <row r="16" spans="22:22"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1</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topLeftCell="C18" zoomScale="80" zoomScaleNormal="80" workbookViewId="0">
      <selection activeCell="E28" sqref="E28"/>
    </sheetView>
  </sheetViews>
  <sheetFormatPr baseColWidth="10" defaultColWidth="11.42578125" defaultRowHeight="15" x14ac:dyDescent="0.25"/>
  <cols>
    <col min="1" max="1" width="5.7109375" customWidth="1"/>
    <col min="10" max="10" width="14.28515625" customWidth="1"/>
  </cols>
  <sheetData>
    <row r="1" spans="19:19" s="19" customFormat="1" ht="4.5" customHeight="1" x14ac:dyDescent="0.25"/>
    <row r="2" spans="19:19" s="19" customFormat="1" x14ac:dyDescent="0.25"/>
    <row r="3" spans="19:19" s="19" customFormat="1" x14ac:dyDescent="0.25"/>
    <row r="4" spans="19:19" s="19" customFormat="1" x14ac:dyDescent="0.25"/>
    <row r="5" spans="19:19" s="19" customFormat="1" x14ac:dyDescent="0.25"/>
    <row r="6" spans="19:19" s="19" customFormat="1" x14ac:dyDescent="0.25"/>
    <row r="7" spans="19:19" s="19" customFormat="1" x14ac:dyDescent="0.25"/>
    <row r="8" spans="19:19" s="19" customFormat="1" ht="30" x14ac:dyDescent="0.25">
      <c r="S8" s="71" t="s">
        <v>85</v>
      </c>
    </row>
    <row r="9" spans="19:19" s="19" customFormat="1" x14ac:dyDescent="0.25"/>
    <row r="10" spans="19:19" s="19" customFormat="1" x14ac:dyDescent="0.25"/>
    <row r="11" spans="19:19" s="19" customFormat="1" x14ac:dyDescent="0.25"/>
    <row r="12" spans="19:19" s="19" customFormat="1" x14ac:dyDescent="0.25"/>
    <row r="13" spans="19:19" s="19" customFormat="1" x14ac:dyDescent="0.25"/>
    <row r="14" spans="19:19" s="19" customFormat="1" x14ac:dyDescent="0.25"/>
    <row r="15" spans="19:19" s="19" customFormat="1" x14ac:dyDescent="0.25"/>
    <row r="16" spans="19:19"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1</v>
      </c>
    </row>
    <row r="30" spans="1:14" ht="18.75" customHeight="1" x14ac:dyDescent="0.25">
      <c r="B30" s="26" t="s">
        <v>49</v>
      </c>
      <c r="K30" s="25" t="s">
        <v>49</v>
      </c>
    </row>
    <row r="33" spans="25:25" x14ac:dyDescent="0.25">
      <c r="Y33" s="67"/>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80" zoomScaleNormal="80" zoomScaleSheetLayoutView="70" workbookViewId="0"/>
  </sheetViews>
  <sheetFormatPr baseColWidth="10" defaultColWidth="11.42578125" defaultRowHeight="15" x14ac:dyDescent="0.25"/>
  <cols>
    <col min="1" max="1" width="5.7109375" customWidth="1"/>
    <col min="10" max="10" width="14.28515625" customWidth="1"/>
  </cols>
  <sheetData>
    <row r="1" spans="1:1" s="19" customFormat="1" ht="4.5" customHeight="1" x14ac:dyDescent="0.25">
      <c r="A1" s="19">
        <v>25</v>
      </c>
    </row>
    <row r="2" spans="1:1" s="19" customFormat="1" x14ac:dyDescent="0.25"/>
    <row r="3" spans="1:1" s="19" customFormat="1" x14ac:dyDescent="0.25"/>
    <row r="4" spans="1:1" s="19" customFormat="1" x14ac:dyDescent="0.25"/>
    <row r="5" spans="1:1" s="19" customFormat="1" x14ac:dyDescent="0.25"/>
    <row r="6" spans="1:1" s="19" customFormat="1" x14ac:dyDescent="0.25"/>
    <row r="7" spans="1:1" s="19" customFormat="1" x14ac:dyDescent="0.25"/>
    <row r="8" spans="1:1" s="19" customFormat="1" x14ac:dyDescent="0.25"/>
    <row r="9" spans="1:1" s="19" customFormat="1" x14ac:dyDescent="0.25"/>
    <row r="10" spans="1:1" s="19" customFormat="1" x14ac:dyDescent="0.25"/>
    <row r="11" spans="1:1" s="19" customFormat="1" x14ac:dyDescent="0.25"/>
    <row r="12" spans="1:1" s="19" customFormat="1" x14ac:dyDescent="0.25"/>
    <row r="13" spans="1:1" s="19" customFormat="1" x14ac:dyDescent="0.25"/>
    <row r="14" spans="1:1" s="19" customFormat="1" x14ac:dyDescent="0.25"/>
    <row r="15" spans="1:1" s="19" customFormat="1" x14ac:dyDescent="0.25"/>
    <row r="16" spans="1:1"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1</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topLeftCell="A4" zoomScale="70" zoomScaleNormal="7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Q48"/>
  <sheetViews>
    <sheetView showGridLines="0" showRowColHeaders="0" zoomScale="70" zoomScaleNormal="70" zoomScaleSheetLayoutView="80" workbookViewId="0">
      <selection activeCell="B8" sqref="B8:M48"/>
    </sheetView>
  </sheetViews>
  <sheetFormatPr baseColWidth="10" defaultColWidth="11.42578125" defaultRowHeight="15" x14ac:dyDescent="0.25"/>
  <cols>
    <col min="1" max="1" width="2.85546875" customWidth="1"/>
    <col min="14" max="14" width="2.140625" customWidth="1"/>
  </cols>
  <sheetData>
    <row r="6" spans="2:14" x14ac:dyDescent="0.25">
      <c r="B6" s="17" t="s">
        <v>42</v>
      </c>
    </row>
    <row r="7" spans="2:14" ht="7.5" customHeight="1" thickBot="1" x14ac:dyDescent="0.3">
      <c r="B7" s="65"/>
      <c r="C7" s="64"/>
      <c r="D7" s="64"/>
      <c r="E7" s="64"/>
      <c r="F7" s="64"/>
      <c r="G7" s="64"/>
      <c r="H7" s="64"/>
      <c r="I7" s="64"/>
      <c r="J7" s="64"/>
      <c r="K7" s="64"/>
      <c r="L7" s="64"/>
      <c r="M7" s="64"/>
    </row>
    <row r="8" spans="2:14" ht="17.45" customHeight="1" x14ac:dyDescent="0.25">
      <c r="B8" s="73" t="s">
        <v>86</v>
      </c>
      <c r="C8" s="74"/>
      <c r="D8" s="74"/>
      <c r="E8" s="74"/>
      <c r="F8" s="74"/>
      <c r="G8" s="74"/>
      <c r="H8" s="74"/>
      <c r="I8" s="74"/>
      <c r="J8" s="74"/>
      <c r="K8" s="74"/>
      <c r="L8" s="74"/>
      <c r="M8" s="75"/>
      <c r="N8" s="64"/>
    </row>
    <row r="9" spans="2:14" ht="17.45" customHeight="1" x14ac:dyDescent="0.25">
      <c r="B9" s="76"/>
      <c r="C9" s="77"/>
      <c r="D9" s="77"/>
      <c r="E9" s="77"/>
      <c r="F9" s="77"/>
      <c r="G9" s="77"/>
      <c r="H9" s="77"/>
      <c r="I9" s="77"/>
      <c r="J9" s="77"/>
      <c r="K9" s="77"/>
      <c r="L9" s="77"/>
      <c r="M9" s="78"/>
      <c r="N9" s="64"/>
    </row>
    <row r="10" spans="2:14" ht="17.45" customHeight="1" x14ac:dyDescent="0.25">
      <c r="B10" s="76"/>
      <c r="C10" s="77"/>
      <c r="D10" s="77"/>
      <c r="E10" s="77"/>
      <c r="F10" s="77"/>
      <c r="G10" s="77"/>
      <c r="H10" s="77"/>
      <c r="I10" s="77"/>
      <c r="J10" s="77"/>
      <c r="K10" s="77"/>
      <c r="L10" s="77"/>
      <c r="M10" s="78"/>
      <c r="N10" s="64"/>
    </row>
    <row r="11" spans="2:14" ht="17.45" customHeight="1" x14ac:dyDescent="0.25">
      <c r="B11" s="76"/>
      <c r="C11" s="77"/>
      <c r="D11" s="77"/>
      <c r="E11" s="77"/>
      <c r="F11" s="77"/>
      <c r="G11" s="77"/>
      <c r="H11" s="77"/>
      <c r="I11" s="77"/>
      <c r="J11" s="77"/>
      <c r="K11" s="77"/>
      <c r="L11" s="77"/>
      <c r="M11" s="78"/>
      <c r="N11" s="64"/>
    </row>
    <row r="12" spans="2:14" ht="17.45" customHeight="1" x14ac:dyDescent="0.25">
      <c r="B12" s="76"/>
      <c r="C12" s="77"/>
      <c r="D12" s="77"/>
      <c r="E12" s="77"/>
      <c r="F12" s="77"/>
      <c r="G12" s="77"/>
      <c r="H12" s="77"/>
      <c r="I12" s="77"/>
      <c r="J12" s="77"/>
      <c r="K12" s="77"/>
      <c r="L12" s="77"/>
      <c r="M12" s="78"/>
      <c r="N12" s="64"/>
    </row>
    <row r="13" spans="2:14" ht="17.45" customHeight="1" x14ac:dyDescent="0.25">
      <c r="B13" s="76"/>
      <c r="C13" s="77"/>
      <c r="D13" s="77"/>
      <c r="E13" s="77"/>
      <c r="F13" s="77"/>
      <c r="G13" s="77"/>
      <c r="H13" s="77"/>
      <c r="I13" s="77"/>
      <c r="J13" s="77"/>
      <c r="K13" s="77"/>
      <c r="L13" s="77"/>
      <c r="M13" s="78"/>
      <c r="N13" s="64"/>
    </row>
    <row r="14" spans="2:14" ht="17.45" customHeight="1" x14ac:dyDescent="0.25">
      <c r="B14" s="76"/>
      <c r="C14" s="77"/>
      <c r="D14" s="77"/>
      <c r="E14" s="77"/>
      <c r="F14" s="77"/>
      <c r="G14" s="77"/>
      <c r="H14" s="77"/>
      <c r="I14" s="77"/>
      <c r="J14" s="77"/>
      <c r="K14" s="77"/>
      <c r="L14" s="77"/>
      <c r="M14" s="78"/>
      <c r="N14" s="64"/>
    </row>
    <row r="15" spans="2:14" ht="17.45" customHeight="1" x14ac:dyDescent="0.25">
      <c r="B15" s="76"/>
      <c r="C15" s="77"/>
      <c r="D15" s="77"/>
      <c r="E15" s="77"/>
      <c r="F15" s="77"/>
      <c r="G15" s="77"/>
      <c r="H15" s="77"/>
      <c r="I15" s="77"/>
      <c r="J15" s="77"/>
      <c r="K15" s="77"/>
      <c r="L15" s="77"/>
      <c r="M15" s="78"/>
      <c r="N15" s="64"/>
    </row>
    <row r="16" spans="2:14" ht="17.45" customHeight="1" x14ac:dyDescent="0.25">
      <c r="B16" s="76"/>
      <c r="C16" s="77"/>
      <c r="D16" s="77"/>
      <c r="E16" s="77"/>
      <c r="F16" s="77"/>
      <c r="G16" s="77"/>
      <c r="H16" s="77"/>
      <c r="I16" s="77"/>
      <c r="J16" s="77"/>
      <c r="K16" s="77"/>
      <c r="L16" s="77"/>
      <c r="M16" s="78"/>
      <c r="N16" s="64"/>
    </row>
    <row r="17" spans="2:17" ht="17.45" customHeight="1" x14ac:dyDescent="0.25">
      <c r="B17" s="76"/>
      <c r="C17" s="77"/>
      <c r="D17" s="77"/>
      <c r="E17" s="77"/>
      <c r="F17" s="77"/>
      <c r="G17" s="77"/>
      <c r="H17" s="77"/>
      <c r="I17" s="77"/>
      <c r="J17" s="77"/>
      <c r="K17" s="77"/>
      <c r="L17" s="77"/>
      <c r="M17" s="78"/>
      <c r="N17" s="64"/>
    </row>
    <row r="18" spans="2:17" ht="17.45" customHeight="1" x14ac:dyDescent="0.25">
      <c r="B18" s="76"/>
      <c r="C18" s="77"/>
      <c r="D18" s="77"/>
      <c r="E18" s="77"/>
      <c r="F18" s="77"/>
      <c r="G18" s="77"/>
      <c r="H18" s="77"/>
      <c r="I18" s="77"/>
      <c r="J18" s="77"/>
      <c r="K18" s="77"/>
      <c r="L18" s="77"/>
      <c r="M18" s="78"/>
      <c r="N18" s="64"/>
    </row>
    <row r="19" spans="2:17" ht="17.45" customHeight="1" x14ac:dyDescent="0.25">
      <c r="B19" s="76"/>
      <c r="C19" s="77"/>
      <c r="D19" s="77"/>
      <c r="E19" s="77"/>
      <c r="F19" s="77"/>
      <c r="G19" s="77"/>
      <c r="H19" s="77"/>
      <c r="I19" s="77"/>
      <c r="J19" s="77"/>
      <c r="K19" s="77"/>
      <c r="L19" s="77"/>
      <c r="M19" s="78"/>
      <c r="N19" s="64"/>
    </row>
    <row r="20" spans="2:17" ht="17.45" customHeight="1" x14ac:dyDescent="0.25">
      <c r="B20" s="76"/>
      <c r="C20" s="77"/>
      <c r="D20" s="77"/>
      <c r="E20" s="77"/>
      <c r="F20" s="77"/>
      <c r="G20" s="77"/>
      <c r="H20" s="77"/>
      <c r="I20" s="77"/>
      <c r="J20" s="77"/>
      <c r="K20" s="77"/>
      <c r="L20" s="77"/>
      <c r="M20" s="78"/>
      <c r="N20" s="64"/>
      <c r="Q20" s="70"/>
    </row>
    <row r="21" spans="2:17" ht="17.45" customHeight="1" x14ac:dyDescent="0.25">
      <c r="B21" s="76"/>
      <c r="C21" s="77"/>
      <c r="D21" s="77"/>
      <c r="E21" s="77"/>
      <c r="F21" s="77"/>
      <c r="G21" s="77"/>
      <c r="H21" s="77"/>
      <c r="I21" s="77"/>
      <c r="J21" s="77"/>
      <c r="K21" s="77"/>
      <c r="L21" s="77"/>
      <c r="M21" s="78"/>
      <c r="N21" s="64"/>
    </row>
    <row r="22" spans="2:17" ht="17.45" customHeight="1" x14ac:dyDescent="0.25">
      <c r="B22" s="76"/>
      <c r="C22" s="77"/>
      <c r="D22" s="77"/>
      <c r="E22" s="77"/>
      <c r="F22" s="77"/>
      <c r="G22" s="77"/>
      <c r="H22" s="77"/>
      <c r="I22" s="77"/>
      <c r="J22" s="77"/>
      <c r="K22" s="77"/>
      <c r="L22" s="77"/>
      <c r="M22" s="78"/>
      <c r="N22" s="64"/>
    </row>
    <row r="23" spans="2:17" ht="17.45" customHeight="1" x14ac:dyDescent="0.25">
      <c r="B23" s="76"/>
      <c r="C23" s="77"/>
      <c r="D23" s="77"/>
      <c r="E23" s="77"/>
      <c r="F23" s="77"/>
      <c r="G23" s="77"/>
      <c r="H23" s="77"/>
      <c r="I23" s="77"/>
      <c r="J23" s="77"/>
      <c r="K23" s="77"/>
      <c r="L23" s="77"/>
      <c r="M23" s="78"/>
      <c r="N23" s="64"/>
    </row>
    <row r="24" spans="2:17" ht="17.45" customHeight="1" x14ac:dyDescent="0.25">
      <c r="B24" s="76"/>
      <c r="C24" s="77"/>
      <c r="D24" s="77"/>
      <c r="E24" s="77"/>
      <c r="F24" s="77"/>
      <c r="G24" s="77"/>
      <c r="H24" s="77"/>
      <c r="I24" s="77"/>
      <c r="J24" s="77"/>
      <c r="K24" s="77"/>
      <c r="L24" s="77"/>
      <c r="M24" s="78"/>
      <c r="N24" s="64"/>
    </row>
    <row r="25" spans="2:17" ht="17.45" customHeight="1" x14ac:dyDescent="0.25">
      <c r="B25" s="76"/>
      <c r="C25" s="77"/>
      <c r="D25" s="77"/>
      <c r="E25" s="77"/>
      <c r="F25" s="77"/>
      <c r="G25" s="77"/>
      <c r="H25" s="77"/>
      <c r="I25" s="77"/>
      <c r="J25" s="77"/>
      <c r="K25" s="77"/>
      <c r="L25" s="77"/>
      <c r="M25" s="78"/>
      <c r="N25" s="64"/>
    </row>
    <row r="26" spans="2:17" ht="17.45" customHeight="1" x14ac:dyDescent="0.25">
      <c r="B26" s="76"/>
      <c r="C26" s="77"/>
      <c r="D26" s="77"/>
      <c r="E26" s="77"/>
      <c r="F26" s="77"/>
      <c r="G26" s="77"/>
      <c r="H26" s="77"/>
      <c r="I26" s="77"/>
      <c r="J26" s="77"/>
      <c r="K26" s="77"/>
      <c r="L26" s="77"/>
      <c r="M26" s="78"/>
      <c r="N26" s="64"/>
    </row>
    <row r="27" spans="2:17" ht="17.45" customHeight="1" x14ac:dyDescent="0.25">
      <c r="B27" s="76"/>
      <c r="C27" s="77"/>
      <c r="D27" s="77"/>
      <c r="E27" s="77"/>
      <c r="F27" s="77"/>
      <c r="G27" s="77"/>
      <c r="H27" s="77"/>
      <c r="I27" s="77"/>
      <c r="J27" s="77"/>
      <c r="K27" s="77"/>
      <c r="L27" s="77"/>
      <c r="M27" s="78"/>
      <c r="N27" s="64"/>
    </row>
    <row r="28" spans="2:17" ht="17.45" customHeight="1" x14ac:dyDescent="0.25">
      <c r="B28" s="76"/>
      <c r="C28" s="77"/>
      <c r="D28" s="77"/>
      <c r="E28" s="77"/>
      <c r="F28" s="77"/>
      <c r="G28" s="77"/>
      <c r="H28" s="77"/>
      <c r="I28" s="77"/>
      <c r="J28" s="77"/>
      <c r="K28" s="77"/>
      <c r="L28" s="77"/>
      <c r="M28" s="78"/>
      <c r="N28" s="64"/>
    </row>
    <row r="29" spans="2:17" ht="17.45" customHeight="1" x14ac:dyDescent="0.25">
      <c r="B29" s="76"/>
      <c r="C29" s="77"/>
      <c r="D29" s="77"/>
      <c r="E29" s="77"/>
      <c r="F29" s="77"/>
      <c r="G29" s="77"/>
      <c r="H29" s="77"/>
      <c r="I29" s="77"/>
      <c r="J29" s="77"/>
      <c r="K29" s="77"/>
      <c r="L29" s="77"/>
      <c r="M29" s="78"/>
      <c r="N29" s="64"/>
    </row>
    <row r="30" spans="2:17" ht="17.45" customHeight="1" x14ac:dyDescent="0.25">
      <c r="B30" s="76"/>
      <c r="C30" s="77"/>
      <c r="D30" s="77"/>
      <c r="E30" s="77"/>
      <c r="F30" s="77"/>
      <c r="G30" s="77"/>
      <c r="H30" s="77"/>
      <c r="I30" s="77"/>
      <c r="J30" s="77"/>
      <c r="K30" s="77"/>
      <c r="L30" s="77"/>
      <c r="M30" s="78"/>
      <c r="N30" s="64"/>
    </row>
    <row r="31" spans="2:17" ht="17.45" customHeight="1" x14ac:dyDescent="0.25">
      <c r="B31" s="76"/>
      <c r="C31" s="77"/>
      <c r="D31" s="77"/>
      <c r="E31" s="77"/>
      <c r="F31" s="77"/>
      <c r="G31" s="77"/>
      <c r="H31" s="77"/>
      <c r="I31" s="77"/>
      <c r="J31" s="77"/>
      <c r="K31" s="77"/>
      <c r="L31" s="77"/>
      <c r="M31" s="78"/>
      <c r="N31" s="64"/>
    </row>
    <row r="32" spans="2:17" ht="17.45" customHeight="1" x14ac:dyDescent="0.25">
      <c r="B32" s="76"/>
      <c r="C32" s="77"/>
      <c r="D32" s="77"/>
      <c r="E32" s="77"/>
      <c r="F32" s="77"/>
      <c r="G32" s="77"/>
      <c r="H32" s="77"/>
      <c r="I32" s="77"/>
      <c r="J32" s="77"/>
      <c r="K32" s="77"/>
      <c r="L32" s="77"/>
      <c r="M32" s="78"/>
      <c r="N32" s="64"/>
    </row>
    <row r="33" spans="2:14" ht="17.45" customHeight="1" x14ac:dyDescent="0.25">
      <c r="B33" s="76"/>
      <c r="C33" s="77"/>
      <c r="D33" s="77"/>
      <c r="E33" s="77"/>
      <c r="F33" s="77"/>
      <c r="G33" s="77"/>
      <c r="H33" s="77"/>
      <c r="I33" s="77"/>
      <c r="J33" s="77"/>
      <c r="K33" s="77"/>
      <c r="L33" s="77"/>
      <c r="M33" s="78"/>
      <c r="N33" s="64"/>
    </row>
    <row r="34" spans="2:14" ht="17.45" customHeight="1" x14ac:dyDescent="0.25">
      <c r="B34" s="76"/>
      <c r="C34" s="77"/>
      <c r="D34" s="77"/>
      <c r="E34" s="77"/>
      <c r="F34" s="77"/>
      <c r="G34" s="77"/>
      <c r="H34" s="77"/>
      <c r="I34" s="77"/>
      <c r="J34" s="77"/>
      <c r="K34" s="77"/>
      <c r="L34" s="77"/>
      <c r="M34" s="78"/>
      <c r="N34" s="64"/>
    </row>
    <row r="35" spans="2:14" ht="17.45" customHeight="1" x14ac:dyDescent="0.25">
      <c r="B35" s="76"/>
      <c r="C35" s="77"/>
      <c r="D35" s="77"/>
      <c r="E35" s="77"/>
      <c r="F35" s="77"/>
      <c r="G35" s="77"/>
      <c r="H35" s="77"/>
      <c r="I35" s="77"/>
      <c r="J35" s="77"/>
      <c r="K35" s="77"/>
      <c r="L35" s="77"/>
      <c r="M35" s="78"/>
      <c r="N35" s="64"/>
    </row>
    <row r="36" spans="2:14" ht="17.45" customHeight="1" x14ac:dyDescent="0.25">
      <c r="B36" s="76"/>
      <c r="C36" s="77"/>
      <c r="D36" s="77"/>
      <c r="E36" s="77"/>
      <c r="F36" s="77"/>
      <c r="G36" s="77"/>
      <c r="H36" s="77"/>
      <c r="I36" s="77"/>
      <c r="J36" s="77"/>
      <c r="K36" s="77"/>
      <c r="L36" s="77"/>
      <c r="M36" s="78"/>
    </row>
    <row r="37" spans="2:14" ht="17.45" customHeight="1" x14ac:dyDescent="0.25">
      <c r="B37" s="76"/>
      <c r="C37" s="77"/>
      <c r="D37" s="77"/>
      <c r="E37" s="77"/>
      <c r="F37" s="77"/>
      <c r="G37" s="77"/>
      <c r="H37" s="77"/>
      <c r="I37" s="77"/>
      <c r="J37" s="77"/>
      <c r="K37" s="77"/>
      <c r="L37" s="77"/>
      <c r="M37" s="78"/>
    </row>
    <row r="38" spans="2:14" ht="17.45" customHeight="1" x14ac:dyDescent="0.25">
      <c r="B38" s="76"/>
      <c r="C38" s="77"/>
      <c r="D38" s="77"/>
      <c r="E38" s="77"/>
      <c r="F38" s="77"/>
      <c r="G38" s="77"/>
      <c r="H38" s="77"/>
      <c r="I38" s="77"/>
      <c r="J38" s="77"/>
      <c r="K38" s="77"/>
      <c r="L38" s="77"/>
      <c r="M38" s="78"/>
    </row>
    <row r="39" spans="2:14" ht="17.45" customHeight="1" x14ac:dyDescent="0.25">
      <c r="B39" s="76"/>
      <c r="C39" s="77"/>
      <c r="D39" s="77"/>
      <c r="E39" s="77"/>
      <c r="F39" s="77"/>
      <c r="G39" s="77"/>
      <c r="H39" s="77"/>
      <c r="I39" s="77"/>
      <c r="J39" s="77"/>
      <c r="K39" s="77"/>
      <c r="L39" s="77"/>
      <c r="M39" s="78"/>
    </row>
    <row r="40" spans="2:14" ht="17.45" customHeight="1" x14ac:dyDescent="0.25">
      <c r="B40" s="76"/>
      <c r="C40" s="77"/>
      <c r="D40" s="77"/>
      <c r="E40" s="77"/>
      <c r="F40" s="77"/>
      <c r="G40" s="77"/>
      <c r="H40" s="77"/>
      <c r="I40" s="77"/>
      <c r="J40" s="77"/>
      <c r="K40" s="77"/>
      <c r="L40" s="77"/>
      <c r="M40" s="78"/>
    </row>
    <row r="41" spans="2:14" ht="17.45" customHeight="1" x14ac:dyDescent="0.25">
      <c r="B41" s="76"/>
      <c r="C41" s="77"/>
      <c r="D41" s="77"/>
      <c r="E41" s="77"/>
      <c r="F41" s="77"/>
      <c r="G41" s="77"/>
      <c r="H41" s="77"/>
      <c r="I41" s="77"/>
      <c r="J41" s="77"/>
      <c r="K41" s="77"/>
      <c r="L41" s="77"/>
      <c r="M41" s="78"/>
    </row>
    <row r="42" spans="2:14" x14ac:dyDescent="0.25">
      <c r="B42" s="76"/>
      <c r="C42" s="77"/>
      <c r="D42" s="77"/>
      <c r="E42" s="77"/>
      <c r="F42" s="77"/>
      <c r="G42" s="77"/>
      <c r="H42" s="77"/>
      <c r="I42" s="77"/>
      <c r="J42" s="77"/>
      <c r="K42" s="77"/>
      <c r="L42" s="77"/>
      <c r="M42" s="78"/>
    </row>
    <row r="43" spans="2:14" x14ac:dyDescent="0.25">
      <c r="B43" s="76"/>
      <c r="C43" s="77"/>
      <c r="D43" s="77"/>
      <c r="E43" s="77"/>
      <c r="F43" s="77"/>
      <c r="G43" s="77"/>
      <c r="H43" s="77"/>
      <c r="I43" s="77"/>
      <c r="J43" s="77"/>
      <c r="K43" s="77"/>
      <c r="L43" s="77"/>
      <c r="M43" s="78"/>
    </row>
    <row r="44" spans="2:14" x14ac:dyDescent="0.25">
      <c r="B44" s="76"/>
      <c r="C44" s="77"/>
      <c r="D44" s="77"/>
      <c r="E44" s="77"/>
      <c r="F44" s="77"/>
      <c r="G44" s="77"/>
      <c r="H44" s="77"/>
      <c r="I44" s="77"/>
      <c r="J44" s="77"/>
      <c r="K44" s="77"/>
      <c r="L44" s="77"/>
      <c r="M44" s="78"/>
    </row>
    <row r="45" spans="2:14" x14ac:dyDescent="0.25">
      <c r="B45" s="76"/>
      <c r="C45" s="77"/>
      <c r="D45" s="77"/>
      <c r="E45" s="77"/>
      <c r="F45" s="77"/>
      <c r="G45" s="77"/>
      <c r="H45" s="77"/>
      <c r="I45" s="77"/>
      <c r="J45" s="77"/>
      <c r="K45" s="77"/>
      <c r="L45" s="77"/>
      <c r="M45" s="78"/>
    </row>
    <row r="46" spans="2:14" x14ac:dyDescent="0.25">
      <c r="B46" s="76"/>
      <c r="C46" s="77"/>
      <c r="D46" s="77"/>
      <c r="E46" s="77"/>
      <c r="F46" s="77"/>
      <c r="G46" s="77"/>
      <c r="H46" s="77"/>
      <c r="I46" s="77"/>
      <c r="J46" s="77"/>
      <c r="K46" s="77"/>
      <c r="L46" s="77"/>
      <c r="M46" s="78"/>
    </row>
    <row r="47" spans="2:14" x14ac:dyDescent="0.25">
      <c r="B47" s="76"/>
      <c r="C47" s="77"/>
      <c r="D47" s="77"/>
      <c r="E47" s="77"/>
      <c r="F47" s="77"/>
      <c r="G47" s="77"/>
      <c r="H47" s="77"/>
      <c r="I47" s="77"/>
      <c r="J47" s="77"/>
      <c r="K47" s="77"/>
      <c r="L47" s="77"/>
      <c r="M47" s="78"/>
    </row>
    <row r="48" spans="2:14" ht="15.75" thickBot="1" x14ac:dyDescent="0.3">
      <c r="B48" s="79"/>
      <c r="C48" s="80"/>
      <c r="D48" s="80"/>
      <c r="E48" s="80"/>
      <c r="F48" s="80"/>
      <c r="G48" s="80"/>
      <c r="H48" s="80"/>
      <c r="I48" s="80"/>
      <c r="J48" s="80"/>
      <c r="K48" s="80"/>
      <c r="L48" s="80"/>
      <c r="M48" s="81"/>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3" sqref="D13"/>
    </sheetView>
  </sheetViews>
  <sheetFormatPr baseColWidth="10" defaultColWidth="11.42578125" defaultRowHeight="15" x14ac:dyDescent="0.25"/>
  <cols>
    <col min="1" max="1" width="3.140625" customWidth="1"/>
    <col min="2" max="2" width="2.7109375" customWidth="1"/>
    <col min="3" max="3" width="4.28515625" style="58" customWidth="1"/>
    <col min="4" max="4" width="90.42578125" customWidth="1"/>
  </cols>
  <sheetData>
    <row r="3" spans="2:9" ht="14.1" customHeight="1" thickBot="1" x14ac:dyDescent="0.3">
      <c r="B3" s="55"/>
      <c r="C3" s="56" t="s">
        <v>58</v>
      </c>
      <c r="F3" s="57" t="s">
        <v>59</v>
      </c>
    </row>
    <row r="4" spans="2:9" x14ac:dyDescent="0.25">
      <c r="F4" s="82" t="s">
        <v>60</v>
      </c>
      <c r="G4" s="83"/>
      <c r="H4" s="83"/>
      <c r="I4" s="84"/>
    </row>
    <row r="5" spans="2:9" s="15" customFormat="1" ht="20.100000000000001" customHeight="1" x14ac:dyDescent="0.25">
      <c r="C5" s="59" t="s">
        <v>61</v>
      </c>
      <c r="D5" s="15" t="s">
        <v>62</v>
      </c>
      <c r="F5" s="85"/>
      <c r="G5" s="86"/>
      <c r="H5" s="86"/>
      <c r="I5" s="87"/>
    </row>
    <row r="6" spans="2:9" s="15" customFormat="1" ht="20.100000000000001" customHeight="1" x14ac:dyDescent="0.25">
      <c r="C6" s="59" t="s">
        <v>63</v>
      </c>
      <c r="D6" s="15" t="s">
        <v>64</v>
      </c>
      <c r="F6" s="85"/>
      <c r="G6" s="86"/>
      <c r="H6" s="86"/>
      <c r="I6" s="87"/>
    </row>
    <row r="7" spans="2:9" s="15" customFormat="1" ht="20.100000000000001" customHeight="1" x14ac:dyDescent="0.25">
      <c r="C7" s="59" t="s">
        <v>65</v>
      </c>
      <c r="D7" s="15" t="s">
        <v>66</v>
      </c>
      <c r="F7" s="85"/>
      <c r="G7" s="86"/>
      <c r="H7" s="86"/>
      <c r="I7" s="87"/>
    </row>
    <row r="8" spans="2:9" s="15" customFormat="1" ht="20.100000000000001" customHeight="1" x14ac:dyDescent="0.25">
      <c r="C8" s="59" t="s">
        <v>67</v>
      </c>
      <c r="D8" s="15" t="s">
        <v>68</v>
      </c>
      <c r="F8" s="85"/>
      <c r="G8" s="86"/>
      <c r="H8" s="86"/>
      <c r="I8" s="87"/>
    </row>
    <row r="9" spans="2:9" ht="20.100000000000001" customHeight="1" x14ac:dyDescent="0.25">
      <c r="C9" s="59" t="s">
        <v>67</v>
      </c>
      <c r="D9" s="15" t="s">
        <v>69</v>
      </c>
      <c r="F9" s="85"/>
      <c r="G9" s="86"/>
      <c r="H9" s="86"/>
      <c r="I9" s="87"/>
    </row>
    <row r="10" spans="2:9" ht="20.100000000000001" customHeight="1" x14ac:dyDescent="0.25">
      <c r="C10" s="59" t="s">
        <v>70</v>
      </c>
      <c r="D10" s="15" t="s">
        <v>71</v>
      </c>
      <c r="F10" s="85"/>
      <c r="G10" s="86"/>
      <c r="H10" s="86"/>
      <c r="I10" s="87"/>
    </row>
    <row r="11" spans="2:9" x14ac:dyDescent="0.25">
      <c r="C11" s="59"/>
      <c r="F11" s="85"/>
      <c r="G11" s="86"/>
      <c r="H11" s="86"/>
      <c r="I11" s="87"/>
    </row>
    <row r="12" spans="2:9" ht="15.75" thickBot="1" x14ac:dyDescent="0.3">
      <c r="F12" s="88"/>
      <c r="G12" s="89"/>
      <c r="H12" s="89"/>
      <c r="I12" s="90"/>
    </row>
    <row r="16" spans="2:9" ht="14.1" customHeight="1" x14ac:dyDescent="0.25">
      <c r="B16" s="55"/>
      <c r="C16" s="56" t="s">
        <v>72</v>
      </c>
    </row>
    <row r="18" spans="3:4" x14ac:dyDescent="0.25">
      <c r="D18" s="60" t="s">
        <v>73</v>
      </c>
    </row>
    <row r="19" spans="3:4" x14ac:dyDescent="0.25">
      <c r="C19" s="59"/>
      <c r="D19" t="s">
        <v>74</v>
      </c>
    </row>
    <row r="20" spans="3:4" x14ac:dyDescent="0.25">
      <c r="C20" s="59"/>
      <c r="D20" t="s">
        <v>75</v>
      </c>
    </row>
    <row r="21" spans="3:4" x14ac:dyDescent="0.25">
      <c r="C21" s="59"/>
      <c r="D21" t="s">
        <v>76</v>
      </c>
    </row>
    <row r="22" spans="3:4" ht="3.75" customHeight="1" x14ac:dyDescent="0.25">
      <c r="C22" s="59"/>
    </row>
    <row r="23" spans="3:4" ht="15.75" x14ac:dyDescent="0.25">
      <c r="C23" s="59"/>
      <c r="D23" s="61" t="s">
        <v>77</v>
      </c>
    </row>
    <row r="24" spans="3:4" x14ac:dyDescent="0.25">
      <c r="C24" s="59"/>
      <c r="D24" s="62" t="s">
        <v>78</v>
      </c>
    </row>
    <row r="27" spans="3:4" x14ac:dyDescent="0.25">
      <c r="D27" s="60" t="s">
        <v>79</v>
      </c>
    </row>
    <row r="28" spans="3:4" x14ac:dyDescent="0.25">
      <c r="D28" t="s">
        <v>80</v>
      </c>
    </row>
    <row r="29" spans="3:4" x14ac:dyDescent="0.25">
      <c r="D29" t="s">
        <v>81</v>
      </c>
    </row>
    <row r="30" spans="3:4" x14ac:dyDescent="0.25">
      <c r="D30" t="s">
        <v>83</v>
      </c>
    </row>
    <row r="33" spans="4:4" x14ac:dyDescent="0.25">
      <c r="D33" s="60" t="s">
        <v>84</v>
      </c>
    </row>
    <row r="34" spans="4:4" x14ac:dyDescent="0.25">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2" ma:contentTypeDescription="Crear nuevo documento." ma:contentTypeScope="" ma:versionID="50d58e58b3f053fb9a6feae6084fe278">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1bfeab68d0fd233db9526c21e25d665"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419A0CD7-20E7-43D1-A4B5-C3CCE3D994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 Extra</vt:lpstr>
      <vt:lpstr>O. Virgen </vt:lpstr>
      <vt:lpstr>O. Virgen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Sánchez Alconada, Juan Carlos</cp:lastModifiedBy>
  <cp:lastPrinted>2019-11-28T11:09:09Z</cp:lastPrinted>
  <dcterms:created xsi:type="dcterms:W3CDTF">2018-06-15T07:55:04Z</dcterms:created>
  <dcterms:modified xsi:type="dcterms:W3CDTF">2021-07-12T07:25:29Z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