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8\"/>
    </mc:Choice>
  </mc:AlternateContent>
  <xr:revisionPtr revIDLastSave="0" documentId="13_ncr:1_{EC973045-72DE-405D-9CC8-BE916308BB49}" xr6:coauthVersionLast="47" xr6:coauthVersionMax="47" xr10:uidLastSave="{00000000-0000-0000-0000-000000000000}"/>
  <workbookProtection workbookAlgorithmName="SHA-512" workbookHashValue="s9dxbTjOorpRWFDTRX5DOaW5lPDXb/AI3sUsz2e+Q/smZxKqhhhtebX2nIsAFdtZ9SJqqUQUT1RCNyxNBMmvgA==" workbookSaltValue="iTkDh4ia11SMkF7FO5cHjg==" workbookSpinCount="100000" lockStructure="1"/>
  <bookViews>
    <workbookView showSheetTabs="0" xWindow="-108" yWindow="-108" windowWidth="23256" windowHeight="12576" tabRatio="884" xr2:uid="{00000000-000D-0000-FFFF-FFFF00000000}"/>
  </bookViews>
  <sheets>
    <sheet name="Portada" sheetId="12" r:id="rId1"/>
    <sheet name="Aceite Virgen Extra" sheetId="8" state="veryHidden" r:id="rId2"/>
    <sheet name="Aceite Virgen" sheetId="7" state="veryHidden" r:id="rId3"/>
    <sheet name="Aceite de Oliva" sheetId="1"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DS260" i="1" l="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H260" i="8"/>
  <c r="BI259" i="8" s="1"/>
  <c r="BA260" i="8"/>
  <c r="BA259" i="8" s="1"/>
  <c r="AT260" i="8"/>
  <c r="AV259" i="8" s="1"/>
  <c r="AM260" i="8"/>
  <c r="AF260" i="8"/>
  <c r="AG259" i="8" s="1"/>
  <c r="Y260" i="8"/>
  <c r="Y259" i="8" s="1"/>
  <c r="R260" i="8"/>
  <c r="R259" i="8" s="1"/>
  <c r="K260" i="8"/>
  <c r="K259" i="8" s="1"/>
  <c r="D260" i="8"/>
  <c r="G259" i="8" s="1"/>
  <c r="BP259" i="8"/>
  <c r="AO259" i="8"/>
  <c r="AB259" i="8"/>
  <c r="S259" i="8"/>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CF259" i="7"/>
  <c r="BX259" i="7"/>
  <c r="AN259" i="7" l="1"/>
  <c r="BX259" i="8"/>
  <c r="CF259" i="8"/>
  <c r="E259" i="7"/>
  <c r="AI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DV263" i="7" l="1"/>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DS264" i="8" l="1"/>
  <c r="B13" i="10"/>
  <c r="C13" i="10" s="1"/>
  <c r="B264" i="8"/>
  <c r="CM264" i="8" s="1"/>
  <c r="B264" i="7"/>
  <c r="CJ264" i="7" s="1"/>
  <c r="DS264" i="7" l="1"/>
  <c r="DE264" i="8"/>
  <c r="DF264" i="8"/>
  <c r="DT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DO265" i="7" l="1"/>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DS266" i="7" l="1"/>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DV267" i="8" l="1"/>
  <c r="B16" i="10"/>
  <c r="C16" i="10" s="1"/>
  <c r="B267" i="8"/>
  <c r="CL267" i="8" s="1"/>
  <c r="B267" i="7"/>
  <c r="CL267" i="7" s="1"/>
  <c r="CC260" i="1"/>
  <c r="CF259" i="1" s="1"/>
  <c r="CE259" i="1" l="1"/>
  <c r="DH267" i="8"/>
  <c r="DT267" i="7"/>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DT268" i="8" l="1"/>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DS269" i="7" l="1"/>
  <c r="DT269" i="7"/>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L9" i="11"/>
  <c r="L5" i="2"/>
  <c r="L10" i="2" s="1"/>
  <c r="N10" i="11" s="1"/>
  <c r="N9" i="11"/>
  <c r="J10" i="2"/>
  <c r="L10" i="11" s="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B263" i="1"/>
  <c r="B12" i="2"/>
  <c r="C12" i="11" s="1"/>
  <c r="DV270" i="7" l="1"/>
  <c r="DV270" i="8"/>
  <c r="DU263" i="1"/>
  <c r="DT263" i="1"/>
  <c r="DV263" i="1"/>
  <c r="DS263" i="1"/>
  <c r="DS270" i="7"/>
  <c r="DU270" i="8"/>
  <c r="DU270" i="7"/>
  <c r="DT270" i="8"/>
  <c r="DT270" i="7"/>
  <c r="DS270" i="8"/>
  <c r="DN270" i="7"/>
  <c r="DO270" i="8"/>
  <c r="DL270" i="7"/>
  <c r="DN270" i="8"/>
  <c r="DO263" i="1"/>
  <c r="DN263" i="1"/>
  <c r="DL263" i="1"/>
  <c r="DM263" i="1"/>
  <c r="DO270" i="7"/>
  <c r="DL270" i="8"/>
  <c r="DM270" i="7"/>
  <c r="DM270" i="8"/>
  <c r="DH263" i="1"/>
  <c r="DG263" i="1"/>
  <c r="DF263" i="1"/>
  <c r="DE263" i="1"/>
  <c r="DH270" i="7"/>
  <c r="DH270" i="8"/>
  <c r="DE270" i="7"/>
  <c r="DE270" i="8"/>
  <c r="DF270" i="7"/>
  <c r="DF270" i="8"/>
  <c r="DG270" i="7"/>
  <c r="DG270" i="8"/>
  <c r="CX270" i="7"/>
  <c r="CY270" i="7"/>
  <c r="CZ270" i="7"/>
  <c r="DA270" i="7"/>
  <c r="DA263" i="1"/>
  <c r="CZ263" i="1"/>
  <c r="CY263" i="1"/>
  <c r="CX263" i="1"/>
  <c r="CX270" i="8"/>
  <c r="CY270" i="8"/>
  <c r="CZ270" i="8"/>
  <c r="CQ270" i="8"/>
  <c r="DA270" i="8"/>
  <c r="CR270" i="8"/>
  <c r="CS270" i="8"/>
  <c r="CT270" i="8"/>
  <c r="CT270" i="7"/>
  <c r="CQ270" i="7"/>
  <c r="CR270" i="7"/>
  <c r="CS270" i="7"/>
  <c r="CS263" i="1"/>
  <c r="CQ263" i="1"/>
  <c r="CR263" i="1"/>
  <c r="CT263" i="1"/>
  <c r="CM263" i="1"/>
  <c r="CK263" i="1"/>
  <c r="CL263" i="1"/>
  <c r="CJ263" i="1"/>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G11" i="10" s="1" a="1"/>
  <c r="G11" i="10" s="1"/>
  <c r="BY263" i="8"/>
  <c r="AW263" i="8"/>
  <c r="U263" i="8"/>
  <c r="Z263" i="8"/>
  <c r="CD263" i="8"/>
  <c r="K263" i="8"/>
  <c r="AN263" i="8"/>
  <c r="BR263" i="8"/>
  <c r="BO263" i="8"/>
  <c r="AP263" i="8"/>
  <c r="AM263" i="8"/>
  <c r="N263" i="8"/>
  <c r="CC263" i="1"/>
  <c r="CF263" i="1"/>
  <c r="CE263" i="1"/>
  <c r="CD263" i="1"/>
  <c r="F263" i="1"/>
  <c r="M263" i="1"/>
  <c r="T263" i="1"/>
  <c r="AT263" i="1"/>
  <c r="AI263" i="1"/>
  <c r="AP263" i="1"/>
  <c r="G263" i="1"/>
  <c r="N263" i="1"/>
  <c r="U263" i="1"/>
  <c r="AB263" i="1"/>
  <c r="Y263" i="1"/>
  <c r="AM263" i="1"/>
  <c r="AO263" i="1"/>
  <c r="K263" i="1"/>
  <c r="R263" i="1"/>
  <c r="D263" i="1"/>
  <c r="AF263" i="1"/>
  <c r="AG263" i="1"/>
  <c r="Z263" i="1"/>
  <c r="S263" i="1"/>
  <c r="E263" i="1"/>
  <c r="L263" i="1"/>
  <c r="AN263" i="1"/>
  <c r="AA263" i="1"/>
  <c r="AH263" i="1"/>
  <c r="AW263" i="1"/>
  <c r="AV263" i="1"/>
  <c r="AU263" i="1"/>
  <c r="BK263" i="1"/>
  <c r="BR263" i="1"/>
  <c r="BQ263" i="1"/>
  <c r="BJ263" i="1"/>
  <c r="BX263" i="1"/>
  <c r="BI263" i="1"/>
  <c r="BV263" i="1"/>
  <c r="BO263" i="1"/>
  <c r="BY263" i="1"/>
  <c r="BP263" i="1"/>
  <c r="BW263" i="1"/>
  <c r="BH263" i="1"/>
  <c r="BD263" i="1"/>
  <c r="BC263" i="1"/>
  <c r="BB263" i="1"/>
  <c r="BA263" i="1"/>
  <c r="A264" i="1"/>
  <c r="C12" i="2"/>
  <c r="D12" i="11" s="1"/>
  <c r="F12" i="11" s="1"/>
  <c r="J11" i="10" l="1" a="1"/>
  <c r="J11" i="10" s="1"/>
  <c r="F11" i="10" a="1"/>
  <c r="F11" i="10" s="1"/>
  <c r="P11" i="2"/>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L11" i="2"/>
  <c r="O11" i="2"/>
  <c r="Q11" i="11" s="1"/>
  <c r="I11" i="10" a="1"/>
  <c r="I11" i="10" s="1"/>
  <c r="P11" i="10" a="1"/>
  <c r="P11" i="10" s="1"/>
  <c r="H11" i="10" a="1"/>
  <c r="H11" i="10" s="1"/>
  <c r="N11" i="2"/>
  <c r="J11" i="2"/>
  <c r="M11" i="2"/>
  <c r="G11" i="2"/>
  <c r="I11" i="11" s="1"/>
  <c r="I11" i="2"/>
  <c r="F11" i="2"/>
  <c r="E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DS264" i="1" l="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R11" i="11"/>
  <c r="CX271" i="7"/>
  <c r="CY271" i="7"/>
  <c r="CZ271" i="7"/>
  <c r="DA271" i="7"/>
  <c r="CZ264" i="1"/>
  <c r="DA264" i="1"/>
  <c r="CX264" i="1"/>
  <c r="CY264" i="1"/>
  <c r="K12" i="10" a="1"/>
  <c r="K12" i="10" s="1"/>
  <c r="CX271" i="8"/>
  <c r="CZ271" i="8"/>
  <c r="DA271" i="8"/>
  <c r="L11" i="11"/>
  <c r="N11" i="11"/>
  <c r="H11" i="11"/>
  <c r="G11" i="11"/>
  <c r="P11" i="11"/>
  <c r="I12" i="10" a="1"/>
  <c r="I12" i="10" s="1"/>
  <c r="CQ271" i="8"/>
  <c r="E12" i="10" a="1"/>
  <c r="E12" i="10" s="1"/>
  <c r="CS271" i="8"/>
  <c r="CT271" i="8"/>
  <c r="CR271" i="7"/>
  <c r="CS271" i="7"/>
  <c r="CT271" i="7"/>
  <c r="CQ271" i="7"/>
  <c r="CS264" i="1"/>
  <c r="CT264" i="1"/>
  <c r="CQ264" i="1"/>
  <c r="CJ264" i="1"/>
  <c r="CR264" i="1"/>
  <c r="O11" i="11"/>
  <c r="M11" i="11"/>
  <c r="CL264" i="1"/>
  <c r="CM271" i="7"/>
  <c r="CK264" i="1"/>
  <c r="CM264" i="1"/>
  <c r="J11" i="11"/>
  <c r="CK271" i="8"/>
  <c r="CL271" i="8"/>
  <c r="CM271" i="8"/>
  <c r="CJ271" i="7"/>
  <c r="CK271" i="7"/>
  <c r="K11" i="11"/>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M12" i="11" s="1"/>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DT272" i="8" l="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DU273" i="8" l="1"/>
  <c r="DT273" i="8"/>
  <c r="DT273" i="7"/>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I14" i="9" l="1" a="1"/>
  <c r="I14" i="9" s="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DS267" i="1" l="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E15" i="2" s="1"/>
  <c r="AU267" i="1"/>
  <c r="AV267" i="1"/>
  <c r="BH267" i="1"/>
  <c r="AW267" i="1"/>
  <c r="BP267" i="1"/>
  <c r="BX267" i="1"/>
  <c r="BQ267" i="1"/>
  <c r="BY267" i="1"/>
  <c r="BR267" i="1"/>
  <c r="BK267" i="1"/>
  <c r="BV267" i="1"/>
  <c r="BI267" i="1"/>
  <c r="BO267" i="1"/>
  <c r="BW267" i="1"/>
  <c r="BA267" i="1"/>
  <c r="BD267" i="1"/>
  <c r="A268" i="1"/>
  <c r="C16" i="2"/>
  <c r="D16" i="11" s="1"/>
  <c r="F16" i="11" s="1"/>
  <c r="G15" i="2" l="1"/>
  <c r="I15" i="11" s="1"/>
  <c r="L15" i="2"/>
  <c r="N15" i="11" s="1"/>
  <c r="G15" i="1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DV275" i="8" l="1"/>
  <c r="DT275" i="7"/>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DU276" i="7" l="1"/>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DT277" i="7" l="1"/>
  <c r="DT270" i="1"/>
  <c r="DU277" i="8"/>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18" i="10" s="1" a="1"/>
  <c r="G18" i="10" s="1"/>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I18" i="10" l="1" a="1"/>
  <c r="I18" i="10" s="1"/>
  <c r="F18" i="10" a="1"/>
  <c r="F18" i="10" s="1"/>
  <c r="L18" i="2"/>
  <c r="M18" i="10" a="1"/>
  <c r="M18" i="10" s="1"/>
  <c r="L18" i="10" a="1"/>
  <c r="L18" i="10" s="1"/>
  <c r="H18" i="10" a="1"/>
  <c r="H18" i="10" s="1"/>
  <c r="N18" i="10" a="1"/>
  <c r="N18" i="10" s="1"/>
  <c r="M18" i="2"/>
  <c r="E18" i="2"/>
  <c r="K18" i="2"/>
  <c r="M18" i="11" s="1"/>
  <c r="F18" i="2"/>
  <c r="H18" i="11" s="1"/>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DT271" i="1" l="1"/>
  <c r="DT278" i="8"/>
  <c r="DU278" i="7"/>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F19" i="10" s="1" a="1"/>
  <c r="F19" i="10" s="1"/>
  <c r="BP271" i="8"/>
  <c r="AB271" i="8"/>
  <c r="BX271" i="8"/>
  <c r="D271" i="8"/>
  <c r="E19" i="10" s="1" a="1"/>
  <c r="E19" i="10" s="1"/>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G19" i="10" l="1" a="1"/>
  <c r="G19" i="10" s="1"/>
  <c r="J19" i="10" a="1"/>
  <c r="J19" i="10" s="1"/>
  <c r="H19" i="10" a="1"/>
  <c r="H19" i="10" s="1"/>
  <c r="I19" i="10" a="1"/>
  <c r="I19" i="10" s="1"/>
  <c r="K19" i="10" a="1"/>
  <c r="K19" i="10" s="1"/>
  <c r="H19" i="2"/>
  <c r="L19" i="2"/>
  <c r="N19" i="11" s="1"/>
  <c r="N19" i="10" a="1"/>
  <c r="N19" i="10" s="1"/>
  <c r="K19" i="2"/>
  <c r="F19" i="2"/>
  <c r="H19" i="11" s="1"/>
  <c r="J19" i="2"/>
  <c r="M19" i="2"/>
  <c r="G19" i="2"/>
  <c r="I19" i="11" s="1"/>
  <c r="I19" i="2"/>
  <c r="E19" i="2"/>
  <c r="G19" i="11" s="1"/>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DS279" i="8" l="1"/>
  <c r="DU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G20" i="11" l="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DT281" i="7" l="1"/>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F22" i="9" a="1"/>
  <c r="F22" i="9" s="1"/>
  <c r="P21" i="11"/>
  <c r="M21" i="11"/>
  <c r="K21" i="11"/>
  <c r="I22" i="9" a="1"/>
  <c r="I22" i="9" s="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E22" i="9" a="1"/>
  <c r="E22" i="9" s="1"/>
  <c r="L21" i="11"/>
  <c r="P22" i="10" a="1"/>
  <c r="P22" i="10" s="1"/>
  <c r="A282" i="8"/>
  <c r="A282" i="7"/>
  <c r="BH274" i="7"/>
  <c r="H22" i="9" s="1" a="1"/>
  <c r="H22" i="9" s="1"/>
  <c r="BR274" i="7"/>
  <c r="CC274" i="7"/>
  <c r="O22" i="9" s="1" a="1"/>
  <c r="O22" i="9" s="1"/>
  <c r="CE274" i="8"/>
  <c r="BQ274" i="8"/>
  <c r="AG274" i="8"/>
  <c r="AT274" i="8"/>
  <c r="E22" i="10" s="1" a="1"/>
  <c r="E22" i="10" s="1"/>
  <c r="Z274" i="8"/>
  <c r="AN274" i="8"/>
  <c r="AW274" i="8"/>
  <c r="BD274" i="8"/>
  <c r="BC274" i="8"/>
  <c r="BO274" i="8"/>
  <c r="N22" i="10" s="1" a="1"/>
  <c r="N22" i="10" s="1"/>
  <c r="BA274" i="8"/>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10" l="1"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H22" i="11" s="1"/>
  <c r="L22" i="2"/>
  <c r="O22" i="2"/>
  <c r="Q22" i="11" s="1"/>
  <c r="E22" i="2"/>
  <c r="G22" i="11" s="1"/>
  <c r="J22" i="2"/>
  <c r="I22" i="2"/>
  <c r="H22" i="2"/>
  <c r="J22" i="11" s="1"/>
  <c r="G22" i="2"/>
  <c r="I22" i="11" s="1"/>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K22" i="11" l="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I23" i="10" a="1"/>
  <c r="I23" i="10" s="1"/>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L23" i="2" s="1"/>
  <c r="A276" i="1"/>
  <c r="C24" i="2"/>
  <c r="D24" i="11" s="1"/>
  <c r="F24" i="11" s="1"/>
  <c r="G23" i="10" l="1" a="1"/>
  <c r="G23" i="10" s="1"/>
  <c r="H23" i="10" a="1"/>
  <c r="H23" i="10" s="1"/>
  <c r="H23" i="2"/>
  <c r="L23" i="9" a="1"/>
  <c r="L23" i="9" s="1"/>
  <c r="N23" i="11"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DV283" i="8" l="1"/>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E24" i="10" s="1" a="1"/>
  <c r="E24" i="10" s="1"/>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O24" i="2" l="1"/>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Q24" i="11" s="1"/>
  <c r="G24" i="10" a="1"/>
  <c r="G24" i="10" s="1"/>
  <c r="L24" i="10" a="1"/>
  <c r="L24" i="10" s="1"/>
  <c r="K24" i="10" a="1"/>
  <c r="K24" i="10" s="1"/>
  <c r="F24" i="10" a="1"/>
  <c r="F24" i="10" s="1"/>
  <c r="H24" i="10" a="1"/>
  <c r="H24" i="10" s="1"/>
  <c r="L24" i="2"/>
  <c r="N24" i="2"/>
  <c r="K24" i="11"/>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E25" i="10" s="1" a="1"/>
  <c r="E25" i="10" s="1"/>
  <c r="BA277" i="8"/>
  <c r="AA277" i="8"/>
  <c r="BC277" i="8"/>
  <c r="S277" i="8"/>
  <c r="BP277" i="8"/>
  <c r="BK277" i="8"/>
  <c r="Z277" i="8"/>
  <c r="Y277" i="8"/>
  <c r="H25" i="10" s="1" a="1"/>
  <c r="H25" i="10" s="1"/>
  <c r="BW277" i="8"/>
  <c r="N277" i="8"/>
  <c r="BO277" i="8"/>
  <c r="F277" i="8"/>
  <c r="AH277" i="8"/>
  <c r="BJ277" i="8"/>
  <c r="B26" i="2"/>
  <c r="C26" i="11" s="1"/>
  <c r="B277" i="1"/>
  <c r="BD277" i="1" s="1"/>
  <c r="DU284" i="7" l="1"/>
  <c r="DT284" i="8"/>
  <c r="DS277" i="1"/>
  <c r="DV285" i="7"/>
  <c r="DU285" i="7"/>
  <c r="DU287" i="7" s="1"/>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M287" i="7" s="1"/>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DV287" i="7" l="1"/>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G25" i="11" s="1"/>
  <c r="N25" i="2"/>
  <c r="P25" i="11" s="1"/>
  <c r="O25" i="2"/>
  <c r="Q25" i="11" s="1"/>
  <c r="I25" i="2"/>
  <c r="K25" i="11" s="1"/>
  <c r="F25" i="2"/>
  <c r="H25" i="11" s="1"/>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E26" i="10" s="1" a="1"/>
  <c r="E26" i="10" s="1"/>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J25" i="11" l="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DS279" i="1" l="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G27" i="10" l="1" a="1"/>
  <c r="G27" i="10" s="1"/>
  <c r="E27" i="10" a="1"/>
  <c r="E27" i="10" s="1"/>
  <c r="H27" i="10" a="1"/>
  <c r="H27" i="10" s="1"/>
  <c r="K27" i="10" a="1"/>
  <c r="K27" i="10" s="1"/>
  <c r="F27" i="10" a="1"/>
  <c r="F27" i="10" s="1"/>
  <c r="I27" i="10" a="1"/>
  <c r="I27" i="10" s="1"/>
  <c r="J27" i="2"/>
  <c r="L27" i="10" a="1"/>
  <c r="L27" i="10" s="1"/>
  <c r="J27" i="10" a="1"/>
  <c r="J27" i="10" s="1"/>
  <c r="M27" i="2"/>
  <c r="O27" i="11" s="1"/>
  <c r="K27" i="2"/>
  <c r="F27" i="2"/>
  <c r="I27" i="2"/>
  <c r="H27" i="2"/>
  <c r="J27" i="11" s="1"/>
  <c r="L27" i="2"/>
  <c r="O27" i="2"/>
  <c r="Q27" i="11" s="1"/>
  <c r="E27" i="2"/>
  <c r="G27" i="11" s="1"/>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DS280" i="1" l="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F28" i="9" s="1" a="1"/>
  <c r="F28" i="9" s="1"/>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I28" i="9" l="1"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L28" i="11" l="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M29" i="11" s="1"/>
  <c r="H29" i="2"/>
  <c r="E29" i="2"/>
  <c r="G29" i="2"/>
  <c r="I29" i="11" s="1"/>
  <c r="I29" i="2"/>
  <c r="K29" i="11" s="1"/>
  <c r="O29" i="2"/>
  <c r="F29" i="2"/>
  <c r="H29" i="11" s="1"/>
  <c r="M29" i="10" a="1"/>
  <c r="M29" i="10" s="1"/>
  <c r="J29" i="10" a="1"/>
  <c r="J29" i="10" s="1"/>
  <c r="L29" i="2"/>
  <c r="M29" i="2"/>
  <c r="N29" i="2"/>
  <c r="P29" i="11" s="1"/>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G29" i="11" l="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E31" i="9" s="1" a="1"/>
  <c r="E31" i="9" s="1"/>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G30" i="11" l="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DS284" i="1" l="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DU285" i="1" l="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<sst xmlns="http://schemas.openxmlformats.org/spreadsheetml/2006/main" count="14390" uniqueCount="354">
  <si>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</si>
  <si>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</si>
  <si>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</si>
  <si>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</si>
  <si>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</si>
  <si>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</si>
  <si>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</si>
  <si>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</si>
  <si>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</si>
  <si>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</si>
  <si>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</si>
  <si>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</si>
  <si>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</si>
  <si>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</si>
  <si>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</si>
  <si>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</si>
  <si>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</si>
  <si>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</si>
  <si>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</si>
  <si>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</si>
  <si>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</si>
  <si>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</si>
  <si>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</si>
  <si>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</si>
  <si>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</si>
  <si>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</si>
  <si>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</si>
  <si>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</si>
  <si>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</si>
  <si>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</si>
  <si>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</si>
  <si>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</si>
  <si>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</si>
  <si>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</si>
  <si>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</si>
  <si>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</si>
  <si>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</si>
  <si>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</si>
  <si>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</si>
  <si>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</si>
  <si>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</si>
  <si>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</si>
  <si>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</si>
  <si>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</si>
  <si>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</si>
  <si>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</si>
  <si>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</si>
  <si>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</si>
  <si>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</si>
  <si>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</si>
  <si>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</si>
  <si>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</si>
  <si>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</si>
  <si>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</si>
  <si>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</si>
  <si>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</si>
  <si>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</si>
  <si>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</si>
  <si>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</si>
  <si>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</si>
  <si>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</si>
  <si>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</si>
  <si>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</si>
  <si>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</si>
  <si>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</si>
  <si>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</si>
  <si>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</si>
  <si>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</si>
  <si>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</si>
  <si>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</si>
  <si>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</si>
  <si>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</si>
  <si>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</si>
  <si>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</si>
  <si>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</si>
  <si>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</si>
  <si>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</si>
  <si>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</si>
  <si>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</si>
  <si>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</si>
  <si>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</si>
  <si>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</si>
  <si>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</si>
  <si>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</si>
  <si>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</si>
  <si>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</si>
  <si>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</si>
  <si>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</si>
  <si>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</si>
  <si>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</si>
  <si>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</si>
  <si>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</si>
  <si>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</si>
  <si>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</si>
  <si>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</si>
  <si>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</si>
  <si>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</si>
  <si>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</si>
  <si>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</si>
  <si>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</si>
  <si>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</si>
  <si>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</si>
  <si>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</si>
  <si>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</si>
  <si>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</si>
  <si>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</si>
  <si>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</si>
  <si>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</si>
  <si>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</si>
  <si>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</si>
  <si>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</si>
  <si>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</si>
  <si>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</si>
  <si>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</si>
  <si>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</si>
  <si>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</si>
  <si>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</si>
  <si>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</si>
  <si>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</si>
  <si>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</si>
  <si>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</si>
  <si>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</si>
  <si>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</si>
  <si>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</si>
  <si>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</si>
  <si>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</si>
  <si>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</si>
  <si>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</si>
  <si>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</si>
  <si>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</si>
  <si>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</si>
  <si>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</si>
  <si>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</si>
  <si>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</si>
  <si>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</si>
  <si>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</si>
  <si>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</si>
  <si>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</si>
  <si>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</si>
  <si>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</si>
  <si>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</si>
  <si>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</si>
  <si>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</si>
  <si>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</si>
  <si>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</si>
  <si>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</si>
  <si>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</si>
  <si>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</si>
  <si>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</si>
  <si>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</si>
  <si>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</si>
  <si>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</si>
  <si>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</si>
  <si>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</si>
  <si>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</si>
  <si>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</si>
  <si>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</si>
  <si>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</si>
  <si>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</si>
  <si>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</si>
  <si>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</si>
  <si>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</si>
  <si>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</si>
  <si>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</si>
  <si>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</si>
  <si>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</si>
  <si>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</si>
  <si>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</si>
  <si>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</si>
  <si>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</si>
  <si>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</si>
  <si>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</si>
  <si>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</si>
  <si>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</si>
  <si>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</si>
  <si>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</si>
  <si>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</si>
  <si>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</si>
  <si>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</si>
  <si>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</si>
  <si>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</si>
  <si>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</si>
  <si>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</si>
  <si>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</si>
  <si>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</si>
  <si>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</si>
  <si>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</si>
  <si>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</si>
  <si>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</si>
  <si>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</si>
  <si>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</si>
  <si>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</si>
  <si>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</si>
  <si>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</si>
  <si>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</si>
  <si>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</si>
  <si>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</si>
  <si>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</si>
  <si>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</si>
  <si>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</si>
  <si>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</si>
  <si>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</si>
  <si>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</si>
  <si>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</si>
  <si>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</si>
  <si>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</si>
  <si>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</si>
  <si>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</si>
  <si>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</si>
  <si>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</si>
  <si>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</si>
  <si>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</si>
  <si>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</si>
  <si>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</si>
  <si>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</si>
  <si>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</si>
  <si>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</si>
  <si>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</si>
  <si>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</si>
  <si>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</si>
  <si>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</si>
  <si>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</si>
  <si>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</si>
  <si>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</si>
  <si>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</si>
  <si>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</si>
  <si>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</si>
  <si>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</si>
  <si>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</si>
  <si>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</si>
  <si>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</si>
  <si>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</si>
  <si>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</si>
  <si>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</si>
  <si>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</si>
  <si>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</si>
  <si>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</si>
  <si>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</si>
  <si>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</si>
  <si>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</si>
  <si>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</si>
  <si>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</si>
  <si>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</si>
  <si>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</si>
  <si>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</si>
  <si>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</si>
  <si>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</si>
  <si>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</si>
  <si>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</si>
  <si>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</si>
  <si>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</si>
  <si>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</si>
  <si>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</si>
  <si>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</si>
  <si>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</si>
  <si>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</si>
  <si>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</si>
  <si>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</si>
  <si>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</si>
  <si>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</si>
  <si>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</si>
  <si>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</si>
  <si>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</si>
  <si>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</si>
  <si>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</si>
  <si>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</si>
  <si>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</si>
  <si>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</si>
  <si>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</si>
  <si>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</si>
  <si>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</si>
  <si>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</si>
  <si>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</si>
  <si>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</si>
  <si>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</si>
  <si>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</si>
  <si>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</si>
  <si>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</si>
  <si>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</si>
  <si>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</si>
  <si>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</si>
  <si>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</si>
  <si>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</si>
  <si>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</si>
  <si>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</si>
  <si>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</si>
  <si>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</si>
  <si>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</si>
  <si>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</si>
  <si>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</si>
  <si>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</si>
  <si>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</si>
  <si>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</si>
  <si>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</si>
  <si>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</si>
  <si>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</si>
  <si>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</si>
  <si>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</si>
  <si>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</si>
  <si>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</si>
  <si>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</si>
  <si>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</si>
  <si>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</si>
  <si>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</si>
  <si>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</si>
  <si>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</si>
  <si>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</si>
  <si>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</si>
  <si>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</si>
  <si>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</si>
  <si>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</si>
  <si>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</si>
  <si>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</si>
  <si>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</si>
  <si>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</si>
  <si>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</si>
  <si>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</si>
  <si>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</si>
  <si>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</si>
  <si>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</si>
  <si>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</si>
  <si>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</si>
  <si>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</si>
  <si>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</si>
  <si>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</si>
  <si>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</si>
  <si>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</si>
  <si>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</si>
  <si>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</si>
  <si>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</si>
  <si>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</si>
  <si>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</si>
  <si>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</si>
  <si>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</si>
  <si>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</si>
  <si>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</si>
  <si>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</si>
  <si>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</si>
  <si>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</si>
  <si>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</si>
  <si>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</si>
  <si>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</si>
  <si>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</si>
  <si>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</si>
  <si>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</si>
  <si>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</si>
  <si>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</si>
  <si>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</si>
  <si>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</si>
  <si>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</si>
  <si>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</si>
  <si>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</si>
  <si>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</si>
  <si>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 En los aceites de oliva continua el desplazamiento hacia tramos inferiores de precio. El intervalo que oscila entre los 2,9-3,0 €-litro concentra el 42,1% de las compras de aceites de oliva.
Los canales que contribuyen especialmente a dicha concentración son, supermercado y discount, acumulan un 41,2% y un 64,7% respectivamente en dicho tramo de precio.
El segundo tramo con mayor proporción de compras es, el que oscila entre 2,5-2,6 €-litro (14,8%), de manera que en un rango de 0,50 céntimos de euro (2,5-3,0€/litro), se concentran más de la mitad de las ventas de aceites de oliva (el 56,9%). 
En este caso, las tres superficies, tienen cuotas muy similares, siendo la del super la mayor de todas con una concentración del 18,0%.
• En el caso del aceite de oliva virgen, también es visible el desplazamiento de las compras hacia tramos inferiores de precio.
Actualmente la mayor concentración de compras se sitúa en el tramo de 3,3-3,4 €-litro y representa el 29,6% de las compras. Supermercados + autoservicios, así como discount superan este porcentaje en este tramo de precios (30,9% y 62,3% respectivamente). 
Otro 20,1% de los litros de aceite de oliva virgen, se adquieren en el intervalo de precios que oscila entre los 3,1-3,2 €-litro, siendo en este caso, el canal autoservicio quien contribuye a ello, con una concentración del 25,1% en este tramo de precios.
• Al contrario que en el caso de los tipos de aceite anteriormente descritos, el tramo de precios del aceite de oliva virgen extra se desplaza a intervalos superiores. 
Actualmente el de mayor concentración es el que oscila entre los 3,9-4,1€-litro (22,0%). Son supermercado y discount los responsables directos de esta concentración (28,0% y 21,0% respectivamente).  Por su parte, también el tramo que oscila entre los 3,5-3,7€-litro acumula el 15,3% de las ventas, siendo de nuevo los supermercados y autoservicios (18,0%) y el discount (17,0%) quienes más aportan a la concentración de este tramo.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</si>
</sst>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6">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4" borderId="0" xfId="0" applyFill="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0" xfId="0" applyFont="1" applyBorder="1" applyAlignment="1">
      <alignment horizontal="left" vertical="center" wrapText="1"/>
    </xf>
    <xf numFmtId="0" fontId="15" fillId="0" borderId="24" xfId="0" applyFont="1" applyBorder="1" applyAlignment="1">
      <alignment horizontal="left" vertical="center" wrapText="1"/>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7" xfId="0" applyFont="1" applyBorder="1" applyAlignment="1">
      <alignment horizontal="left"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166">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DICIEMBRE 17</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Chart'!$G$10:$G$33</c:f>
              <c:numCache>
                <c:formatCode>0.0</c:formatCode>
                <c:ptCount val="24"/>
                <c:pt idx="0">
                  <c:v>2.02</c:v>
                </c:pt>
                <c:pt idx="1">
                  <c:v>0.23</c:v>
                </c:pt>
                <c:pt idx="2">
                  <c:v>0.68</c:v>
                </c:pt>
                <c:pt idx="3">
                  <c:v>0.2</c:v>
                </c:pt>
                <c:pt idx="4">
                  <c:v>0.48</c:v>
                </c:pt>
                <c:pt idx="5">
                  <c:v>0.05</c:v>
                </c:pt>
                <c:pt idx="6">
                  <c:v>0.14000000000000001</c:v>
                </c:pt>
                <c:pt idx="7">
                  <c:v>0.16</c:v>
                </c:pt>
                <c:pt idx="8">
                  <c:v>0.3</c:v>
                </c:pt>
                <c:pt idx="9">
                  <c:v>0</c:v>
                </c:pt>
                <c:pt idx="10">
                  <c:v>0.28000000000000003</c:v>
                </c:pt>
                <c:pt idx="11">
                  <c:v>1.74</c:v>
                </c:pt>
                <c:pt idx="12">
                  <c:v>0.39</c:v>
                </c:pt>
                <c:pt idx="13">
                  <c:v>1.1300000000000001</c:v>
                </c:pt>
                <c:pt idx="14">
                  <c:v>1.36</c:v>
                </c:pt>
                <c:pt idx="15">
                  <c:v>7.1</c:v>
                </c:pt>
                <c:pt idx="16">
                  <c:v>6.5100000000000007</c:v>
                </c:pt>
                <c:pt idx="17">
                  <c:v>8.69</c:v>
                </c:pt>
                <c:pt idx="18">
                  <c:v>34.82</c:v>
                </c:pt>
                <c:pt idx="19">
                  <c:v>9.0300000000000011</c:v>
                </c:pt>
                <c:pt idx="20">
                  <c:v>3.12</c:v>
                </c:pt>
                <c:pt idx="21">
                  <c:v>4.3099999999999996</c:v>
                </c:pt>
                <c:pt idx="22">
                  <c:v>1.31</c:v>
                </c:pt>
                <c:pt idx="23">
                  <c:v>15.949999999999998</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ENERO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Chart'!$H$10:$H$33</c:f>
              <c:numCache>
                <c:formatCode>0.0</c:formatCode>
                <c:ptCount val="24"/>
                <c:pt idx="0">
                  <c:v>1.07</c:v>
                </c:pt>
                <c:pt idx="1">
                  <c:v>0.28000000000000003</c:v>
                </c:pt>
                <c:pt idx="2">
                  <c:v>0.51</c:v>
                </c:pt>
                <c:pt idx="3">
                  <c:v>0.31000000000000005</c:v>
                </c:pt>
                <c:pt idx="4">
                  <c:v>0.15</c:v>
                </c:pt>
                <c:pt idx="5">
                  <c:v>7.0000000000000007E-2</c:v>
                </c:pt>
                <c:pt idx="6">
                  <c:v>0</c:v>
                </c:pt>
                <c:pt idx="7">
                  <c:v>0.34</c:v>
                </c:pt>
                <c:pt idx="8">
                  <c:v>7.82</c:v>
                </c:pt>
                <c:pt idx="9">
                  <c:v>7.0000000000000007E-2</c:v>
                </c:pt>
                <c:pt idx="10">
                  <c:v>0.42</c:v>
                </c:pt>
                <c:pt idx="11">
                  <c:v>1.88</c:v>
                </c:pt>
                <c:pt idx="12">
                  <c:v>0.73</c:v>
                </c:pt>
                <c:pt idx="13">
                  <c:v>2.21</c:v>
                </c:pt>
                <c:pt idx="14">
                  <c:v>3.48</c:v>
                </c:pt>
                <c:pt idx="15">
                  <c:v>1.24</c:v>
                </c:pt>
                <c:pt idx="16">
                  <c:v>9.4799999999999986</c:v>
                </c:pt>
                <c:pt idx="17">
                  <c:v>9.1100000000000012</c:v>
                </c:pt>
                <c:pt idx="18">
                  <c:v>30.220000000000002</c:v>
                </c:pt>
                <c:pt idx="19">
                  <c:v>7.89</c:v>
                </c:pt>
                <c:pt idx="20">
                  <c:v>2.5199999999999996</c:v>
                </c:pt>
                <c:pt idx="21">
                  <c:v>3.13</c:v>
                </c:pt>
                <c:pt idx="22">
                  <c:v>0.69</c:v>
                </c:pt>
                <c:pt idx="23">
                  <c:v>16.359999999999996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FEBRERO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Chart'!$I$10:$I$33</c:f>
              <c:numCache>
                <c:formatCode>0.0</c:formatCode>
                <c:ptCount val="24"/>
                <c:pt idx="0">
                  <c:v>0.75</c:v>
                </c:pt>
                <c:pt idx="1">
                  <c:v>0.33</c:v>
                </c:pt>
                <c:pt idx="2">
                  <c:v>0.09</c:v>
                </c:pt>
                <c:pt idx="3">
                  <c:v>0.47</c:v>
                </c:pt>
                <c:pt idx="4">
                  <c:v>0.58000000000000007</c:v>
                </c:pt>
                <c:pt idx="5">
                  <c:v>0.1</c:v>
                </c:pt>
                <c:pt idx="6">
                  <c:v>0.35</c:v>
                </c:pt>
                <c:pt idx="7">
                  <c:v>0.55000000000000004</c:v>
                </c:pt>
                <c:pt idx="8">
                  <c:v>0.33</c:v>
                </c:pt>
                <c:pt idx="9">
                  <c:v>0</c:v>
                </c:pt>
                <c:pt idx="10">
                  <c:v>0.49</c:v>
                </c:pt>
                <c:pt idx="11">
                  <c:v>1.88</c:v>
                </c:pt>
                <c:pt idx="12">
                  <c:v>0.54</c:v>
                </c:pt>
                <c:pt idx="13">
                  <c:v>4.28</c:v>
                </c:pt>
                <c:pt idx="14">
                  <c:v>3.3400000000000003</c:v>
                </c:pt>
                <c:pt idx="15">
                  <c:v>3.57</c:v>
                </c:pt>
                <c:pt idx="16">
                  <c:v>8.620000000000001</c:v>
                </c:pt>
                <c:pt idx="17">
                  <c:v>11.79</c:v>
                </c:pt>
                <c:pt idx="18">
                  <c:v>34.940000000000005</c:v>
                </c:pt>
                <c:pt idx="19">
                  <c:v>5.8599999999999994</c:v>
                </c:pt>
                <c:pt idx="20">
                  <c:v>3.2800000000000002</c:v>
                </c:pt>
                <c:pt idx="21">
                  <c:v>2.25</c:v>
                </c:pt>
                <c:pt idx="22">
                  <c:v>1.02</c:v>
                </c:pt>
                <c:pt idx="23">
                  <c:v>14.620000000000001</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MARZO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Chart'!$J$10:$J$33</c:f>
              <c:numCache>
                <c:formatCode>0.0</c:formatCode>
                <c:ptCount val="24"/>
                <c:pt idx="0">
                  <c:v>0.63</c:v>
                </c:pt>
                <c:pt idx="1">
                  <c:v>0.15</c:v>
                </c:pt>
                <c:pt idx="2">
                  <c:v>0.04</c:v>
                </c:pt>
                <c:pt idx="3">
                  <c:v>0.19</c:v>
                </c:pt>
                <c:pt idx="4">
                  <c:v>0.3</c:v>
                </c:pt>
                <c:pt idx="5">
                  <c:v>0.36000000000000004</c:v>
                </c:pt>
                <c:pt idx="6">
                  <c:v>0.05</c:v>
                </c:pt>
                <c:pt idx="7">
                  <c:v>9.0000000000000011E-2</c:v>
                </c:pt>
                <c:pt idx="8">
                  <c:v>0.13</c:v>
                </c:pt>
                <c:pt idx="9">
                  <c:v>0.08</c:v>
                </c:pt>
                <c:pt idx="10">
                  <c:v>0.19</c:v>
                </c:pt>
                <c:pt idx="11">
                  <c:v>2.21</c:v>
                </c:pt>
                <c:pt idx="12">
                  <c:v>0.82000000000000006</c:v>
                </c:pt>
                <c:pt idx="13">
                  <c:v>4</c:v>
                </c:pt>
                <c:pt idx="14">
                  <c:v>2.35</c:v>
                </c:pt>
                <c:pt idx="15">
                  <c:v>2.9499999999999997</c:v>
                </c:pt>
                <c:pt idx="16">
                  <c:v>8.65</c:v>
                </c:pt>
                <c:pt idx="17">
                  <c:v>12.64</c:v>
                </c:pt>
                <c:pt idx="18">
                  <c:v>34.82</c:v>
                </c:pt>
                <c:pt idx="19">
                  <c:v>5.6</c:v>
                </c:pt>
                <c:pt idx="20">
                  <c:v>2.99</c:v>
                </c:pt>
                <c:pt idx="21">
                  <c:v>2.7</c:v>
                </c:pt>
                <c:pt idx="22">
                  <c:v>1.05</c:v>
                </c:pt>
                <c:pt idx="23">
                  <c:v>17.050000000000004</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ABRIL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Chart'!$K$10:$K$33</c:f>
              <c:numCache>
                <c:formatCode>0.0</c:formatCode>
                <c:ptCount val="24"/>
                <c:pt idx="0">
                  <c:v>1.04</c:v>
                </c:pt>
                <c:pt idx="1">
                  <c:v>0.4</c:v>
                </c:pt>
                <c:pt idx="2">
                  <c:v>0.41</c:v>
                </c:pt>
                <c:pt idx="3">
                  <c:v>7.0000000000000007E-2</c:v>
                </c:pt>
                <c:pt idx="4">
                  <c:v>0.28000000000000003</c:v>
                </c:pt>
                <c:pt idx="5">
                  <c:v>0.27</c:v>
                </c:pt>
                <c:pt idx="6">
                  <c:v>0</c:v>
                </c:pt>
                <c:pt idx="7">
                  <c:v>0.28000000000000003</c:v>
                </c:pt>
                <c:pt idx="8">
                  <c:v>0.23</c:v>
                </c:pt>
                <c:pt idx="9">
                  <c:v>1.85</c:v>
                </c:pt>
                <c:pt idx="10">
                  <c:v>0.44999999999999996</c:v>
                </c:pt>
                <c:pt idx="11">
                  <c:v>2.09</c:v>
                </c:pt>
                <c:pt idx="12">
                  <c:v>0.79</c:v>
                </c:pt>
                <c:pt idx="13">
                  <c:v>17.32</c:v>
                </c:pt>
                <c:pt idx="14">
                  <c:v>2.8499999999999996</c:v>
                </c:pt>
                <c:pt idx="15">
                  <c:v>6.8000000000000007</c:v>
                </c:pt>
                <c:pt idx="16">
                  <c:v>10.55</c:v>
                </c:pt>
                <c:pt idx="17">
                  <c:v>9.17</c:v>
                </c:pt>
                <c:pt idx="18">
                  <c:v>25.87</c:v>
                </c:pt>
                <c:pt idx="19">
                  <c:v>3.6</c:v>
                </c:pt>
                <c:pt idx="20">
                  <c:v>1.01</c:v>
                </c:pt>
                <c:pt idx="21">
                  <c:v>0.79</c:v>
                </c:pt>
                <c:pt idx="22">
                  <c:v>0.85</c:v>
                </c:pt>
                <c:pt idx="23">
                  <c:v>13.010000000000002</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MAYO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Chart'!$L$10:$L$33</c:f>
              <c:numCache>
                <c:formatCode>0.0</c:formatCode>
                <c:ptCount val="24"/>
                <c:pt idx="0">
                  <c:v>0.84000000000000008</c:v>
                </c:pt>
                <c:pt idx="1">
                  <c:v>0.53</c:v>
                </c:pt>
                <c:pt idx="2">
                  <c:v>0.22999999999999998</c:v>
                </c:pt>
                <c:pt idx="3">
                  <c:v>0.03</c:v>
                </c:pt>
                <c:pt idx="4">
                  <c:v>0.4</c:v>
                </c:pt>
                <c:pt idx="5">
                  <c:v>7.0000000000000007E-2</c:v>
                </c:pt>
                <c:pt idx="6">
                  <c:v>0.04</c:v>
                </c:pt>
                <c:pt idx="7">
                  <c:v>4.07</c:v>
                </c:pt>
                <c:pt idx="8">
                  <c:v>0.44</c:v>
                </c:pt>
                <c:pt idx="9">
                  <c:v>2.16</c:v>
                </c:pt>
                <c:pt idx="10">
                  <c:v>1.3399999999999999</c:v>
                </c:pt>
                <c:pt idx="11">
                  <c:v>7.5600000000000005</c:v>
                </c:pt>
                <c:pt idx="12">
                  <c:v>11.91</c:v>
                </c:pt>
                <c:pt idx="13">
                  <c:v>14.73</c:v>
                </c:pt>
                <c:pt idx="14">
                  <c:v>3.85</c:v>
                </c:pt>
                <c:pt idx="15">
                  <c:v>4.29</c:v>
                </c:pt>
                <c:pt idx="16">
                  <c:v>6.68</c:v>
                </c:pt>
                <c:pt idx="17">
                  <c:v>10.93</c:v>
                </c:pt>
                <c:pt idx="18">
                  <c:v>15.530000000000001</c:v>
                </c:pt>
                <c:pt idx="19">
                  <c:v>2.54</c:v>
                </c:pt>
                <c:pt idx="20">
                  <c:v>0.44000000000000006</c:v>
                </c:pt>
                <c:pt idx="21">
                  <c:v>0.37</c:v>
                </c:pt>
                <c:pt idx="22">
                  <c:v>0.81</c:v>
                </c:pt>
                <c:pt idx="23">
                  <c:v>10.19</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JUNIO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Chart'!$M$10:$M$33</c:f>
              <c:numCache>
                <c:formatCode>0.0</c:formatCode>
                <c:ptCount val="24"/>
                <c:pt idx="0">
                  <c:v>0.78000000000000014</c:v>
                </c:pt>
                <c:pt idx="1">
                  <c:v>0.24</c:v>
                </c:pt>
                <c:pt idx="2">
                  <c:v>0.27</c:v>
                </c:pt>
                <c:pt idx="3">
                  <c:v>0.21</c:v>
                </c:pt>
                <c:pt idx="4">
                  <c:v>0.59</c:v>
                </c:pt>
                <c:pt idx="5">
                  <c:v>1.4500000000000002</c:v>
                </c:pt>
                <c:pt idx="6">
                  <c:v>0.32999999999999996</c:v>
                </c:pt>
                <c:pt idx="7">
                  <c:v>5.51</c:v>
                </c:pt>
                <c:pt idx="8">
                  <c:v>0.73</c:v>
                </c:pt>
                <c:pt idx="9">
                  <c:v>2.71</c:v>
                </c:pt>
                <c:pt idx="10">
                  <c:v>1.99</c:v>
                </c:pt>
                <c:pt idx="11">
                  <c:v>5.48</c:v>
                </c:pt>
                <c:pt idx="12">
                  <c:v>19.400000000000002</c:v>
                </c:pt>
                <c:pt idx="13">
                  <c:v>9.3099999999999987</c:v>
                </c:pt>
                <c:pt idx="14">
                  <c:v>4.75</c:v>
                </c:pt>
                <c:pt idx="15">
                  <c:v>9.879999999999999</c:v>
                </c:pt>
                <c:pt idx="16">
                  <c:v>7.53</c:v>
                </c:pt>
                <c:pt idx="17">
                  <c:v>11.829999999999998</c:v>
                </c:pt>
                <c:pt idx="18">
                  <c:v>1.49</c:v>
                </c:pt>
                <c:pt idx="19">
                  <c:v>1.2999999999999998</c:v>
                </c:pt>
                <c:pt idx="20">
                  <c:v>0.47000000000000003</c:v>
                </c:pt>
                <c:pt idx="21">
                  <c:v>0.6</c:v>
                </c:pt>
                <c:pt idx="22">
                  <c:v>0.39</c:v>
                </c:pt>
                <c:pt idx="23">
                  <c:v>12.769999999999996</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JULIO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Chart'!$N$10:$N$33</c:f>
              <c:numCache>
                <c:formatCode>0.0</c:formatCode>
                <c:ptCount val="24"/>
                <c:pt idx="0">
                  <c:v>0.37</c:v>
                </c:pt>
                <c:pt idx="1">
                  <c:v>0.36</c:v>
                </c:pt>
                <c:pt idx="2">
                  <c:v>7.0000000000000007E-2</c:v>
                </c:pt>
                <c:pt idx="3">
                  <c:v>0.16</c:v>
                </c:pt>
                <c:pt idx="4">
                  <c:v>0.65</c:v>
                </c:pt>
                <c:pt idx="5">
                  <c:v>0.36</c:v>
                </c:pt>
                <c:pt idx="6">
                  <c:v>1.6199999999999999</c:v>
                </c:pt>
                <c:pt idx="7">
                  <c:v>8.52</c:v>
                </c:pt>
                <c:pt idx="8">
                  <c:v>1.49</c:v>
                </c:pt>
                <c:pt idx="9">
                  <c:v>1.67</c:v>
                </c:pt>
                <c:pt idx="10">
                  <c:v>2.7</c:v>
                </c:pt>
                <c:pt idx="11">
                  <c:v>5.26</c:v>
                </c:pt>
                <c:pt idx="12">
                  <c:v>7.52</c:v>
                </c:pt>
                <c:pt idx="13">
                  <c:v>21.32</c:v>
                </c:pt>
                <c:pt idx="14">
                  <c:v>15.79</c:v>
                </c:pt>
                <c:pt idx="15">
                  <c:v>9.61</c:v>
                </c:pt>
                <c:pt idx="16">
                  <c:v>3.7699999999999996</c:v>
                </c:pt>
                <c:pt idx="17">
                  <c:v>9.09</c:v>
                </c:pt>
                <c:pt idx="18">
                  <c:v>1.2</c:v>
                </c:pt>
                <c:pt idx="19">
                  <c:v>1.0699999999999998</c:v>
                </c:pt>
                <c:pt idx="20">
                  <c:v>0.28999999999999998</c:v>
                </c:pt>
                <c:pt idx="21">
                  <c:v>0.27</c:v>
                </c:pt>
                <c:pt idx="22">
                  <c:v>0.22</c:v>
                </c:pt>
                <c:pt idx="23">
                  <c:v>6.6000000000000005</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AGOSTO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Chart'!$O$10:$O$33</c:f>
              <c:numCache>
                <c:formatCode>0.0</c:formatCode>
                <c:ptCount val="24"/>
                <c:pt idx="0">
                  <c:v>0.79999999999999993</c:v>
                </c:pt>
                <c:pt idx="1">
                  <c:v>0.23</c:v>
                </c:pt>
                <c:pt idx="2">
                  <c:v>0.14000000000000001</c:v>
                </c:pt>
                <c:pt idx="3">
                  <c:v>0.90999999999999992</c:v>
                </c:pt>
                <c:pt idx="4">
                  <c:v>1.58</c:v>
                </c:pt>
                <c:pt idx="5">
                  <c:v>0.11</c:v>
                </c:pt>
                <c:pt idx="6">
                  <c:v>0.54</c:v>
                </c:pt>
                <c:pt idx="7">
                  <c:v>8.14</c:v>
                </c:pt>
                <c:pt idx="8">
                  <c:v>2.42</c:v>
                </c:pt>
                <c:pt idx="9">
                  <c:v>3.78</c:v>
                </c:pt>
                <c:pt idx="10">
                  <c:v>1.6300000000000001</c:v>
                </c:pt>
                <c:pt idx="11">
                  <c:v>2.75</c:v>
                </c:pt>
                <c:pt idx="12">
                  <c:v>9.5</c:v>
                </c:pt>
                <c:pt idx="13">
                  <c:v>19.57</c:v>
                </c:pt>
                <c:pt idx="14">
                  <c:v>24.23</c:v>
                </c:pt>
                <c:pt idx="15">
                  <c:v>4.8199999999999994</c:v>
                </c:pt>
                <c:pt idx="16">
                  <c:v>1.8599999999999999</c:v>
                </c:pt>
                <c:pt idx="17">
                  <c:v>8.9599999999999991</c:v>
                </c:pt>
                <c:pt idx="18">
                  <c:v>0.65999999999999992</c:v>
                </c:pt>
                <c:pt idx="19">
                  <c:v>0.47</c:v>
                </c:pt>
                <c:pt idx="20">
                  <c:v>0.08</c:v>
                </c:pt>
                <c:pt idx="21">
                  <c:v>0.31999999999999995</c:v>
                </c:pt>
                <c:pt idx="22">
                  <c:v>0.59</c:v>
                </c:pt>
                <c:pt idx="23">
                  <c:v>5.9199999999999982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SEPTIEMBRE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Chart'!$P$10:$P$33</c:f>
              <c:numCache>
                <c:formatCode>0.0</c:formatCode>
                <c:ptCount val="24"/>
                <c:pt idx="0">
                  <c:v>0.33</c:v>
                </c:pt>
                <c:pt idx="1">
                  <c:v>0.11</c:v>
                </c:pt>
                <c:pt idx="2">
                  <c:v>0</c:v>
                </c:pt>
                <c:pt idx="3">
                  <c:v>0.64</c:v>
                </c:pt>
                <c:pt idx="4">
                  <c:v>3.54</c:v>
                </c:pt>
                <c:pt idx="5">
                  <c:v>2.16</c:v>
                </c:pt>
                <c:pt idx="6">
                  <c:v>0.83000000000000007</c:v>
                </c:pt>
                <c:pt idx="7">
                  <c:v>12.909999999999998</c:v>
                </c:pt>
                <c:pt idx="8">
                  <c:v>2.11</c:v>
                </c:pt>
                <c:pt idx="9">
                  <c:v>7.66</c:v>
                </c:pt>
                <c:pt idx="10">
                  <c:v>1.6</c:v>
                </c:pt>
                <c:pt idx="11">
                  <c:v>2.83</c:v>
                </c:pt>
                <c:pt idx="12">
                  <c:v>8.59</c:v>
                </c:pt>
                <c:pt idx="13">
                  <c:v>18.3</c:v>
                </c:pt>
                <c:pt idx="14">
                  <c:v>21.64</c:v>
                </c:pt>
                <c:pt idx="15">
                  <c:v>1.77</c:v>
                </c:pt>
                <c:pt idx="16">
                  <c:v>1.24</c:v>
                </c:pt>
                <c:pt idx="17">
                  <c:v>7.26</c:v>
                </c:pt>
                <c:pt idx="18">
                  <c:v>0.85</c:v>
                </c:pt>
                <c:pt idx="19">
                  <c:v>0.55000000000000004</c:v>
                </c:pt>
                <c:pt idx="20">
                  <c:v>0.56000000000000005</c:v>
                </c:pt>
                <c:pt idx="21">
                  <c:v>0.42</c:v>
                </c:pt>
                <c:pt idx="22">
                  <c:v>0.37</c:v>
                </c:pt>
                <c:pt idx="23">
                  <c:v>3.6999999999999993</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OCTUBRE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Chart'!$Q$10:$Q$33</c:f>
              <c:numCache>
                <c:formatCode>0.0</c:formatCode>
                <c:ptCount val="24"/>
                <c:pt idx="0">
                  <c:v>1.05</c:v>
                </c:pt>
                <c:pt idx="1">
                  <c:v>0.31</c:v>
                </c:pt>
                <c:pt idx="2">
                  <c:v>7.0000000000000007E-2</c:v>
                </c:pt>
                <c:pt idx="3">
                  <c:v>4.1499999999999995</c:v>
                </c:pt>
                <c:pt idx="4">
                  <c:v>3.22</c:v>
                </c:pt>
                <c:pt idx="5">
                  <c:v>2.67</c:v>
                </c:pt>
                <c:pt idx="6">
                  <c:v>4.49</c:v>
                </c:pt>
                <c:pt idx="7">
                  <c:v>24.96</c:v>
                </c:pt>
                <c:pt idx="8">
                  <c:v>3.21</c:v>
                </c:pt>
                <c:pt idx="9">
                  <c:v>2.71</c:v>
                </c:pt>
                <c:pt idx="10">
                  <c:v>14.09</c:v>
                </c:pt>
                <c:pt idx="11">
                  <c:v>2.42</c:v>
                </c:pt>
                <c:pt idx="12">
                  <c:v>9.91</c:v>
                </c:pt>
                <c:pt idx="13">
                  <c:v>8.6999999999999993</c:v>
                </c:pt>
                <c:pt idx="14">
                  <c:v>5.58</c:v>
                </c:pt>
                <c:pt idx="15">
                  <c:v>2.0099999999999998</c:v>
                </c:pt>
                <c:pt idx="16">
                  <c:v>1.08</c:v>
                </c:pt>
                <c:pt idx="17">
                  <c:v>3.5500000000000003</c:v>
                </c:pt>
                <c:pt idx="18">
                  <c:v>0.34</c:v>
                </c:pt>
                <c:pt idx="19">
                  <c:v>0.28000000000000003</c:v>
                </c:pt>
                <c:pt idx="20">
                  <c:v>0.13</c:v>
                </c:pt>
                <c:pt idx="21">
                  <c:v>7.0000000000000007E-2</c:v>
                </c:pt>
                <c:pt idx="22">
                  <c:v>0.8</c:v>
                </c:pt>
                <c:pt idx="23">
                  <c:v>4.1999999999999993</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NOVIEMBRE 18</c:v>
                </c:pt>
              </c:strCache>
            </c:strRef>
          </c:tx>
          <c:spPr>
            <a:ln>
              <a:solidFill>
                <a:schemeClr val="tx2">
                  <a:lumMod val="50000"/>
                </a:schemeClr>
              </a:solidFill>
            </a:ln>
          </c:spPr>
          <c:marker>
            <c:spPr>
              <a:solidFill>
                <a:srgbClr val="002060"/>
              </a:solidFill>
              <a:ln>
                <a:solidFill>
                  <a:schemeClr val="tx2">
                    <a:lumMod val="5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Chart'!$R$10:$R$33</c:f>
              <c:numCache>
                <c:formatCode>0.0</c:formatCode>
                <c:ptCount val="24"/>
                <c:pt idx="0">
                  <c:v>0.43</c:v>
                </c:pt>
                <c:pt idx="1">
                  <c:v>0.27</c:v>
                </c:pt>
                <c:pt idx="2">
                  <c:v>0.16999999999999998</c:v>
                </c:pt>
                <c:pt idx="3">
                  <c:v>14.83</c:v>
                </c:pt>
                <c:pt idx="4">
                  <c:v>4.6500000000000004</c:v>
                </c:pt>
                <c:pt idx="5">
                  <c:v>3.1599999999999997</c:v>
                </c:pt>
                <c:pt idx="6">
                  <c:v>5.0599999999999996</c:v>
                </c:pt>
                <c:pt idx="7">
                  <c:v>42.05</c:v>
                </c:pt>
                <c:pt idx="8">
                  <c:v>3.06</c:v>
                </c:pt>
                <c:pt idx="9">
                  <c:v>0.95</c:v>
                </c:pt>
                <c:pt idx="10">
                  <c:v>2.6</c:v>
                </c:pt>
                <c:pt idx="11">
                  <c:v>3.25</c:v>
                </c:pt>
                <c:pt idx="12">
                  <c:v>2.35</c:v>
                </c:pt>
                <c:pt idx="13">
                  <c:v>1.92</c:v>
                </c:pt>
                <c:pt idx="14">
                  <c:v>1.32</c:v>
                </c:pt>
                <c:pt idx="15">
                  <c:v>0.96000000000000008</c:v>
                </c:pt>
                <c:pt idx="16">
                  <c:v>1.7</c:v>
                </c:pt>
                <c:pt idx="17">
                  <c:v>3.33</c:v>
                </c:pt>
                <c:pt idx="18">
                  <c:v>0.51</c:v>
                </c:pt>
                <c:pt idx="19">
                  <c:v>0.83</c:v>
                </c:pt>
                <c:pt idx="20">
                  <c:v>0.85</c:v>
                </c:pt>
                <c:pt idx="21">
                  <c:v>0.1</c:v>
                </c:pt>
                <c:pt idx="22">
                  <c:v>0.36</c:v>
                </c:pt>
                <c:pt idx="23">
                  <c:v>5.299999999999998</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124475264"/>
        <c:axId val="124536320"/>
      </c:lineChart>
      <c:catAx>
        <c:axId val="124475264"/>
        <c:scaling>
          <c:orientation val="minMax"/>
        </c:scaling>
        <c:delete val="0"/>
        <c:axPos val="b"/>
        <c:numFmt formatCode="General" sourceLinked="0"/>
        <c:majorTickMark val="out"/>
        <c:minorTickMark val="none"/>
        <c:tickLblPos val="nextTo"/>
        <c:crossAx val="124536320"/>
        <c:crosses val="autoZero"/>
        <c:auto val="1"/>
        <c:lblAlgn val="ctr"/>
        <c:lblOffset val="100"/>
        <c:noMultiLvlLbl val="0"/>
      </c:catAx>
      <c:valAx>
        <c:axId val="124536320"/>
        <c:scaling>
          <c:orientation val="minMax"/>
        </c:scaling>
        <c:delete val="0"/>
        <c:axPos val="l"/>
        <c:numFmt formatCode="0.0" sourceLinked="1"/>
        <c:majorTickMark val="out"/>
        <c:minorTickMark val="none"/>
        <c:tickLblPos val="nextTo"/>
        <c:crossAx val="124475264"/>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137006</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24649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Noviembre 2018</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518160</xdr:colOff>
      <xdr:row>0</xdr:row>
      <xdr:rowOff>60960</xdr:rowOff>
    </xdr:from>
    <xdr:to>
      <xdr:col>11</xdr:col>
      <xdr:colOff>724093</xdr:colOff>
      <xdr:row>3</xdr:row>
      <xdr:rowOff>119769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8000" y="6096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HIJA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DICIEMBRE 17</v>
      </c>
      <c r="H9" s="43" t="str">
        <f>'TAM Aceite de Oliva'!F9</f>
        <v xml:space="preserve"> ENERO 18</v>
      </c>
      <c r="I9" s="43" t="str">
        <f>'TAM Aceite de Oliva'!G9</f>
        <v xml:space="preserve"> FEBRERO 18</v>
      </c>
      <c r="J9" s="43" t="str">
        <f>'TAM Aceite de Oliva'!H9</f>
        <v xml:space="preserve"> MARZO 18</v>
      </c>
      <c r="K9" s="43" t="str">
        <f>'TAM Aceite de Oliva'!I9</f>
        <v xml:space="preserve"> ABRIL 18</v>
      </c>
      <c r="L9" s="43" t="str">
        <f>'TAM Aceite de Oliva'!J9</f>
        <v xml:space="preserve"> MAYO 18</v>
      </c>
      <c r="M9" s="43" t="str">
        <f>'TAM Aceite de Oliva'!K9</f>
        <v xml:space="preserve"> JUNIO 18</v>
      </c>
      <c r="N9" s="43" t="str">
        <f>'TAM Aceite de Oliva'!L9</f>
        <v xml:space="preserve"> JULIO 18</v>
      </c>
      <c r="O9" s="43" t="str">
        <f>'TAM Aceite de Oliva'!M9</f>
        <v xml:space="preserve"> AGOSTO 18</v>
      </c>
      <c r="P9" s="43" t="str">
        <f>'TAM Aceite de Oliva'!N9</f>
        <v xml:space="preserve"> SEPTIEMBRE 18</v>
      </c>
      <c r="Q9" s="43" t="str">
        <f>'TAM Aceite de Oliva'!O9</f>
        <v xml:space="preserve"> OCTUBRE 18</v>
      </c>
      <c r="R9" s="43" t="str">
        <f>'TAM Aceite de Oliva'!P9</f>
        <v xml:space="preserve"> NOVIEMBRE 18</v>
      </c>
    </row>
    <row r="10" spans="3:18" x14ac:dyDescent="0.3">
      <c r="C10" s="56">
        <f>CHOOSE(Enlaces!$G$1,'TAM Aceite de Oliva'!B10,'TAM Aceite Virgen'!B10,'TAM Aceite Virgen Extra'!B10)</f>
        <v>0</v>
      </c>
      <c r="D10" s="18">
        <f>CHOOSE(Enlaces!$G$1,'TAM Aceite de Oliva'!C10,'TAM Aceite Virgen'!C10,'TAM Aceite Virgen Extra'!C10)</f>
        <v>2.2999999999999998</v>
      </c>
      <c r="F10" s="42" t="str">
        <f>"Menos de "&amp;D10</f>
        <v>Menos de 2,3</v>
      </c>
      <c r="G10" s="44">
        <f>CHOOSE(Enlaces!$G$1,'TAM Aceite de Oliva'!E10,'TAM Aceite Virgen'!E10,'TAM Aceite Virgen Extra'!E10)</f>
        <v>2.02</v>
      </c>
      <c r="H10" s="44">
        <f>CHOOSE(Enlaces!$G$1,'TAM Aceite de Oliva'!F10,'TAM Aceite Virgen'!F10,'TAM Aceite Virgen Extra'!F10)</f>
        <v>1.07</v>
      </c>
      <c r="I10" s="44">
        <f>CHOOSE(Enlaces!$G$1,'TAM Aceite de Oliva'!G10,'TAM Aceite Virgen'!G10,'TAM Aceite Virgen Extra'!G10)</f>
        <v>0.75</v>
      </c>
      <c r="J10" s="44">
        <f>CHOOSE(Enlaces!$G$1,'TAM Aceite de Oliva'!H10,'TAM Aceite Virgen'!H10,'TAM Aceite Virgen Extra'!H10)</f>
        <v>0.63</v>
      </c>
      <c r="K10" s="44">
        <f>CHOOSE(Enlaces!$G$1,'TAM Aceite de Oliva'!I10,'TAM Aceite Virgen'!I10,'TAM Aceite Virgen Extra'!I10)</f>
        <v>1.04</v>
      </c>
      <c r="L10" s="44">
        <f>CHOOSE(Enlaces!$G$1,'TAM Aceite de Oliva'!J10,'TAM Aceite Virgen'!J10,'TAM Aceite Virgen Extra'!J10)</f>
        <v>0.84000000000000008</v>
      </c>
      <c r="M10" s="44">
        <f>CHOOSE(Enlaces!$G$1,'TAM Aceite de Oliva'!K10,'TAM Aceite Virgen'!K10,'TAM Aceite Virgen Extra'!K10)</f>
        <v>0.78000000000000014</v>
      </c>
      <c r="N10" s="44">
        <f>CHOOSE(Enlaces!$G$1,'TAM Aceite de Oliva'!L10,'TAM Aceite Virgen'!L10,'TAM Aceite Virgen Extra'!L10)</f>
        <v>0.37</v>
      </c>
      <c r="O10" s="44">
        <f>CHOOSE(Enlaces!$G$1,'TAM Aceite de Oliva'!M10,'TAM Aceite Virgen'!M10,'TAM Aceite Virgen Extra'!M10)</f>
        <v>0.79999999999999993</v>
      </c>
      <c r="P10" s="44">
        <f>CHOOSE(Enlaces!$G$1,'TAM Aceite de Oliva'!N10,'TAM Aceite Virgen'!N10,'TAM Aceite Virgen Extra'!N10)</f>
        <v>0.33</v>
      </c>
      <c r="Q10" s="44">
        <f>CHOOSE(Enlaces!$G$1,'TAM Aceite de Oliva'!O10,'TAM Aceite Virgen'!O10,'TAM Aceite Virgen Extra'!O10)</f>
        <v>1.05</v>
      </c>
      <c r="R10" s="44">
        <f>CHOOSE(Enlaces!$G$1,'TAM Aceite de Oliva'!P10,'TAM Aceite Virgen'!P10,'TAM Aceite Virgen Extra'!P10)</f>
        <v>0.43</v>
      </c>
    </row>
    <row r="11" spans="3:18" x14ac:dyDescent="0.3">
      <c r="C11" s="19">
        <f>CHOOSE(Enlaces!$G$1,'TAM Aceite de Oliva'!B11,'TAM Aceite Virgen'!B11,'TAM Aceite Virgen Extra'!B11)</f>
        <v>2.2999999999999998</v>
      </c>
      <c r="D11" s="18">
        <f>CHOOSE(Enlaces!$G$1,'TAM Aceite de Oliva'!C11,'TAM Aceite Virgen'!C11,'TAM Aceite Virgen Extra'!C11)</f>
        <v>2.4</v>
      </c>
      <c r="F11" s="42" t="str">
        <f t="shared" ref="F11:F30" si="0">"&gt;="&amp;C11&amp;"  - &lt; "&amp;D11</f>
        <v>&gt;=2,3  - &lt; 2,4</v>
      </c>
      <c r="G11" s="44">
        <f>CHOOSE(Enlaces!$G$1,'TAM Aceite de Oliva'!E11,'TAM Aceite Virgen'!E11,'TAM Aceite Virgen Extra'!E11)</f>
        <v>0.23</v>
      </c>
      <c r="H11" s="44">
        <f>CHOOSE(Enlaces!$G$1,'TAM Aceite de Oliva'!F11,'TAM Aceite Virgen'!F11,'TAM Aceite Virgen Extra'!F11)</f>
        <v>0.28000000000000003</v>
      </c>
      <c r="I11" s="44">
        <f>CHOOSE(Enlaces!$G$1,'TAM Aceite de Oliva'!G11,'TAM Aceite Virgen'!G11,'TAM Aceite Virgen Extra'!G11)</f>
        <v>0.33</v>
      </c>
      <c r="J11" s="44">
        <f>CHOOSE(Enlaces!$G$1,'TAM Aceite de Oliva'!H11,'TAM Aceite Virgen'!H11,'TAM Aceite Virgen Extra'!H11)</f>
        <v>0.15</v>
      </c>
      <c r="K11" s="44">
        <f>CHOOSE(Enlaces!$G$1,'TAM Aceite de Oliva'!I11,'TAM Aceite Virgen'!I11,'TAM Aceite Virgen Extra'!I11)</f>
        <v>0.4</v>
      </c>
      <c r="L11" s="44">
        <f>CHOOSE(Enlaces!$G$1,'TAM Aceite de Oliva'!J11,'TAM Aceite Virgen'!J11,'TAM Aceite Virgen Extra'!J11)</f>
        <v>0.53</v>
      </c>
      <c r="M11" s="44">
        <f>CHOOSE(Enlaces!$G$1,'TAM Aceite de Oliva'!K11,'TAM Aceite Virgen'!K11,'TAM Aceite Virgen Extra'!K11)</f>
        <v>0.24</v>
      </c>
      <c r="N11" s="44">
        <f>CHOOSE(Enlaces!$G$1,'TAM Aceite de Oliva'!L11,'TAM Aceite Virgen'!L11,'TAM Aceite Virgen Extra'!L11)</f>
        <v>0.36</v>
      </c>
      <c r="O11" s="44">
        <f>CHOOSE(Enlaces!$G$1,'TAM Aceite de Oliva'!M11,'TAM Aceite Virgen'!M11,'TAM Aceite Virgen Extra'!M11)</f>
        <v>0.23</v>
      </c>
      <c r="P11" s="44">
        <f>CHOOSE(Enlaces!$G$1,'TAM Aceite de Oliva'!N11,'TAM Aceite Virgen'!N11,'TAM Aceite Virgen Extra'!N11)</f>
        <v>0.11</v>
      </c>
      <c r="Q11" s="44">
        <f>CHOOSE(Enlaces!$G$1,'TAM Aceite de Oliva'!O11,'TAM Aceite Virgen'!O11,'TAM Aceite Virgen Extra'!O11)</f>
        <v>0.31</v>
      </c>
      <c r="R11" s="44">
        <f>CHOOSE(Enlaces!$G$1,'TAM Aceite de Oliva'!P11,'TAM Aceite Virgen'!P11,'TAM Aceite Virgen Extra'!P11)</f>
        <v>0.27</v>
      </c>
    </row>
    <row r="12" spans="3:18" x14ac:dyDescent="0.3">
      <c r="C12" s="19">
        <f>CHOOSE(Enlaces!$G$1,'TAM Aceite de Oliva'!B12,'TAM Aceite Virgen'!B12,'TAM Aceite Virgen Extra'!B12)</f>
        <v>2.4</v>
      </c>
      <c r="D12" s="18">
        <f>CHOOSE(Enlaces!$G$1,'TAM Aceite de Oliva'!C12,'TAM Aceite Virgen'!C12,'TAM Aceite Virgen Extra'!C12)</f>
        <v>2.5</v>
      </c>
      <c r="F12" s="42" t="str">
        <f t="shared" si="0"/>
        <v>&gt;=2,4  - &lt; 2,5</v>
      </c>
      <c r="G12" s="44">
        <f>CHOOSE(Enlaces!$G$1,'TAM Aceite de Oliva'!E12,'TAM Aceite Virgen'!E12,'TAM Aceite Virgen Extra'!E12)</f>
        <v>0.68</v>
      </c>
      <c r="H12" s="44">
        <f>CHOOSE(Enlaces!$G$1,'TAM Aceite de Oliva'!F12,'TAM Aceite Virgen'!F12,'TAM Aceite Virgen Extra'!F12)</f>
        <v>0.51</v>
      </c>
      <c r="I12" s="44">
        <f>CHOOSE(Enlaces!$G$1,'TAM Aceite de Oliva'!G12,'TAM Aceite Virgen'!G12,'TAM Aceite Virgen Extra'!G12)</f>
        <v>0.09</v>
      </c>
      <c r="J12" s="44">
        <f>CHOOSE(Enlaces!$G$1,'TAM Aceite de Oliva'!H12,'TAM Aceite Virgen'!H12,'TAM Aceite Virgen Extra'!H12)</f>
        <v>0.04</v>
      </c>
      <c r="K12" s="44">
        <f>CHOOSE(Enlaces!$G$1,'TAM Aceite de Oliva'!I12,'TAM Aceite Virgen'!I12,'TAM Aceite Virgen Extra'!I12)</f>
        <v>0.41</v>
      </c>
      <c r="L12" s="44">
        <f>CHOOSE(Enlaces!$G$1,'TAM Aceite de Oliva'!J12,'TAM Aceite Virgen'!J12,'TAM Aceite Virgen Extra'!J12)</f>
        <v>0.22999999999999998</v>
      </c>
      <c r="M12" s="44">
        <f>CHOOSE(Enlaces!$G$1,'TAM Aceite de Oliva'!K12,'TAM Aceite Virgen'!K12,'TAM Aceite Virgen Extra'!K12)</f>
        <v>0.27</v>
      </c>
      <c r="N12" s="44">
        <f>CHOOSE(Enlaces!$G$1,'TAM Aceite de Oliva'!L12,'TAM Aceite Virgen'!L12,'TAM Aceite Virgen Extra'!L12)</f>
        <v>7.0000000000000007E-2</v>
      </c>
      <c r="O12" s="44">
        <f>CHOOSE(Enlaces!$G$1,'TAM Aceite de Oliva'!M12,'TAM Aceite Virgen'!M12,'TAM Aceite Virgen Extra'!M12)</f>
        <v>0.14000000000000001</v>
      </c>
      <c r="P12" s="44">
        <f>CHOOSE(Enlaces!$G$1,'TAM Aceite de Oliva'!N12,'TAM Aceite Virgen'!N12,'TAM Aceite Virgen Extra'!N12)</f>
        <v>0</v>
      </c>
      <c r="Q12" s="44">
        <f>CHOOSE(Enlaces!$G$1,'TAM Aceite de Oliva'!O12,'TAM Aceite Virgen'!O12,'TAM Aceite Virgen Extra'!O12)</f>
        <v>7.0000000000000007E-2</v>
      </c>
      <c r="R12" s="44">
        <f>CHOOSE(Enlaces!$G$1,'TAM Aceite de Oliva'!P12,'TAM Aceite Virgen'!P12,'TAM Aceite Virgen Extra'!P12)</f>
        <v>0.16999999999999998</v>
      </c>
    </row>
    <row r="13" spans="3:18" x14ac:dyDescent="0.3">
      <c r="C13" s="19">
        <f>CHOOSE(Enlaces!$G$1,'TAM Aceite de Oliva'!B13,'TAM Aceite Virgen'!B13,'TAM Aceite Virgen Extra'!B13)</f>
        <v>2.5</v>
      </c>
      <c r="D13" s="18">
        <f>CHOOSE(Enlaces!$G$1,'TAM Aceite de Oliva'!C13,'TAM Aceite Virgen'!C13,'TAM Aceite Virgen Extra'!C13)</f>
        <v>2.6</v>
      </c>
      <c r="F13" s="42" t="str">
        <f t="shared" si="0"/>
        <v>&gt;=2,5  - &lt; 2,6</v>
      </c>
      <c r="G13" s="44">
        <f>CHOOSE(Enlaces!$G$1,'TAM Aceite de Oliva'!E13,'TAM Aceite Virgen'!E13,'TAM Aceite Virgen Extra'!E13)</f>
        <v>0.2</v>
      </c>
      <c r="H13" s="44">
        <f>CHOOSE(Enlaces!$G$1,'TAM Aceite de Oliva'!F13,'TAM Aceite Virgen'!F13,'TAM Aceite Virgen Extra'!F13)</f>
        <v>0.31000000000000005</v>
      </c>
      <c r="I13" s="44">
        <f>CHOOSE(Enlaces!$G$1,'TAM Aceite de Oliva'!G13,'TAM Aceite Virgen'!G13,'TAM Aceite Virgen Extra'!G13)</f>
        <v>0.47</v>
      </c>
      <c r="J13" s="44">
        <f>CHOOSE(Enlaces!$G$1,'TAM Aceite de Oliva'!H13,'TAM Aceite Virgen'!H13,'TAM Aceite Virgen Extra'!H13)</f>
        <v>0.19</v>
      </c>
      <c r="K13" s="44">
        <f>CHOOSE(Enlaces!$G$1,'TAM Aceite de Oliva'!I13,'TAM Aceite Virgen'!I13,'TAM Aceite Virgen Extra'!I13)</f>
        <v>7.0000000000000007E-2</v>
      </c>
      <c r="L13" s="44">
        <f>CHOOSE(Enlaces!$G$1,'TAM Aceite de Oliva'!J13,'TAM Aceite Virgen'!J13,'TAM Aceite Virgen Extra'!J13)</f>
        <v>0.03</v>
      </c>
      <c r="M13" s="44">
        <f>CHOOSE(Enlaces!$G$1,'TAM Aceite de Oliva'!K13,'TAM Aceite Virgen'!K13,'TAM Aceite Virgen Extra'!K13)</f>
        <v>0.21</v>
      </c>
      <c r="N13" s="44">
        <f>CHOOSE(Enlaces!$G$1,'TAM Aceite de Oliva'!L13,'TAM Aceite Virgen'!L13,'TAM Aceite Virgen Extra'!L13)</f>
        <v>0.16</v>
      </c>
      <c r="O13" s="44">
        <f>CHOOSE(Enlaces!$G$1,'TAM Aceite de Oliva'!M13,'TAM Aceite Virgen'!M13,'TAM Aceite Virgen Extra'!M13)</f>
        <v>0.90999999999999992</v>
      </c>
      <c r="P13" s="44">
        <f>CHOOSE(Enlaces!$G$1,'TAM Aceite de Oliva'!N13,'TAM Aceite Virgen'!N13,'TAM Aceite Virgen Extra'!N13)</f>
        <v>0.64</v>
      </c>
      <c r="Q13" s="44">
        <f>CHOOSE(Enlaces!$G$1,'TAM Aceite de Oliva'!O13,'TAM Aceite Virgen'!O13,'TAM Aceite Virgen Extra'!O13)</f>
        <v>4.1499999999999995</v>
      </c>
      <c r="R13" s="44">
        <f>CHOOSE(Enlaces!$G$1,'TAM Aceite de Oliva'!P13,'TAM Aceite Virgen'!P13,'TAM Aceite Virgen Extra'!P13)</f>
        <v>14.83</v>
      </c>
    </row>
    <row r="14" spans="3:18" x14ac:dyDescent="0.3">
      <c r="C14" s="19">
        <f>CHOOSE(Enlaces!$G$1,'TAM Aceite de Oliva'!B14,'TAM Aceite Virgen'!B14,'TAM Aceite Virgen Extra'!B14)</f>
        <v>2.6</v>
      </c>
      <c r="D14" s="18">
        <f>CHOOSE(Enlaces!$G$1,'TAM Aceite de Oliva'!C14,'TAM Aceite Virgen'!C14,'TAM Aceite Virgen Extra'!C14)</f>
        <v>2.7</v>
      </c>
      <c r="F14" s="42" t="str">
        <f t="shared" si="0"/>
        <v>&gt;=2,6  - &lt; 2,7</v>
      </c>
      <c r="G14" s="44">
        <f>CHOOSE(Enlaces!$G$1,'TAM Aceite de Oliva'!E14,'TAM Aceite Virgen'!E14,'TAM Aceite Virgen Extra'!E14)</f>
        <v>0.48</v>
      </c>
      <c r="H14" s="44">
        <f>CHOOSE(Enlaces!$G$1,'TAM Aceite de Oliva'!F14,'TAM Aceite Virgen'!F14,'TAM Aceite Virgen Extra'!F14)</f>
        <v>0.15</v>
      </c>
      <c r="I14" s="44">
        <f>CHOOSE(Enlaces!$G$1,'TAM Aceite de Oliva'!G14,'TAM Aceite Virgen'!G14,'TAM Aceite Virgen Extra'!G14)</f>
        <v>0.58000000000000007</v>
      </c>
      <c r="J14" s="44">
        <f>CHOOSE(Enlaces!$G$1,'TAM Aceite de Oliva'!H14,'TAM Aceite Virgen'!H14,'TAM Aceite Virgen Extra'!H14)</f>
        <v>0.3</v>
      </c>
      <c r="K14" s="44">
        <f>CHOOSE(Enlaces!$G$1,'TAM Aceite de Oliva'!I14,'TAM Aceite Virgen'!I14,'TAM Aceite Virgen Extra'!I14)</f>
        <v>0.28000000000000003</v>
      </c>
      <c r="L14" s="44">
        <f>CHOOSE(Enlaces!$G$1,'TAM Aceite de Oliva'!J14,'TAM Aceite Virgen'!J14,'TAM Aceite Virgen Extra'!J14)</f>
        <v>0.4</v>
      </c>
      <c r="M14" s="44">
        <f>CHOOSE(Enlaces!$G$1,'TAM Aceite de Oliva'!K14,'TAM Aceite Virgen'!K14,'TAM Aceite Virgen Extra'!K14)</f>
        <v>0.59</v>
      </c>
      <c r="N14" s="44">
        <f>CHOOSE(Enlaces!$G$1,'TAM Aceite de Oliva'!L14,'TAM Aceite Virgen'!L14,'TAM Aceite Virgen Extra'!L14)</f>
        <v>0.65</v>
      </c>
      <c r="O14" s="44">
        <f>CHOOSE(Enlaces!$G$1,'TAM Aceite de Oliva'!M14,'TAM Aceite Virgen'!M14,'TAM Aceite Virgen Extra'!M14)</f>
        <v>1.58</v>
      </c>
      <c r="P14" s="44">
        <f>CHOOSE(Enlaces!$G$1,'TAM Aceite de Oliva'!N14,'TAM Aceite Virgen'!N14,'TAM Aceite Virgen Extra'!N14)</f>
        <v>3.54</v>
      </c>
      <c r="Q14" s="44">
        <f>CHOOSE(Enlaces!$G$1,'TAM Aceite de Oliva'!O14,'TAM Aceite Virgen'!O14,'TAM Aceite Virgen Extra'!O14)</f>
        <v>3.22</v>
      </c>
      <c r="R14" s="44">
        <f>CHOOSE(Enlaces!$G$1,'TAM Aceite de Oliva'!P14,'TAM Aceite Virgen'!P14,'TAM Aceite Virgen Extra'!P14)</f>
        <v>4.6500000000000004</v>
      </c>
    </row>
    <row r="15" spans="3:18" x14ac:dyDescent="0.3">
      <c r="C15" s="19">
        <f>CHOOSE(Enlaces!$G$1,'TAM Aceite de Oliva'!B15,'TAM Aceite Virgen'!B15,'TAM Aceite Virgen Extra'!B15)</f>
        <v>2.7</v>
      </c>
      <c r="D15" s="18">
        <f>CHOOSE(Enlaces!$G$1,'TAM Aceite de Oliva'!C15,'TAM Aceite Virgen'!C15,'TAM Aceite Virgen Extra'!C15)</f>
        <v>2.8000000000000003</v>
      </c>
      <c r="F15" s="42" t="str">
        <f t="shared" si="0"/>
        <v>&gt;=2,7  - &lt; 2,8</v>
      </c>
      <c r="G15" s="44">
        <f>CHOOSE(Enlaces!$G$1,'TAM Aceite de Oliva'!E15,'TAM Aceite Virgen'!E15,'TAM Aceite Virgen Extra'!E15)</f>
        <v>0.05</v>
      </c>
      <c r="H15" s="44">
        <f>CHOOSE(Enlaces!$G$1,'TAM Aceite de Oliva'!F15,'TAM Aceite Virgen'!F15,'TAM Aceite Virgen Extra'!F15)</f>
        <v>7.0000000000000007E-2</v>
      </c>
      <c r="I15" s="44">
        <f>CHOOSE(Enlaces!$G$1,'TAM Aceite de Oliva'!G15,'TAM Aceite Virgen'!G15,'TAM Aceite Virgen Extra'!G15)</f>
        <v>0.1</v>
      </c>
      <c r="J15" s="44">
        <f>CHOOSE(Enlaces!$G$1,'TAM Aceite de Oliva'!H15,'TAM Aceite Virgen'!H15,'TAM Aceite Virgen Extra'!H15)</f>
        <v>0.36000000000000004</v>
      </c>
      <c r="K15" s="44">
        <f>CHOOSE(Enlaces!$G$1,'TAM Aceite de Oliva'!I15,'TAM Aceite Virgen'!I15,'TAM Aceite Virgen Extra'!I15)</f>
        <v>0.27</v>
      </c>
      <c r="L15" s="44">
        <f>CHOOSE(Enlaces!$G$1,'TAM Aceite de Oliva'!J15,'TAM Aceite Virgen'!J15,'TAM Aceite Virgen Extra'!J15)</f>
        <v>7.0000000000000007E-2</v>
      </c>
      <c r="M15" s="44">
        <f>CHOOSE(Enlaces!$G$1,'TAM Aceite de Oliva'!K15,'TAM Aceite Virgen'!K15,'TAM Aceite Virgen Extra'!K15)</f>
        <v>1.4500000000000002</v>
      </c>
      <c r="N15" s="44">
        <f>CHOOSE(Enlaces!$G$1,'TAM Aceite de Oliva'!L15,'TAM Aceite Virgen'!L15,'TAM Aceite Virgen Extra'!L15)</f>
        <v>0.36</v>
      </c>
      <c r="O15" s="44">
        <f>CHOOSE(Enlaces!$G$1,'TAM Aceite de Oliva'!M15,'TAM Aceite Virgen'!M15,'TAM Aceite Virgen Extra'!M15)</f>
        <v>0.11</v>
      </c>
      <c r="P15" s="44">
        <f>CHOOSE(Enlaces!$G$1,'TAM Aceite de Oliva'!N15,'TAM Aceite Virgen'!N15,'TAM Aceite Virgen Extra'!N15)</f>
        <v>2.16</v>
      </c>
      <c r="Q15" s="44">
        <f>CHOOSE(Enlaces!$G$1,'TAM Aceite de Oliva'!O15,'TAM Aceite Virgen'!O15,'TAM Aceite Virgen Extra'!O15)</f>
        <v>2.67</v>
      </c>
      <c r="R15" s="44">
        <f>CHOOSE(Enlaces!$G$1,'TAM Aceite de Oliva'!P15,'TAM Aceite Virgen'!P15,'TAM Aceite Virgen Extra'!P15)</f>
        <v>3.1599999999999997</v>
      </c>
    </row>
    <row r="16" spans="3:18" x14ac:dyDescent="0.3">
      <c r="C16" s="19">
        <f>CHOOSE(Enlaces!$G$1,'TAM Aceite de Oliva'!B16,'TAM Aceite Virgen'!B16,'TAM Aceite Virgen Extra'!B16)</f>
        <v>2.8000000000000003</v>
      </c>
      <c r="D16" s="18">
        <f>CHOOSE(Enlaces!$G$1,'TAM Aceite de Oliva'!C16,'TAM Aceite Virgen'!C16,'TAM Aceite Virgen Extra'!C16)</f>
        <v>2.9000000000000004</v>
      </c>
      <c r="F16" s="42" t="str">
        <f t="shared" si="0"/>
        <v>&gt;=2,8  - &lt; 2,9</v>
      </c>
      <c r="G16" s="44">
        <f>CHOOSE(Enlaces!$G$1,'TAM Aceite de Oliva'!E16,'TAM Aceite Virgen'!E16,'TAM Aceite Virgen Extra'!E16)</f>
        <v>0.14000000000000001</v>
      </c>
      <c r="H16" s="44">
        <f>CHOOSE(Enlaces!$G$1,'TAM Aceite de Oliva'!F16,'TAM Aceite Virgen'!F16,'TAM Aceite Virgen Extra'!F16)</f>
        <v>0</v>
      </c>
      <c r="I16" s="44">
        <f>CHOOSE(Enlaces!$G$1,'TAM Aceite de Oliva'!G16,'TAM Aceite Virgen'!G16,'TAM Aceite Virgen Extra'!G16)</f>
        <v>0.35</v>
      </c>
      <c r="J16" s="44">
        <f>CHOOSE(Enlaces!$G$1,'TAM Aceite de Oliva'!H16,'TAM Aceite Virgen'!H16,'TAM Aceite Virgen Extra'!H16)</f>
        <v>0.05</v>
      </c>
      <c r="K16" s="44">
        <f>CHOOSE(Enlaces!$G$1,'TAM Aceite de Oliva'!I16,'TAM Aceite Virgen'!I16,'TAM Aceite Virgen Extra'!I16)</f>
        <v>0</v>
      </c>
      <c r="L16" s="44">
        <f>CHOOSE(Enlaces!$G$1,'TAM Aceite de Oliva'!J16,'TAM Aceite Virgen'!J16,'TAM Aceite Virgen Extra'!J16)</f>
        <v>0.04</v>
      </c>
      <c r="M16" s="44">
        <f>CHOOSE(Enlaces!$G$1,'TAM Aceite de Oliva'!K16,'TAM Aceite Virgen'!K16,'TAM Aceite Virgen Extra'!K16)</f>
        <v>0.32999999999999996</v>
      </c>
      <c r="N16" s="44">
        <f>CHOOSE(Enlaces!$G$1,'TAM Aceite de Oliva'!L16,'TAM Aceite Virgen'!L16,'TAM Aceite Virgen Extra'!L16)</f>
        <v>1.6199999999999999</v>
      </c>
      <c r="O16" s="44">
        <f>CHOOSE(Enlaces!$G$1,'TAM Aceite de Oliva'!M16,'TAM Aceite Virgen'!M16,'TAM Aceite Virgen Extra'!M16)</f>
        <v>0.54</v>
      </c>
      <c r="P16" s="44">
        <f>CHOOSE(Enlaces!$G$1,'TAM Aceite de Oliva'!N16,'TAM Aceite Virgen'!N16,'TAM Aceite Virgen Extra'!N16)</f>
        <v>0.83000000000000007</v>
      </c>
      <c r="Q16" s="44">
        <f>CHOOSE(Enlaces!$G$1,'TAM Aceite de Oliva'!O16,'TAM Aceite Virgen'!O16,'TAM Aceite Virgen Extra'!O16)</f>
        <v>4.49</v>
      </c>
      <c r="R16" s="44">
        <f>CHOOSE(Enlaces!$G$1,'TAM Aceite de Oliva'!P16,'TAM Aceite Virgen'!P16,'TAM Aceite Virgen Extra'!P16)</f>
        <v>5.0599999999999996</v>
      </c>
    </row>
    <row r="17" spans="3:18" x14ac:dyDescent="0.3">
      <c r="C17" s="19">
        <f>CHOOSE(Enlaces!$G$1,'TAM Aceite de Oliva'!B17,'TAM Aceite Virgen'!B17,'TAM Aceite Virgen Extra'!B17)</f>
        <v>2.9000000000000004</v>
      </c>
      <c r="D17" s="18">
        <f>CHOOSE(Enlaces!$G$1,'TAM Aceite de Oliva'!C17,'TAM Aceite Virgen'!C17,'TAM Aceite Virgen Extra'!C17)</f>
        <v>3.0000000000000004</v>
      </c>
      <c r="F17" s="42" t="str">
        <f t="shared" si="0"/>
        <v>&gt;=2,9  - &lt; 3</v>
      </c>
      <c r="G17" s="44">
        <f>CHOOSE(Enlaces!$G$1,'TAM Aceite de Oliva'!E17,'TAM Aceite Virgen'!E17,'TAM Aceite Virgen Extra'!E17)</f>
        <v>0.16</v>
      </c>
      <c r="H17" s="44">
        <f>CHOOSE(Enlaces!$G$1,'TAM Aceite de Oliva'!F17,'TAM Aceite Virgen'!F17,'TAM Aceite Virgen Extra'!F17)</f>
        <v>0.34</v>
      </c>
      <c r="I17" s="44">
        <f>CHOOSE(Enlaces!$G$1,'TAM Aceite de Oliva'!G17,'TAM Aceite Virgen'!G17,'TAM Aceite Virgen Extra'!G17)</f>
        <v>0.55000000000000004</v>
      </c>
      <c r="J17" s="44">
        <f>CHOOSE(Enlaces!$G$1,'TAM Aceite de Oliva'!H17,'TAM Aceite Virgen'!H17,'TAM Aceite Virgen Extra'!H17)</f>
        <v>9.0000000000000011E-2</v>
      </c>
      <c r="K17" s="44">
        <f>CHOOSE(Enlaces!$G$1,'TAM Aceite de Oliva'!I17,'TAM Aceite Virgen'!I17,'TAM Aceite Virgen Extra'!I17)</f>
        <v>0.28000000000000003</v>
      </c>
      <c r="L17" s="44">
        <f>CHOOSE(Enlaces!$G$1,'TAM Aceite de Oliva'!J17,'TAM Aceite Virgen'!J17,'TAM Aceite Virgen Extra'!J17)</f>
        <v>4.07</v>
      </c>
      <c r="M17" s="44">
        <f>CHOOSE(Enlaces!$G$1,'TAM Aceite de Oliva'!K17,'TAM Aceite Virgen'!K17,'TAM Aceite Virgen Extra'!K17)</f>
        <v>5.51</v>
      </c>
      <c r="N17" s="44">
        <f>CHOOSE(Enlaces!$G$1,'TAM Aceite de Oliva'!L17,'TAM Aceite Virgen'!L17,'TAM Aceite Virgen Extra'!L17)</f>
        <v>8.52</v>
      </c>
      <c r="O17" s="44">
        <f>CHOOSE(Enlaces!$G$1,'TAM Aceite de Oliva'!M17,'TAM Aceite Virgen'!M17,'TAM Aceite Virgen Extra'!M17)</f>
        <v>8.14</v>
      </c>
      <c r="P17" s="44">
        <f>CHOOSE(Enlaces!$G$1,'TAM Aceite de Oliva'!N17,'TAM Aceite Virgen'!N17,'TAM Aceite Virgen Extra'!N17)</f>
        <v>12.909999999999998</v>
      </c>
      <c r="Q17" s="44">
        <f>CHOOSE(Enlaces!$G$1,'TAM Aceite de Oliva'!O17,'TAM Aceite Virgen'!O17,'TAM Aceite Virgen Extra'!O17)</f>
        <v>24.96</v>
      </c>
      <c r="R17" s="44">
        <f>CHOOSE(Enlaces!$G$1,'TAM Aceite de Oliva'!P17,'TAM Aceite Virgen'!P17,'TAM Aceite Virgen Extra'!P17)</f>
        <v>42.05</v>
      </c>
    </row>
    <row r="18" spans="3:18" x14ac:dyDescent="0.3">
      <c r="C18" s="19">
        <f>CHOOSE(Enlaces!$G$1,'TAM Aceite de Oliva'!B18,'TAM Aceite Virgen'!B18,'TAM Aceite Virgen Extra'!B18)</f>
        <v>3.0000000000000004</v>
      </c>
      <c r="D18" s="18">
        <f>CHOOSE(Enlaces!$G$1,'TAM Aceite de Oliva'!C18,'TAM Aceite Virgen'!C18,'TAM Aceite Virgen Extra'!C18)</f>
        <v>3.1000000000000005</v>
      </c>
      <c r="F18" s="42" t="str">
        <f t="shared" si="0"/>
        <v>&gt;=3  - &lt; 3,1</v>
      </c>
      <c r="G18" s="44">
        <f>CHOOSE(Enlaces!$G$1,'TAM Aceite de Oliva'!E18,'TAM Aceite Virgen'!E18,'TAM Aceite Virgen Extra'!E18)</f>
        <v>0.3</v>
      </c>
      <c r="H18" s="44">
        <f>CHOOSE(Enlaces!$G$1,'TAM Aceite de Oliva'!F18,'TAM Aceite Virgen'!F18,'TAM Aceite Virgen Extra'!F18)</f>
        <v>7.82</v>
      </c>
      <c r="I18" s="44">
        <f>CHOOSE(Enlaces!$G$1,'TAM Aceite de Oliva'!G18,'TAM Aceite Virgen'!G18,'TAM Aceite Virgen Extra'!G18)</f>
        <v>0.33</v>
      </c>
      <c r="J18" s="44">
        <f>CHOOSE(Enlaces!$G$1,'TAM Aceite de Oliva'!H18,'TAM Aceite Virgen'!H18,'TAM Aceite Virgen Extra'!H18)</f>
        <v>0.13</v>
      </c>
      <c r="K18" s="44">
        <f>CHOOSE(Enlaces!$G$1,'TAM Aceite de Oliva'!I18,'TAM Aceite Virgen'!I18,'TAM Aceite Virgen Extra'!I18)</f>
        <v>0.23</v>
      </c>
      <c r="L18" s="44">
        <f>CHOOSE(Enlaces!$G$1,'TAM Aceite de Oliva'!J18,'TAM Aceite Virgen'!J18,'TAM Aceite Virgen Extra'!J18)</f>
        <v>0.44</v>
      </c>
      <c r="M18" s="44">
        <f>CHOOSE(Enlaces!$G$1,'TAM Aceite de Oliva'!K18,'TAM Aceite Virgen'!K18,'TAM Aceite Virgen Extra'!K18)</f>
        <v>0.73</v>
      </c>
      <c r="N18" s="44">
        <f>CHOOSE(Enlaces!$G$1,'TAM Aceite de Oliva'!L18,'TAM Aceite Virgen'!L18,'TAM Aceite Virgen Extra'!L18)</f>
        <v>1.49</v>
      </c>
      <c r="O18" s="44">
        <f>CHOOSE(Enlaces!$G$1,'TAM Aceite de Oliva'!M18,'TAM Aceite Virgen'!M18,'TAM Aceite Virgen Extra'!M18)</f>
        <v>2.42</v>
      </c>
      <c r="P18" s="44">
        <f>CHOOSE(Enlaces!$G$1,'TAM Aceite de Oliva'!N18,'TAM Aceite Virgen'!N18,'TAM Aceite Virgen Extra'!N18)</f>
        <v>2.11</v>
      </c>
      <c r="Q18" s="44">
        <f>CHOOSE(Enlaces!$G$1,'TAM Aceite de Oliva'!O18,'TAM Aceite Virgen'!O18,'TAM Aceite Virgen Extra'!O18)</f>
        <v>3.21</v>
      </c>
      <c r="R18" s="44">
        <f>CHOOSE(Enlaces!$G$1,'TAM Aceite de Oliva'!P18,'TAM Aceite Virgen'!P18,'TAM Aceite Virgen Extra'!P18)</f>
        <v>3.06</v>
      </c>
    </row>
    <row r="19" spans="3:18" x14ac:dyDescent="0.3">
      <c r="C19" s="19">
        <f>CHOOSE(Enlaces!$G$1,'TAM Aceite de Oliva'!B19,'TAM Aceite Virgen'!B19,'TAM Aceite Virgen Extra'!B19)</f>
        <v>3.1000000000000005</v>
      </c>
      <c r="D19" s="18">
        <f>CHOOSE(Enlaces!$G$1,'TAM Aceite de Oliva'!C19,'TAM Aceite Virgen'!C19,'TAM Aceite Virgen Extra'!C19)</f>
        <v>3.2000000000000006</v>
      </c>
      <c r="F19" s="42" t="str">
        <f t="shared" si="0"/>
        <v>&gt;=3,1  - &lt; 3,2</v>
      </c>
      <c r="G19" s="44">
        <f>CHOOSE(Enlaces!$G$1,'TAM Aceite de Oliva'!E19,'TAM Aceite Virgen'!E19,'TAM Aceite Virgen Extra'!E19)</f>
        <v>0</v>
      </c>
      <c r="H19" s="44">
        <f>CHOOSE(Enlaces!$G$1,'TAM Aceite de Oliva'!F19,'TAM Aceite Virgen'!F19,'TAM Aceite Virgen Extra'!F19)</f>
        <v>7.0000000000000007E-2</v>
      </c>
      <c r="I19" s="44">
        <f>CHOOSE(Enlaces!$G$1,'TAM Aceite de Oliva'!G19,'TAM Aceite Virgen'!G19,'TAM Aceite Virgen Extra'!G19)</f>
        <v>0</v>
      </c>
      <c r="J19" s="44">
        <f>CHOOSE(Enlaces!$G$1,'TAM Aceite de Oliva'!H19,'TAM Aceite Virgen'!H19,'TAM Aceite Virgen Extra'!H19)</f>
        <v>0.08</v>
      </c>
      <c r="K19" s="44">
        <f>CHOOSE(Enlaces!$G$1,'TAM Aceite de Oliva'!I19,'TAM Aceite Virgen'!I19,'TAM Aceite Virgen Extra'!I19)</f>
        <v>1.85</v>
      </c>
      <c r="L19" s="44">
        <f>CHOOSE(Enlaces!$G$1,'TAM Aceite de Oliva'!J19,'TAM Aceite Virgen'!J19,'TAM Aceite Virgen Extra'!J19)</f>
        <v>2.16</v>
      </c>
      <c r="M19" s="44">
        <f>CHOOSE(Enlaces!$G$1,'TAM Aceite de Oliva'!K19,'TAM Aceite Virgen'!K19,'TAM Aceite Virgen Extra'!K19)</f>
        <v>2.71</v>
      </c>
      <c r="N19" s="44">
        <f>CHOOSE(Enlaces!$G$1,'TAM Aceite de Oliva'!L19,'TAM Aceite Virgen'!L19,'TAM Aceite Virgen Extra'!L19)</f>
        <v>1.67</v>
      </c>
      <c r="O19" s="44">
        <f>CHOOSE(Enlaces!$G$1,'TAM Aceite de Oliva'!M19,'TAM Aceite Virgen'!M19,'TAM Aceite Virgen Extra'!M19)</f>
        <v>3.78</v>
      </c>
      <c r="P19" s="44">
        <f>CHOOSE(Enlaces!$G$1,'TAM Aceite de Oliva'!N19,'TAM Aceite Virgen'!N19,'TAM Aceite Virgen Extra'!N19)</f>
        <v>7.66</v>
      </c>
      <c r="Q19" s="44">
        <f>CHOOSE(Enlaces!$G$1,'TAM Aceite de Oliva'!O19,'TAM Aceite Virgen'!O19,'TAM Aceite Virgen Extra'!O19)</f>
        <v>2.71</v>
      </c>
      <c r="R19" s="44">
        <f>CHOOSE(Enlaces!$G$1,'TAM Aceite de Oliva'!P19,'TAM Aceite Virgen'!P19,'TAM Aceite Virgen Extra'!P19)</f>
        <v>0.95</v>
      </c>
    </row>
    <row r="20" spans="3:18" x14ac:dyDescent="0.3">
      <c r="C20" s="19">
        <f>CHOOSE(Enlaces!$G$1,'TAM Aceite de Oliva'!B20,'TAM Aceite Virgen'!B20,'TAM Aceite Virgen Extra'!B20)</f>
        <v>3.2000000000000006</v>
      </c>
      <c r="D20" s="18">
        <f>CHOOSE(Enlaces!$G$1,'TAM Aceite de Oliva'!C20,'TAM Aceite Virgen'!C20,'TAM Aceite Virgen Extra'!C20)</f>
        <v>3.3000000000000007</v>
      </c>
      <c r="F20" s="42" t="str">
        <f t="shared" si="0"/>
        <v>&gt;=3,2  - &lt; 3,3</v>
      </c>
      <c r="G20" s="44">
        <f>CHOOSE(Enlaces!$G$1,'TAM Aceite de Oliva'!E20,'TAM Aceite Virgen'!E20,'TAM Aceite Virgen Extra'!E20)</f>
        <v>0.28000000000000003</v>
      </c>
      <c r="H20" s="44">
        <f>CHOOSE(Enlaces!$G$1,'TAM Aceite de Oliva'!F20,'TAM Aceite Virgen'!F20,'TAM Aceite Virgen Extra'!F20)</f>
        <v>0.42</v>
      </c>
      <c r="I20" s="44">
        <f>CHOOSE(Enlaces!$G$1,'TAM Aceite de Oliva'!G20,'TAM Aceite Virgen'!G20,'TAM Aceite Virgen Extra'!G20)</f>
        <v>0.49</v>
      </c>
      <c r="J20" s="44">
        <f>CHOOSE(Enlaces!$G$1,'TAM Aceite de Oliva'!H20,'TAM Aceite Virgen'!H20,'TAM Aceite Virgen Extra'!H20)</f>
        <v>0.19</v>
      </c>
      <c r="K20" s="44">
        <f>CHOOSE(Enlaces!$G$1,'TAM Aceite de Oliva'!I20,'TAM Aceite Virgen'!I20,'TAM Aceite Virgen Extra'!I20)</f>
        <v>0.44999999999999996</v>
      </c>
      <c r="L20" s="44">
        <f>CHOOSE(Enlaces!$G$1,'TAM Aceite de Oliva'!J20,'TAM Aceite Virgen'!J20,'TAM Aceite Virgen Extra'!J20)</f>
        <v>1.3399999999999999</v>
      </c>
      <c r="M20" s="44">
        <f>CHOOSE(Enlaces!$G$1,'TAM Aceite de Oliva'!K20,'TAM Aceite Virgen'!K20,'TAM Aceite Virgen Extra'!K20)</f>
        <v>1.99</v>
      </c>
      <c r="N20" s="44">
        <f>CHOOSE(Enlaces!$G$1,'TAM Aceite de Oliva'!L20,'TAM Aceite Virgen'!L20,'TAM Aceite Virgen Extra'!L20)</f>
        <v>2.7</v>
      </c>
      <c r="O20" s="44">
        <f>CHOOSE(Enlaces!$G$1,'TAM Aceite de Oliva'!M20,'TAM Aceite Virgen'!M20,'TAM Aceite Virgen Extra'!M20)</f>
        <v>1.6300000000000001</v>
      </c>
      <c r="P20" s="44">
        <f>CHOOSE(Enlaces!$G$1,'TAM Aceite de Oliva'!N20,'TAM Aceite Virgen'!N20,'TAM Aceite Virgen Extra'!N20)</f>
        <v>1.6</v>
      </c>
      <c r="Q20" s="44">
        <f>CHOOSE(Enlaces!$G$1,'TAM Aceite de Oliva'!O20,'TAM Aceite Virgen'!O20,'TAM Aceite Virgen Extra'!O20)</f>
        <v>14.09</v>
      </c>
      <c r="R20" s="44">
        <f>CHOOSE(Enlaces!$G$1,'TAM Aceite de Oliva'!P20,'TAM Aceite Virgen'!P20,'TAM Aceite Virgen Extra'!P20)</f>
        <v>2.6</v>
      </c>
    </row>
    <row r="21" spans="3:18" x14ac:dyDescent="0.3">
      <c r="C21" s="19">
        <f>CHOOSE(Enlaces!$G$1,'TAM Aceite de Oliva'!B21,'TAM Aceite Virgen'!B21,'TAM Aceite Virgen Extra'!B21)</f>
        <v>3.3000000000000007</v>
      </c>
      <c r="D21" s="18">
        <f>CHOOSE(Enlaces!$G$1,'TAM Aceite de Oliva'!C21,'TAM Aceite Virgen'!C21,'TAM Aceite Virgen Extra'!C21)</f>
        <v>3.4000000000000008</v>
      </c>
      <c r="F21" s="42" t="str">
        <f t="shared" si="0"/>
        <v>&gt;=3,3  - &lt; 3,4</v>
      </c>
      <c r="G21" s="44">
        <f>CHOOSE(Enlaces!$G$1,'TAM Aceite de Oliva'!E21,'TAM Aceite Virgen'!E21,'TAM Aceite Virgen Extra'!E21)</f>
        <v>1.74</v>
      </c>
      <c r="H21" s="44">
        <f>CHOOSE(Enlaces!$G$1,'TAM Aceite de Oliva'!F21,'TAM Aceite Virgen'!F21,'TAM Aceite Virgen Extra'!F21)</f>
        <v>1.88</v>
      </c>
      <c r="I21" s="44">
        <f>CHOOSE(Enlaces!$G$1,'TAM Aceite de Oliva'!G21,'TAM Aceite Virgen'!G21,'TAM Aceite Virgen Extra'!G21)</f>
        <v>1.88</v>
      </c>
      <c r="J21" s="44">
        <f>CHOOSE(Enlaces!$G$1,'TAM Aceite de Oliva'!H21,'TAM Aceite Virgen'!H21,'TAM Aceite Virgen Extra'!H21)</f>
        <v>2.21</v>
      </c>
      <c r="K21" s="44">
        <f>CHOOSE(Enlaces!$G$1,'TAM Aceite de Oliva'!I21,'TAM Aceite Virgen'!I21,'TAM Aceite Virgen Extra'!I21)</f>
        <v>2.09</v>
      </c>
      <c r="L21" s="44">
        <f>CHOOSE(Enlaces!$G$1,'TAM Aceite de Oliva'!J21,'TAM Aceite Virgen'!J21,'TAM Aceite Virgen Extra'!J21)</f>
        <v>7.5600000000000005</v>
      </c>
      <c r="M21" s="44">
        <f>CHOOSE(Enlaces!$G$1,'TAM Aceite de Oliva'!K21,'TAM Aceite Virgen'!K21,'TAM Aceite Virgen Extra'!K21)</f>
        <v>5.48</v>
      </c>
      <c r="N21" s="44">
        <f>CHOOSE(Enlaces!$G$1,'TAM Aceite de Oliva'!L21,'TAM Aceite Virgen'!L21,'TAM Aceite Virgen Extra'!L21)</f>
        <v>5.26</v>
      </c>
      <c r="O21" s="44">
        <f>CHOOSE(Enlaces!$G$1,'TAM Aceite de Oliva'!M21,'TAM Aceite Virgen'!M21,'TAM Aceite Virgen Extra'!M21)</f>
        <v>2.75</v>
      </c>
      <c r="P21" s="44">
        <f>CHOOSE(Enlaces!$G$1,'TAM Aceite de Oliva'!N21,'TAM Aceite Virgen'!N21,'TAM Aceite Virgen Extra'!N21)</f>
        <v>2.83</v>
      </c>
      <c r="Q21" s="44">
        <f>CHOOSE(Enlaces!$G$1,'TAM Aceite de Oliva'!O21,'TAM Aceite Virgen'!O21,'TAM Aceite Virgen Extra'!O21)</f>
        <v>2.42</v>
      </c>
      <c r="R21" s="44">
        <f>CHOOSE(Enlaces!$G$1,'TAM Aceite de Oliva'!P21,'TAM Aceite Virgen'!P21,'TAM Aceite Virgen Extra'!P21)</f>
        <v>3.25</v>
      </c>
    </row>
    <row r="22" spans="3:18" x14ac:dyDescent="0.3">
      <c r="C22" s="19">
        <f>CHOOSE(Enlaces!$G$1,'TAM Aceite de Oliva'!B22,'TAM Aceite Virgen'!B22,'TAM Aceite Virgen Extra'!B22)</f>
        <v>3.4000000000000008</v>
      </c>
      <c r="D22" s="18">
        <f>CHOOSE(Enlaces!$G$1,'TAM Aceite de Oliva'!C22,'TAM Aceite Virgen'!C22,'TAM Aceite Virgen Extra'!C22)</f>
        <v>3.5000000000000009</v>
      </c>
      <c r="F22" s="42" t="str">
        <f t="shared" si="0"/>
        <v>&gt;=3,4  - &lt; 3,5</v>
      </c>
      <c r="G22" s="44">
        <f>CHOOSE(Enlaces!$G$1,'TAM Aceite de Oliva'!E22,'TAM Aceite Virgen'!E22,'TAM Aceite Virgen Extra'!E22)</f>
        <v>0.39</v>
      </c>
      <c r="H22" s="44">
        <f>CHOOSE(Enlaces!$G$1,'TAM Aceite de Oliva'!F22,'TAM Aceite Virgen'!F22,'TAM Aceite Virgen Extra'!F22)</f>
        <v>0.73</v>
      </c>
      <c r="I22" s="44">
        <f>CHOOSE(Enlaces!$G$1,'TAM Aceite de Oliva'!G22,'TAM Aceite Virgen'!G22,'TAM Aceite Virgen Extra'!G22)</f>
        <v>0.54</v>
      </c>
      <c r="J22" s="44">
        <f>CHOOSE(Enlaces!$G$1,'TAM Aceite de Oliva'!H22,'TAM Aceite Virgen'!H22,'TAM Aceite Virgen Extra'!H22)</f>
        <v>0.82000000000000006</v>
      </c>
      <c r="K22" s="44">
        <f>CHOOSE(Enlaces!$G$1,'TAM Aceite de Oliva'!I22,'TAM Aceite Virgen'!I22,'TAM Aceite Virgen Extra'!I22)</f>
        <v>0.79</v>
      </c>
      <c r="L22" s="44">
        <f>CHOOSE(Enlaces!$G$1,'TAM Aceite de Oliva'!J22,'TAM Aceite Virgen'!J22,'TAM Aceite Virgen Extra'!J22)</f>
        <v>11.91</v>
      </c>
      <c r="M22" s="44">
        <f>CHOOSE(Enlaces!$G$1,'TAM Aceite de Oliva'!K22,'TAM Aceite Virgen'!K22,'TAM Aceite Virgen Extra'!K22)</f>
        <v>19.400000000000002</v>
      </c>
      <c r="N22" s="44">
        <f>CHOOSE(Enlaces!$G$1,'TAM Aceite de Oliva'!L22,'TAM Aceite Virgen'!L22,'TAM Aceite Virgen Extra'!L22)</f>
        <v>7.52</v>
      </c>
      <c r="O22" s="44">
        <f>CHOOSE(Enlaces!$G$1,'TAM Aceite de Oliva'!M22,'TAM Aceite Virgen'!M22,'TAM Aceite Virgen Extra'!M22)</f>
        <v>9.5</v>
      </c>
      <c r="P22" s="44">
        <f>CHOOSE(Enlaces!$G$1,'TAM Aceite de Oliva'!N22,'TAM Aceite Virgen'!N22,'TAM Aceite Virgen Extra'!N22)</f>
        <v>8.59</v>
      </c>
      <c r="Q22" s="44">
        <f>CHOOSE(Enlaces!$G$1,'TAM Aceite de Oliva'!O22,'TAM Aceite Virgen'!O22,'TAM Aceite Virgen Extra'!O22)</f>
        <v>9.91</v>
      </c>
      <c r="R22" s="44">
        <f>CHOOSE(Enlaces!$G$1,'TAM Aceite de Oliva'!P22,'TAM Aceite Virgen'!P22,'TAM Aceite Virgen Extra'!P22)</f>
        <v>2.35</v>
      </c>
    </row>
    <row r="23" spans="3:18" x14ac:dyDescent="0.3">
      <c r="C23" s="19">
        <f>CHOOSE(Enlaces!$G$1,'TAM Aceite de Oliva'!B23,'TAM Aceite Virgen'!B23,'TAM Aceite Virgen Extra'!B23)</f>
        <v>3.5000000000000009</v>
      </c>
      <c r="D23" s="18">
        <f>CHOOSE(Enlaces!$G$1,'TAM Aceite de Oliva'!C23,'TAM Aceite Virgen'!C23,'TAM Aceite Virgen Extra'!C23)</f>
        <v>3.600000000000001</v>
      </c>
      <c r="F23" s="42" t="str">
        <f t="shared" si="0"/>
        <v>&gt;=3,5  - &lt; 3,6</v>
      </c>
      <c r="G23" s="44">
        <f>CHOOSE(Enlaces!$G$1,'TAM Aceite de Oliva'!E23,'TAM Aceite Virgen'!E23,'TAM Aceite Virgen Extra'!E23)</f>
        <v>1.1300000000000001</v>
      </c>
      <c r="H23" s="44">
        <f>CHOOSE(Enlaces!$G$1,'TAM Aceite de Oliva'!F23,'TAM Aceite Virgen'!F23,'TAM Aceite Virgen Extra'!F23)</f>
        <v>2.21</v>
      </c>
      <c r="I23" s="44">
        <f>CHOOSE(Enlaces!$G$1,'TAM Aceite de Oliva'!G23,'TAM Aceite Virgen'!G23,'TAM Aceite Virgen Extra'!G23)</f>
        <v>4.28</v>
      </c>
      <c r="J23" s="44">
        <f>CHOOSE(Enlaces!$G$1,'TAM Aceite de Oliva'!H23,'TAM Aceite Virgen'!H23,'TAM Aceite Virgen Extra'!H23)</f>
        <v>4</v>
      </c>
      <c r="K23" s="44">
        <f>CHOOSE(Enlaces!$G$1,'TAM Aceite de Oliva'!I23,'TAM Aceite Virgen'!I23,'TAM Aceite Virgen Extra'!I23)</f>
        <v>17.32</v>
      </c>
      <c r="L23" s="44">
        <f>CHOOSE(Enlaces!$G$1,'TAM Aceite de Oliva'!J23,'TAM Aceite Virgen'!J23,'TAM Aceite Virgen Extra'!J23)</f>
        <v>14.73</v>
      </c>
      <c r="M23" s="44">
        <f>CHOOSE(Enlaces!$G$1,'TAM Aceite de Oliva'!K23,'TAM Aceite Virgen'!K23,'TAM Aceite Virgen Extra'!K23)</f>
        <v>9.3099999999999987</v>
      </c>
      <c r="N23" s="44">
        <f>CHOOSE(Enlaces!$G$1,'TAM Aceite de Oliva'!L23,'TAM Aceite Virgen'!L23,'TAM Aceite Virgen Extra'!L23)</f>
        <v>21.32</v>
      </c>
      <c r="O23" s="44">
        <f>CHOOSE(Enlaces!$G$1,'TAM Aceite de Oliva'!M23,'TAM Aceite Virgen'!M23,'TAM Aceite Virgen Extra'!M23)</f>
        <v>19.57</v>
      </c>
      <c r="P23" s="44">
        <f>CHOOSE(Enlaces!$G$1,'TAM Aceite de Oliva'!N23,'TAM Aceite Virgen'!N23,'TAM Aceite Virgen Extra'!N23)</f>
        <v>18.3</v>
      </c>
      <c r="Q23" s="44">
        <f>CHOOSE(Enlaces!$G$1,'TAM Aceite de Oliva'!O23,'TAM Aceite Virgen'!O23,'TAM Aceite Virgen Extra'!O23)</f>
        <v>8.6999999999999993</v>
      </c>
      <c r="R23" s="44">
        <f>CHOOSE(Enlaces!$G$1,'TAM Aceite de Oliva'!P23,'TAM Aceite Virgen'!P23,'TAM Aceite Virgen Extra'!P23)</f>
        <v>1.92</v>
      </c>
    </row>
    <row r="24" spans="3:18" x14ac:dyDescent="0.3">
      <c r="C24" s="19">
        <f>CHOOSE(Enlaces!$G$1,'TAM Aceite de Oliva'!B24,'TAM Aceite Virgen'!B24,'TAM Aceite Virgen Extra'!B24)</f>
        <v>3.600000000000001</v>
      </c>
      <c r="D24" s="18">
        <f>CHOOSE(Enlaces!$G$1,'TAM Aceite de Oliva'!C24,'TAM Aceite Virgen'!C24,'TAM Aceite Virgen Extra'!C24)</f>
        <v>3.7000000000000011</v>
      </c>
      <c r="F24" s="42" t="str">
        <f t="shared" si="0"/>
        <v>&gt;=3,6  - &lt; 3,7</v>
      </c>
      <c r="G24" s="44">
        <f>CHOOSE(Enlaces!$G$1,'TAM Aceite de Oliva'!E24,'TAM Aceite Virgen'!E24,'TAM Aceite Virgen Extra'!E24)</f>
        <v>1.36</v>
      </c>
      <c r="H24" s="44">
        <f>CHOOSE(Enlaces!$G$1,'TAM Aceite de Oliva'!F24,'TAM Aceite Virgen'!F24,'TAM Aceite Virgen Extra'!F24)</f>
        <v>3.48</v>
      </c>
      <c r="I24" s="44">
        <f>CHOOSE(Enlaces!$G$1,'TAM Aceite de Oliva'!G24,'TAM Aceite Virgen'!G24,'TAM Aceite Virgen Extra'!G24)</f>
        <v>3.3400000000000003</v>
      </c>
      <c r="J24" s="44">
        <f>CHOOSE(Enlaces!$G$1,'TAM Aceite de Oliva'!H24,'TAM Aceite Virgen'!H24,'TAM Aceite Virgen Extra'!H24)</f>
        <v>2.35</v>
      </c>
      <c r="K24" s="44">
        <f>CHOOSE(Enlaces!$G$1,'TAM Aceite de Oliva'!I24,'TAM Aceite Virgen'!I24,'TAM Aceite Virgen Extra'!I24)</f>
        <v>2.8499999999999996</v>
      </c>
      <c r="L24" s="44">
        <f>CHOOSE(Enlaces!$G$1,'TAM Aceite de Oliva'!J24,'TAM Aceite Virgen'!J24,'TAM Aceite Virgen Extra'!J24)</f>
        <v>3.85</v>
      </c>
      <c r="M24" s="44">
        <f>CHOOSE(Enlaces!$G$1,'TAM Aceite de Oliva'!K24,'TAM Aceite Virgen'!K24,'TAM Aceite Virgen Extra'!K24)</f>
        <v>4.75</v>
      </c>
      <c r="N24" s="44">
        <f>CHOOSE(Enlaces!$G$1,'TAM Aceite de Oliva'!L24,'TAM Aceite Virgen'!L24,'TAM Aceite Virgen Extra'!L24)</f>
        <v>15.79</v>
      </c>
      <c r="O24" s="44">
        <f>CHOOSE(Enlaces!$G$1,'TAM Aceite de Oliva'!M24,'TAM Aceite Virgen'!M24,'TAM Aceite Virgen Extra'!M24)</f>
        <v>24.23</v>
      </c>
      <c r="P24" s="44">
        <f>CHOOSE(Enlaces!$G$1,'TAM Aceite de Oliva'!N24,'TAM Aceite Virgen'!N24,'TAM Aceite Virgen Extra'!N24)</f>
        <v>21.64</v>
      </c>
      <c r="Q24" s="44">
        <f>CHOOSE(Enlaces!$G$1,'TAM Aceite de Oliva'!O24,'TAM Aceite Virgen'!O24,'TAM Aceite Virgen Extra'!O24)</f>
        <v>5.58</v>
      </c>
      <c r="R24" s="44">
        <f>CHOOSE(Enlaces!$G$1,'TAM Aceite de Oliva'!P24,'TAM Aceite Virgen'!P24,'TAM Aceite Virgen Extra'!P24)</f>
        <v>1.32</v>
      </c>
    </row>
    <row r="25" spans="3:18" x14ac:dyDescent="0.3">
      <c r="C25" s="19">
        <f>CHOOSE(Enlaces!$G$1,'TAM Aceite de Oliva'!B25,'TAM Aceite Virgen'!B25,'TAM Aceite Virgen Extra'!B25)</f>
        <v>3.7000000000000011</v>
      </c>
      <c r="D25" s="18">
        <f>CHOOSE(Enlaces!$G$1,'TAM Aceite de Oliva'!C25,'TAM Aceite Virgen'!C25,'TAM Aceite Virgen Extra'!C25)</f>
        <v>3.8000000000000012</v>
      </c>
      <c r="F25" s="42" t="str">
        <f t="shared" si="0"/>
        <v>&gt;=3,7  - &lt; 3,8</v>
      </c>
      <c r="G25" s="44">
        <f>CHOOSE(Enlaces!$G$1,'TAM Aceite de Oliva'!E25,'TAM Aceite Virgen'!E25,'TAM Aceite Virgen Extra'!E25)</f>
        <v>7.1</v>
      </c>
      <c r="H25" s="44">
        <f>CHOOSE(Enlaces!$G$1,'TAM Aceite de Oliva'!F25,'TAM Aceite Virgen'!F25,'TAM Aceite Virgen Extra'!F25)</f>
        <v>1.24</v>
      </c>
      <c r="I25" s="44">
        <f>CHOOSE(Enlaces!$G$1,'TAM Aceite de Oliva'!G25,'TAM Aceite Virgen'!G25,'TAM Aceite Virgen Extra'!G25)</f>
        <v>3.57</v>
      </c>
      <c r="J25" s="44">
        <f>CHOOSE(Enlaces!$G$1,'TAM Aceite de Oliva'!H25,'TAM Aceite Virgen'!H25,'TAM Aceite Virgen Extra'!H25)</f>
        <v>2.9499999999999997</v>
      </c>
      <c r="K25" s="44">
        <f>CHOOSE(Enlaces!$G$1,'TAM Aceite de Oliva'!I25,'TAM Aceite Virgen'!I25,'TAM Aceite Virgen Extra'!I25)</f>
        <v>6.8000000000000007</v>
      </c>
      <c r="L25" s="44">
        <f>CHOOSE(Enlaces!$G$1,'TAM Aceite de Oliva'!J25,'TAM Aceite Virgen'!J25,'TAM Aceite Virgen Extra'!J25)</f>
        <v>4.29</v>
      </c>
      <c r="M25" s="44">
        <f>CHOOSE(Enlaces!$G$1,'TAM Aceite de Oliva'!K25,'TAM Aceite Virgen'!K25,'TAM Aceite Virgen Extra'!K25)</f>
        <v>9.879999999999999</v>
      </c>
      <c r="N25" s="44">
        <f>CHOOSE(Enlaces!$G$1,'TAM Aceite de Oliva'!L25,'TAM Aceite Virgen'!L25,'TAM Aceite Virgen Extra'!L25)</f>
        <v>9.61</v>
      </c>
      <c r="O25" s="44">
        <f>CHOOSE(Enlaces!$G$1,'TAM Aceite de Oliva'!M25,'TAM Aceite Virgen'!M25,'TAM Aceite Virgen Extra'!M25)</f>
        <v>4.8199999999999994</v>
      </c>
      <c r="P25" s="44">
        <f>CHOOSE(Enlaces!$G$1,'TAM Aceite de Oliva'!N25,'TAM Aceite Virgen'!N25,'TAM Aceite Virgen Extra'!N25)</f>
        <v>1.77</v>
      </c>
      <c r="Q25" s="44">
        <f>CHOOSE(Enlaces!$G$1,'TAM Aceite de Oliva'!O25,'TAM Aceite Virgen'!O25,'TAM Aceite Virgen Extra'!O25)</f>
        <v>2.0099999999999998</v>
      </c>
      <c r="R25" s="44">
        <f>CHOOSE(Enlaces!$G$1,'TAM Aceite de Oliva'!P25,'TAM Aceite Virgen'!P25,'TAM Aceite Virgen Extra'!P25)</f>
        <v>0.96000000000000008</v>
      </c>
    </row>
    <row r="26" spans="3:18" x14ac:dyDescent="0.3">
      <c r="C26" s="19">
        <f>CHOOSE(Enlaces!$G$1,'TAM Aceite de Oliva'!B26,'TAM Aceite Virgen'!B26,'TAM Aceite Virgen Extra'!B26)</f>
        <v>3.8000000000000012</v>
      </c>
      <c r="D26" s="18">
        <f>CHOOSE(Enlaces!$G$1,'TAM Aceite de Oliva'!C26,'TAM Aceite Virgen'!C26,'TAM Aceite Virgen Extra'!C26)</f>
        <v>3.9000000000000012</v>
      </c>
      <c r="F26" s="42" t="str">
        <f t="shared" si="0"/>
        <v>&gt;=3,8  - &lt; 3,9</v>
      </c>
      <c r="G26" s="44">
        <f>CHOOSE(Enlaces!$G$1,'TAM Aceite de Oliva'!E26,'TAM Aceite Virgen'!E26,'TAM Aceite Virgen Extra'!E26)</f>
        <v>6.5100000000000007</v>
      </c>
      <c r="H26" s="44">
        <f>CHOOSE(Enlaces!$G$1,'TAM Aceite de Oliva'!F26,'TAM Aceite Virgen'!F26,'TAM Aceite Virgen Extra'!F26)</f>
        <v>9.4799999999999986</v>
      </c>
      <c r="I26" s="44">
        <f>CHOOSE(Enlaces!$G$1,'TAM Aceite de Oliva'!G26,'TAM Aceite Virgen'!G26,'TAM Aceite Virgen Extra'!G26)</f>
        <v>8.620000000000001</v>
      </c>
      <c r="J26" s="44">
        <f>CHOOSE(Enlaces!$G$1,'TAM Aceite de Oliva'!H26,'TAM Aceite Virgen'!H26,'TAM Aceite Virgen Extra'!H26)</f>
        <v>8.65</v>
      </c>
      <c r="K26" s="44">
        <f>CHOOSE(Enlaces!$G$1,'TAM Aceite de Oliva'!I26,'TAM Aceite Virgen'!I26,'TAM Aceite Virgen Extra'!I26)</f>
        <v>10.55</v>
      </c>
      <c r="L26" s="44">
        <f>CHOOSE(Enlaces!$G$1,'TAM Aceite de Oliva'!J26,'TAM Aceite Virgen'!J26,'TAM Aceite Virgen Extra'!J26)</f>
        <v>6.68</v>
      </c>
      <c r="M26" s="44">
        <f>CHOOSE(Enlaces!$G$1,'TAM Aceite de Oliva'!K26,'TAM Aceite Virgen'!K26,'TAM Aceite Virgen Extra'!K26)</f>
        <v>7.53</v>
      </c>
      <c r="N26" s="44">
        <f>CHOOSE(Enlaces!$G$1,'TAM Aceite de Oliva'!L26,'TAM Aceite Virgen'!L26,'TAM Aceite Virgen Extra'!L26)</f>
        <v>3.7699999999999996</v>
      </c>
      <c r="O26" s="44">
        <f>CHOOSE(Enlaces!$G$1,'TAM Aceite de Oliva'!M26,'TAM Aceite Virgen'!M26,'TAM Aceite Virgen Extra'!M26)</f>
        <v>1.8599999999999999</v>
      </c>
      <c r="P26" s="44">
        <f>CHOOSE(Enlaces!$G$1,'TAM Aceite de Oliva'!N26,'TAM Aceite Virgen'!N26,'TAM Aceite Virgen Extra'!N26)</f>
        <v>1.24</v>
      </c>
      <c r="Q26" s="44">
        <f>CHOOSE(Enlaces!$G$1,'TAM Aceite de Oliva'!O26,'TAM Aceite Virgen'!O26,'TAM Aceite Virgen Extra'!O26)</f>
        <v>1.08</v>
      </c>
      <c r="R26" s="44">
        <f>CHOOSE(Enlaces!$G$1,'TAM Aceite de Oliva'!P26,'TAM Aceite Virgen'!P26,'TAM Aceite Virgen Extra'!P26)</f>
        <v>1.7</v>
      </c>
    </row>
    <row r="27" spans="3:18" x14ac:dyDescent="0.3">
      <c r="C27" s="19">
        <f>CHOOSE(Enlaces!$G$1,'TAM Aceite de Oliva'!B27,'TAM Aceite Virgen'!B27,'TAM Aceite Virgen Extra'!B27)</f>
        <v>3.9000000000000012</v>
      </c>
      <c r="D27" s="18">
        <f>CHOOSE(Enlaces!$G$1,'TAM Aceite de Oliva'!C27,'TAM Aceite Virgen'!C27,'TAM Aceite Virgen Extra'!C27)</f>
        <v>4.0000000000000009</v>
      </c>
      <c r="F27" s="42" t="str">
        <f t="shared" si="0"/>
        <v>&gt;=3,9  - &lt; 4</v>
      </c>
      <c r="G27" s="44">
        <f>CHOOSE(Enlaces!$G$1,'TAM Aceite de Oliva'!E27,'TAM Aceite Virgen'!E27,'TAM Aceite Virgen Extra'!E27)</f>
        <v>8.69</v>
      </c>
      <c r="H27" s="44">
        <f>CHOOSE(Enlaces!$G$1,'TAM Aceite de Oliva'!F27,'TAM Aceite Virgen'!F27,'TAM Aceite Virgen Extra'!F27)</f>
        <v>9.1100000000000012</v>
      </c>
      <c r="I27" s="44">
        <f>CHOOSE(Enlaces!$G$1,'TAM Aceite de Oliva'!G27,'TAM Aceite Virgen'!G27,'TAM Aceite Virgen Extra'!G27)</f>
        <v>11.79</v>
      </c>
      <c r="J27" s="44">
        <f>CHOOSE(Enlaces!$G$1,'TAM Aceite de Oliva'!H27,'TAM Aceite Virgen'!H27,'TAM Aceite Virgen Extra'!H27)</f>
        <v>12.64</v>
      </c>
      <c r="K27" s="44">
        <f>CHOOSE(Enlaces!$G$1,'TAM Aceite de Oliva'!I27,'TAM Aceite Virgen'!I27,'TAM Aceite Virgen Extra'!I27)</f>
        <v>9.17</v>
      </c>
      <c r="L27" s="44">
        <f>CHOOSE(Enlaces!$G$1,'TAM Aceite de Oliva'!J27,'TAM Aceite Virgen'!J27,'TAM Aceite Virgen Extra'!J27)</f>
        <v>10.93</v>
      </c>
      <c r="M27" s="44">
        <f>CHOOSE(Enlaces!$G$1,'TAM Aceite de Oliva'!K27,'TAM Aceite Virgen'!K27,'TAM Aceite Virgen Extra'!K27)</f>
        <v>11.829999999999998</v>
      </c>
      <c r="N27" s="44">
        <f>CHOOSE(Enlaces!$G$1,'TAM Aceite de Oliva'!L27,'TAM Aceite Virgen'!L27,'TAM Aceite Virgen Extra'!L27)</f>
        <v>9.09</v>
      </c>
      <c r="O27" s="44">
        <f>CHOOSE(Enlaces!$G$1,'TAM Aceite de Oliva'!M27,'TAM Aceite Virgen'!M27,'TAM Aceite Virgen Extra'!M27)</f>
        <v>8.9599999999999991</v>
      </c>
      <c r="P27" s="44">
        <f>CHOOSE(Enlaces!$G$1,'TAM Aceite de Oliva'!N27,'TAM Aceite Virgen'!N27,'TAM Aceite Virgen Extra'!N27)</f>
        <v>7.26</v>
      </c>
      <c r="Q27" s="44">
        <f>CHOOSE(Enlaces!$G$1,'TAM Aceite de Oliva'!O27,'TAM Aceite Virgen'!O27,'TAM Aceite Virgen Extra'!O27)</f>
        <v>3.5500000000000003</v>
      </c>
      <c r="R27" s="44">
        <f>CHOOSE(Enlaces!$G$1,'TAM Aceite de Oliva'!P27,'TAM Aceite Virgen'!P27,'TAM Aceite Virgen Extra'!P27)</f>
        <v>3.33</v>
      </c>
    </row>
    <row r="28" spans="3:18" x14ac:dyDescent="0.3">
      <c r="C28" s="19">
        <f>CHOOSE(Enlaces!$G$1,'TAM Aceite de Oliva'!B28,'TAM Aceite Virgen'!B28,'TAM Aceite Virgen Extra'!B28)</f>
        <v>4.0000000000000009</v>
      </c>
      <c r="D28" s="18">
        <f>CHOOSE(Enlaces!$G$1,'TAM Aceite de Oliva'!C28,'TAM Aceite Virgen'!C28,'TAM Aceite Virgen Extra'!C28)</f>
        <v>4.1000000000000005</v>
      </c>
      <c r="F28" s="42" t="str">
        <f t="shared" si="0"/>
        <v>&gt;=4  - &lt; 4,1</v>
      </c>
      <c r="G28" s="44">
        <f>CHOOSE(Enlaces!$G$1,'TAM Aceite de Oliva'!E28,'TAM Aceite Virgen'!E28,'TAM Aceite Virgen Extra'!E28)</f>
        <v>34.82</v>
      </c>
      <c r="H28" s="44">
        <f>CHOOSE(Enlaces!$G$1,'TAM Aceite de Oliva'!F28,'TAM Aceite Virgen'!F28,'TAM Aceite Virgen Extra'!F28)</f>
        <v>30.220000000000002</v>
      </c>
      <c r="I28" s="44">
        <f>CHOOSE(Enlaces!$G$1,'TAM Aceite de Oliva'!G28,'TAM Aceite Virgen'!G28,'TAM Aceite Virgen Extra'!G28)</f>
        <v>34.940000000000005</v>
      </c>
      <c r="J28" s="44">
        <f>CHOOSE(Enlaces!$G$1,'TAM Aceite de Oliva'!H28,'TAM Aceite Virgen'!H28,'TAM Aceite Virgen Extra'!H28)</f>
        <v>34.82</v>
      </c>
      <c r="K28" s="44">
        <f>CHOOSE(Enlaces!$G$1,'TAM Aceite de Oliva'!I28,'TAM Aceite Virgen'!I28,'TAM Aceite Virgen Extra'!I28)</f>
        <v>25.87</v>
      </c>
      <c r="L28" s="44">
        <f>CHOOSE(Enlaces!$G$1,'TAM Aceite de Oliva'!J28,'TAM Aceite Virgen'!J28,'TAM Aceite Virgen Extra'!J28)</f>
        <v>15.530000000000001</v>
      </c>
      <c r="M28" s="44">
        <f>CHOOSE(Enlaces!$G$1,'TAM Aceite de Oliva'!K28,'TAM Aceite Virgen'!K28,'TAM Aceite Virgen Extra'!K28)</f>
        <v>1.49</v>
      </c>
      <c r="N28" s="44">
        <f>CHOOSE(Enlaces!$G$1,'TAM Aceite de Oliva'!L28,'TAM Aceite Virgen'!L28,'TAM Aceite Virgen Extra'!L28)</f>
        <v>1.2</v>
      </c>
      <c r="O28" s="44">
        <f>CHOOSE(Enlaces!$G$1,'TAM Aceite de Oliva'!M28,'TAM Aceite Virgen'!M28,'TAM Aceite Virgen Extra'!M28)</f>
        <v>0.65999999999999992</v>
      </c>
      <c r="P28" s="44">
        <f>CHOOSE(Enlaces!$G$1,'TAM Aceite de Oliva'!N28,'TAM Aceite Virgen'!N28,'TAM Aceite Virgen Extra'!N28)</f>
        <v>0.85</v>
      </c>
      <c r="Q28" s="44">
        <f>CHOOSE(Enlaces!$G$1,'TAM Aceite de Oliva'!O28,'TAM Aceite Virgen'!O28,'TAM Aceite Virgen Extra'!O28)</f>
        <v>0.34</v>
      </c>
      <c r="R28" s="44">
        <f>CHOOSE(Enlaces!$G$1,'TAM Aceite de Oliva'!P28,'TAM Aceite Virgen'!P28,'TAM Aceite Virgen Extra'!P28)</f>
        <v>0.51</v>
      </c>
    </row>
    <row r="29" spans="3:18" x14ac:dyDescent="0.3">
      <c r="C29" s="19">
        <f>CHOOSE(Enlaces!$G$1,'TAM Aceite de Oliva'!B29,'TAM Aceite Virgen'!B29,'TAM Aceite Virgen Extra'!B29)</f>
        <v>4.1000000000000005</v>
      </c>
      <c r="D29" s="18">
        <f>CHOOSE(Enlaces!$G$1,'TAM Aceite de Oliva'!C29,'TAM Aceite Virgen'!C29,'TAM Aceite Virgen Extra'!C29)</f>
        <v>4.2</v>
      </c>
      <c r="F29" s="42" t="str">
        <f t="shared" si="0"/>
        <v>&gt;=4,1  - &lt; 4,2</v>
      </c>
      <c r="G29" s="44">
        <f>CHOOSE(Enlaces!$G$1,'TAM Aceite de Oliva'!E29,'TAM Aceite Virgen'!E29,'TAM Aceite Virgen Extra'!E29)</f>
        <v>9.0300000000000011</v>
      </c>
      <c r="H29" s="44">
        <f>CHOOSE(Enlaces!$G$1,'TAM Aceite de Oliva'!F29,'TAM Aceite Virgen'!F29,'TAM Aceite Virgen Extra'!F29)</f>
        <v>7.89</v>
      </c>
      <c r="I29" s="44">
        <f>CHOOSE(Enlaces!$G$1,'TAM Aceite de Oliva'!G29,'TAM Aceite Virgen'!G29,'TAM Aceite Virgen Extra'!G29)</f>
        <v>5.8599999999999994</v>
      </c>
      <c r="J29" s="44">
        <f>CHOOSE(Enlaces!$G$1,'TAM Aceite de Oliva'!H29,'TAM Aceite Virgen'!H29,'TAM Aceite Virgen Extra'!H29)</f>
        <v>5.6</v>
      </c>
      <c r="K29" s="44">
        <f>CHOOSE(Enlaces!$G$1,'TAM Aceite de Oliva'!I29,'TAM Aceite Virgen'!I29,'TAM Aceite Virgen Extra'!I29)</f>
        <v>3.6</v>
      </c>
      <c r="L29" s="44">
        <f>CHOOSE(Enlaces!$G$1,'TAM Aceite de Oliva'!J29,'TAM Aceite Virgen'!J29,'TAM Aceite Virgen Extra'!J29)</f>
        <v>2.54</v>
      </c>
      <c r="M29" s="44">
        <f>CHOOSE(Enlaces!$G$1,'TAM Aceite de Oliva'!K29,'TAM Aceite Virgen'!K29,'TAM Aceite Virgen Extra'!K29)</f>
        <v>1.2999999999999998</v>
      </c>
      <c r="N29" s="44">
        <f>CHOOSE(Enlaces!$G$1,'TAM Aceite de Oliva'!L29,'TAM Aceite Virgen'!L29,'TAM Aceite Virgen Extra'!L29)</f>
        <v>1.0699999999999998</v>
      </c>
      <c r="O29" s="44">
        <f>CHOOSE(Enlaces!$G$1,'TAM Aceite de Oliva'!M29,'TAM Aceite Virgen'!M29,'TAM Aceite Virgen Extra'!M29)</f>
        <v>0.47</v>
      </c>
      <c r="P29" s="44">
        <f>CHOOSE(Enlaces!$G$1,'TAM Aceite de Oliva'!N29,'TAM Aceite Virgen'!N29,'TAM Aceite Virgen Extra'!N29)</f>
        <v>0.55000000000000004</v>
      </c>
      <c r="Q29" s="44">
        <f>CHOOSE(Enlaces!$G$1,'TAM Aceite de Oliva'!O29,'TAM Aceite Virgen'!O29,'TAM Aceite Virgen Extra'!O29)</f>
        <v>0.28000000000000003</v>
      </c>
      <c r="R29" s="44">
        <f>CHOOSE(Enlaces!$G$1,'TAM Aceite de Oliva'!P29,'TAM Aceite Virgen'!P29,'TAM Aceite Virgen Extra'!P29)</f>
        <v>0.83</v>
      </c>
    </row>
    <row r="30" spans="3:18" x14ac:dyDescent="0.3">
      <c r="C30" s="19">
        <f>CHOOSE(Enlaces!$G$1,'TAM Aceite de Oliva'!B30,'TAM Aceite Virgen'!B30,'TAM Aceite Virgen Extra'!B30)</f>
        <v>4.2</v>
      </c>
      <c r="D30" s="18">
        <f>CHOOSE(Enlaces!$G$1,'TAM Aceite de Oliva'!C30,'TAM Aceite Virgen'!C30,'TAM Aceite Virgen Extra'!C30)</f>
        <v>4.3</v>
      </c>
      <c r="F30" s="42" t="str">
        <f t="shared" si="0"/>
        <v>&gt;=4,2  - &lt; 4,3</v>
      </c>
      <c r="G30" s="44">
        <f>CHOOSE(Enlaces!$G$1,'TAM Aceite de Oliva'!E30,'TAM Aceite Virgen'!E30,'TAM Aceite Virgen Extra'!E30)</f>
        <v>3.12</v>
      </c>
      <c r="H30" s="44">
        <f>CHOOSE(Enlaces!$G$1,'TAM Aceite de Oliva'!F30,'TAM Aceite Virgen'!F30,'TAM Aceite Virgen Extra'!F30)</f>
        <v>2.5199999999999996</v>
      </c>
      <c r="I30" s="44">
        <f>CHOOSE(Enlaces!$G$1,'TAM Aceite de Oliva'!G30,'TAM Aceite Virgen'!G30,'TAM Aceite Virgen Extra'!G30)</f>
        <v>3.2800000000000002</v>
      </c>
      <c r="J30" s="44">
        <f>CHOOSE(Enlaces!$G$1,'TAM Aceite de Oliva'!H30,'TAM Aceite Virgen'!H30,'TAM Aceite Virgen Extra'!H30)</f>
        <v>2.99</v>
      </c>
      <c r="K30" s="44">
        <f>CHOOSE(Enlaces!$G$1,'TAM Aceite de Oliva'!I30,'TAM Aceite Virgen'!I30,'TAM Aceite Virgen Extra'!I30)</f>
        <v>1.01</v>
      </c>
      <c r="L30" s="44">
        <f>CHOOSE(Enlaces!$G$1,'TAM Aceite de Oliva'!J30,'TAM Aceite Virgen'!J30,'TAM Aceite Virgen Extra'!J30)</f>
        <v>0.44000000000000006</v>
      </c>
      <c r="M30" s="44">
        <f>CHOOSE(Enlaces!$G$1,'TAM Aceite de Oliva'!K30,'TAM Aceite Virgen'!K30,'TAM Aceite Virgen Extra'!K30)</f>
        <v>0.47000000000000003</v>
      </c>
      <c r="N30" s="44">
        <f>CHOOSE(Enlaces!$G$1,'TAM Aceite de Oliva'!L30,'TAM Aceite Virgen'!L30,'TAM Aceite Virgen Extra'!L30)</f>
        <v>0.28999999999999998</v>
      </c>
      <c r="O30" s="44">
        <f>CHOOSE(Enlaces!$G$1,'TAM Aceite de Oliva'!M30,'TAM Aceite Virgen'!M30,'TAM Aceite Virgen Extra'!M30)</f>
        <v>0.08</v>
      </c>
      <c r="P30" s="44">
        <f>CHOOSE(Enlaces!$G$1,'TAM Aceite de Oliva'!N30,'TAM Aceite Virgen'!N30,'TAM Aceite Virgen Extra'!N30)</f>
        <v>0.56000000000000005</v>
      </c>
      <c r="Q30" s="44">
        <f>CHOOSE(Enlaces!$G$1,'TAM Aceite de Oliva'!O30,'TAM Aceite Virgen'!O30,'TAM Aceite Virgen Extra'!O30)</f>
        <v>0.13</v>
      </c>
      <c r="R30" s="44">
        <f>CHOOSE(Enlaces!$G$1,'TAM Aceite de Oliva'!P30,'TAM Aceite Virgen'!P30,'TAM Aceite Virgen Extra'!P30)</f>
        <v>0.85</v>
      </c>
    </row>
    <row r="31" spans="3:18" x14ac:dyDescent="0.3">
      <c r="C31" s="19">
        <f>CHOOSE(Enlaces!$G$1,'TAM Aceite de Oliva'!B31,'TAM Aceite Virgen'!B31,'TAM Aceite Virgen Extra'!B31)</f>
        <v>4.3</v>
      </c>
      <c r="D31" s="18">
        <f>CHOOSE(Enlaces!$G$1,'TAM Aceite de Oliva'!C31,'TAM Aceite Virgen'!C31,'TAM Aceite Virgen Extra'!C31)</f>
        <v>4.3999999999999995</v>
      </c>
      <c r="F31" s="42" t="str">
        <f>"&gt;="&amp;C31&amp;"  - &lt; "&amp;D31</f>
        <v>&gt;=4,3  - &lt; 4,4</v>
      </c>
      <c r="G31" s="44">
        <f>CHOOSE(Enlaces!$G$1,'TAM Aceite de Oliva'!E31,'TAM Aceite Virgen'!E31,'TAM Aceite Virgen Extra'!E31)</f>
        <v>4.3099999999999996</v>
      </c>
      <c r="H31" s="44">
        <f>CHOOSE(Enlaces!$G$1,'TAM Aceite de Oliva'!F31,'TAM Aceite Virgen'!F31,'TAM Aceite Virgen Extra'!F31)</f>
        <v>3.13</v>
      </c>
      <c r="I31" s="44">
        <f>CHOOSE(Enlaces!$G$1,'TAM Aceite de Oliva'!G31,'TAM Aceite Virgen'!G31,'TAM Aceite Virgen Extra'!G31)</f>
        <v>2.25</v>
      </c>
      <c r="J31" s="44">
        <f>CHOOSE(Enlaces!$G$1,'TAM Aceite de Oliva'!H31,'TAM Aceite Virgen'!H31,'TAM Aceite Virgen Extra'!H31)</f>
        <v>2.7</v>
      </c>
      <c r="K31" s="44">
        <f>CHOOSE(Enlaces!$G$1,'TAM Aceite de Oliva'!I31,'TAM Aceite Virgen'!I31,'TAM Aceite Virgen Extra'!I31)</f>
        <v>0.79</v>
      </c>
      <c r="L31" s="44">
        <f>CHOOSE(Enlaces!$G$1,'TAM Aceite de Oliva'!J31,'TAM Aceite Virgen'!J31,'TAM Aceite Virgen Extra'!J31)</f>
        <v>0.37</v>
      </c>
      <c r="M31" s="44">
        <f>CHOOSE(Enlaces!$G$1,'TAM Aceite de Oliva'!K31,'TAM Aceite Virgen'!K31,'TAM Aceite Virgen Extra'!K31)</f>
        <v>0.6</v>
      </c>
      <c r="N31" s="44">
        <f>CHOOSE(Enlaces!$G$1,'TAM Aceite de Oliva'!L31,'TAM Aceite Virgen'!L31,'TAM Aceite Virgen Extra'!L31)</f>
        <v>0.27</v>
      </c>
      <c r="O31" s="44">
        <f>CHOOSE(Enlaces!$G$1,'TAM Aceite de Oliva'!M31,'TAM Aceite Virgen'!M31,'TAM Aceite Virgen Extra'!M31)</f>
        <v>0.31999999999999995</v>
      </c>
      <c r="P31" s="44">
        <f>CHOOSE(Enlaces!$G$1,'TAM Aceite de Oliva'!N31,'TAM Aceite Virgen'!N31,'TAM Aceite Virgen Extra'!N31)</f>
        <v>0.42</v>
      </c>
      <c r="Q31" s="44">
        <f>CHOOSE(Enlaces!$G$1,'TAM Aceite de Oliva'!O31,'TAM Aceite Virgen'!O31,'TAM Aceite Virgen Extra'!O31)</f>
        <v>7.0000000000000007E-2</v>
      </c>
      <c r="R31" s="44">
        <f>CHOOSE(Enlaces!$G$1,'TAM Aceite de Oliva'!P31,'TAM Aceite Virgen'!P31,'TAM Aceite Virgen Extra'!P31)</f>
        <v>0.1</v>
      </c>
    </row>
    <row r="32" spans="3:18" x14ac:dyDescent="0.3">
      <c r="C32" s="19">
        <f>CHOOSE(Enlaces!$G$1,'TAM Aceite de Oliva'!B32,'TAM Aceite Virgen'!B32,'TAM Aceite Virgen Extra'!B32)</f>
        <v>4.3999999999999995</v>
      </c>
      <c r="D32" s="18">
        <f>CHOOSE(Enlaces!$G$1,'TAM Aceite de Oliva'!C32,'TAM Aceite Virgen'!C32,'TAM Aceite Virgen Extra'!C32)</f>
        <v>4.4999999999999991</v>
      </c>
      <c r="F32" s="42" t="str">
        <f>"&gt;="&amp;C32&amp;"  - &lt; "&amp;D32</f>
        <v>&gt;=4,4  - &lt; 4,5</v>
      </c>
      <c r="G32" s="44">
        <f>CHOOSE(Enlaces!$G$1,'TAM Aceite de Oliva'!E32,'TAM Aceite Virgen'!E32,'TAM Aceite Virgen Extra'!E32)</f>
        <v>1.31</v>
      </c>
      <c r="H32" s="44">
        <f>CHOOSE(Enlaces!$G$1,'TAM Aceite de Oliva'!F32,'TAM Aceite Virgen'!F32,'TAM Aceite Virgen Extra'!F32)</f>
        <v>0.69</v>
      </c>
      <c r="I32" s="44">
        <f>CHOOSE(Enlaces!$G$1,'TAM Aceite de Oliva'!G32,'TAM Aceite Virgen'!G32,'TAM Aceite Virgen Extra'!G32)</f>
        <v>1.02</v>
      </c>
      <c r="J32" s="44">
        <f>CHOOSE(Enlaces!$G$1,'TAM Aceite de Oliva'!H32,'TAM Aceite Virgen'!H32,'TAM Aceite Virgen Extra'!H32)</f>
        <v>1.05</v>
      </c>
      <c r="K32" s="44">
        <f>CHOOSE(Enlaces!$G$1,'TAM Aceite de Oliva'!I32,'TAM Aceite Virgen'!I32,'TAM Aceite Virgen Extra'!I32)</f>
        <v>0.85</v>
      </c>
      <c r="L32" s="44">
        <f>CHOOSE(Enlaces!$G$1,'TAM Aceite de Oliva'!J32,'TAM Aceite Virgen'!J32,'TAM Aceite Virgen Extra'!J32)</f>
        <v>0.81</v>
      </c>
      <c r="M32" s="44">
        <f>CHOOSE(Enlaces!$G$1,'TAM Aceite de Oliva'!K32,'TAM Aceite Virgen'!K32,'TAM Aceite Virgen Extra'!K32)</f>
        <v>0.39</v>
      </c>
      <c r="N32" s="44">
        <f>CHOOSE(Enlaces!$G$1,'TAM Aceite de Oliva'!L32,'TAM Aceite Virgen'!L32,'TAM Aceite Virgen Extra'!L32)</f>
        <v>0.22</v>
      </c>
      <c r="O32" s="44">
        <f>CHOOSE(Enlaces!$G$1,'TAM Aceite de Oliva'!M32,'TAM Aceite Virgen'!M32,'TAM Aceite Virgen Extra'!M32)</f>
        <v>0.59</v>
      </c>
      <c r="P32" s="44">
        <f>CHOOSE(Enlaces!$G$1,'TAM Aceite de Oliva'!N32,'TAM Aceite Virgen'!N32,'TAM Aceite Virgen Extra'!N32)</f>
        <v>0.37</v>
      </c>
      <c r="Q32" s="44">
        <f>CHOOSE(Enlaces!$G$1,'TAM Aceite de Oliva'!O32,'TAM Aceite Virgen'!O32,'TAM Aceite Virgen Extra'!O32)</f>
        <v>0.8</v>
      </c>
      <c r="R32" s="44">
        <f>CHOOSE(Enlaces!$G$1,'TAM Aceite de Oliva'!P32,'TAM Aceite Virgen'!P32,'TAM Aceite Virgen Extra'!P32)</f>
        <v>0.36</v>
      </c>
    </row>
    <row r="33" spans="3:18" x14ac:dyDescent="0.3">
      <c r="C33" s="54">
        <f>CHOOSE(Enlaces!$G$1,'TAM Aceite de Oliva'!B33,'TAM Aceite Virgen'!B33,'TAM Aceite Virgen Extra'!B33)</f>
        <v>4.4999999999999991</v>
      </c>
      <c r="D33" s="55">
        <f>CHOOSE(Enlaces!$G$1,'TAM Aceite de Oliva'!C33,'TAM Aceite Virgen'!C33,'TAM Aceite Virgen Extra'!C33)</f>
        <v>0</v>
      </c>
      <c r="F33" s="42" t="str">
        <f>"&gt;="&amp;C33</f>
        <v>&gt;=4,5</v>
      </c>
      <c r="G33" s="44">
        <f>CHOOSE(Enlaces!$G$1,'TAM Aceite de Oliva'!E33,'TAM Aceite Virgen'!E33,'TAM Aceite Virgen Extra'!E33)</f>
        <v>15.949999999999998</v>
      </c>
      <c r="H33" s="44">
        <f>CHOOSE(Enlaces!$G$1,'TAM Aceite de Oliva'!F33,'TAM Aceite Virgen'!F33,'TAM Aceite Virgen Extra'!F33)</f>
        <v>16.359999999999996</v>
      </c>
      <c r="I33" s="44">
        <f>CHOOSE(Enlaces!$G$1,'TAM Aceite de Oliva'!G33,'TAM Aceite Virgen'!G33,'TAM Aceite Virgen Extra'!G33)</f>
        <v>14.620000000000001</v>
      </c>
      <c r="J33" s="44">
        <f>CHOOSE(Enlaces!$G$1,'TAM Aceite de Oliva'!H33,'TAM Aceite Virgen'!H33,'TAM Aceite Virgen Extra'!H33)</f>
        <v>17.050000000000004</v>
      </c>
      <c r="K33" s="44">
        <f>CHOOSE(Enlaces!$G$1,'TAM Aceite de Oliva'!I33,'TAM Aceite Virgen'!I33,'TAM Aceite Virgen Extra'!I33)</f>
        <v>13.010000000000002</v>
      </c>
      <c r="L33" s="44">
        <f>CHOOSE(Enlaces!$G$1,'TAM Aceite de Oliva'!J33,'TAM Aceite Virgen'!J33,'TAM Aceite Virgen Extra'!J33)</f>
        <v>10.19</v>
      </c>
      <c r="M33" s="44">
        <f>CHOOSE(Enlaces!$G$1,'TAM Aceite de Oliva'!K33,'TAM Aceite Virgen'!K33,'TAM Aceite Virgen Extra'!K33)</f>
        <v>12.769999999999996</v>
      </c>
      <c r="N33" s="44">
        <f>CHOOSE(Enlaces!$G$1,'TAM Aceite de Oliva'!L33,'TAM Aceite Virgen'!L33,'TAM Aceite Virgen Extra'!L33)</f>
        <v>6.6000000000000005</v>
      </c>
      <c r="O33" s="44">
        <f>CHOOSE(Enlaces!$G$1,'TAM Aceite de Oliva'!M33,'TAM Aceite Virgen'!M33,'TAM Aceite Virgen Extra'!M33)</f>
        <v>5.9199999999999982</v>
      </c>
      <c r="P33" s="44">
        <f>CHOOSE(Enlaces!$G$1,'TAM Aceite de Oliva'!N33,'TAM Aceite Virgen'!N33,'TAM Aceite Virgen Extra'!N33)</f>
        <v>3.6999999999999993</v>
      </c>
      <c r="Q33" s="44">
        <f>CHOOSE(Enlaces!$G$1,'TAM Aceite de Oliva'!O33,'TAM Aceite Virgen'!O33,'TAM Aceite Virgen Extra'!O33)</f>
        <v>4.1999999999999993</v>
      </c>
      <c r="R33" s="44">
        <f>CHOOSE(Enlaces!$G$1,'TAM Aceite de Oliva'!P33,'TAM Aceite Virgen'!P33,'TAM Aceite Virgen Extra'!P33)</f>
        <v>5.299999999999998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6" sqref="D6"/>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7" t="s">
        <v>323</v>
      </c>
      <c r="G4" s="68"/>
      <c r="H4" s="68"/>
      <c r="I4" s="69"/>
    </row>
    <row r="5" spans="2:9" s="48" customFormat="1" ht="35.25" customHeight="1" x14ac:dyDescent="0.3">
      <c r="C5" s="49" t="s">
        <v>305</v>
      </c>
      <c r="D5" s="48" t="s">
        <v>313</v>
      </c>
      <c r="F5" s="70"/>
      <c r="G5" s="71"/>
      <c r="H5" s="71"/>
      <c r="I5" s="72"/>
    </row>
    <row r="6" spans="2:9" s="48" customFormat="1" ht="35.25" customHeight="1" x14ac:dyDescent="0.3">
      <c r="C6" s="49" t="s">
        <v>306</v>
      </c>
      <c r="D6" s="51" t="s">
        <v>315</v>
      </c>
      <c r="F6" s="70"/>
      <c r="G6" s="71"/>
      <c r="H6" s="71"/>
      <c r="I6" s="72"/>
    </row>
    <row r="7" spans="2:9" s="48" customFormat="1" ht="35.25" customHeight="1" x14ac:dyDescent="0.3">
      <c r="C7" s="49" t="s">
        <v>307</v>
      </c>
      <c r="D7" s="51" t="s">
        <v>314</v>
      </c>
      <c r="F7" s="70"/>
      <c r="G7" s="71"/>
      <c r="H7" s="71"/>
      <c r="I7" s="72"/>
    </row>
    <row r="8" spans="2:9" s="48" customFormat="1" ht="35.25" customHeight="1" x14ac:dyDescent="0.3">
      <c r="C8" s="49" t="s">
        <v>308</v>
      </c>
      <c r="D8" s="48" t="s">
        <v>316</v>
      </c>
      <c r="F8" s="70"/>
      <c r="G8" s="71"/>
      <c r="H8" s="71"/>
      <c r="I8" s="72"/>
    </row>
    <row r="9" spans="2:9" s="48" customFormat="1" ht="35.25" customHeight="1" x14ac:dyDescent="0.3">
      <c r="C9" s="49" t="s">
        <v>317</v>
      </c>
      <c r="D9" s="48" t="s">
        <v>318</v>
      </c>
      <c r="F9" s="70"/>
      <c r="G9" s="71"/>
      <c r="H9" s="71"/>
      <c r="I9" s="72"/>
    </row>
    <row r="10" spans="2:9" s="48" customFormat="1" ht="35.25" customHeight="1" x14ac:dyDescent="0.3">
      <c r="C10" s="49" t="s">
        <v>320</v>
      </c>
      <c r="D10" s="48" t="s">
        <v>319</v>
      </c>
      <c r="F10" s="70"/>
      <c r="G10" s="71"/>
      <c r="H10" s="71"/>
      <c r="I10" s="72"/>
    </row>
    <row r="11" spans="2:9" s="48" customFormat="1" ht="35.25" customHeight="1" x14ac:dyDescent="0.3">
      <c r="C11" s="49" t="s">
        <v>321</v>
      </c>
      <c r="D11" s="48" t="s">
        <v>322</v>
      </c>
      <c r="F11" s="70"/>
      <c r="G11" s="71"/>
      <c r="H11" s="71"/>
      <c r="I11" s="72"/>
    </row>
    <row r="12" spans="2:9" s="48" customFormat="1" ht="35.25" customHeight="1" thickBot="1" x14ac:dyDescent="0.35">
      <c r="C12" s="49" t="s">
        <v>324</v>
      </c>
      <c r="D12" s="48" t="s">
        <v>309</v>
      </c>
      <c r="F12" s="73"/>
      <c r="G12" s="74"/>
      <c r="H12" s="74"/>
      <c r="I12" s="75"/>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DV287"/>
  <sheetViews>
    <sheetView showGridLines="0" zoomScale="70" zoomScaleNormal="70" workbookViewId="0">
      <pane xSplit="2" ySplit="3" topLeftCell="DD241" activePane="bottomRight" state="frozen"/>
      <selection activeCell="A287" sqref="A287"/>
      <selection pane="topRight" activeCell="A287" sqref="A287"/>
      <selection pane="bottomLeft" activeCell="A287" sqref="A287"/>
      <selection pane="bottomRight" activeCell="DR1" sqref="DR1:DV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26"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row>
    <row r="2" spans="1:126"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row>
    <row r="3" spans="1:126"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row>
    <row r="4" spans="1:12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row>
    <row r="5" spans="1:12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row>
    <row r="6" spans="1:126"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row>
    <row r="7" spans="1:12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row>
    <row r="8" spans="1:12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row>
    <row r="9" spans="1:12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row>
    <row r="10" spans="1:12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row>
    <row r="11" spans="1:12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row>
    <row r="12" spans="1:12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row>
    <row r="13" spans="1:12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row>
    <row r="14" spans="1:12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row>
    <row r="15" spans="1:12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row>
    <row r="16" spans="1:12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row>
    <row r="17" spans="1:12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row>
    <row r="18" spans="1:12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row>
    <row r="19" spans="1:12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row>
    <row r="20" spans="1:12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row>
    <row r="21" spans="1:12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row>
    <row r="22" spans="1:12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row>
    <row r="23" spans="1:12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row>
    <row r="24" spans="1:126"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row>
    <row r="25" spans="1:126"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row>
    <row r="26" spans="1:12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row>
    <row r="27" spans="1:12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row>
    <row r="28" spans="1:12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row>
    <row r="29" spans="1:12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row>
    <row r="30" spans="1:12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row>
    <row r="31" spans="1:126"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row>
    <row r="32" spans="1:12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row>
    <row r="33" spans="1:12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row>
    <row r="34" spans="1:12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row>
    <row r="35" spans="1:12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row>
    <row r="36" spans="1:12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row>
    <row r="37" spans="1:126"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row>
    <row r="38" spans="1:126"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row>
    <row r="39" spans="1:12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row>
    <row r="40" spans="1:12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row>
    <row r="41" spans="1:126"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row>
    <row r="42" spans="1:126"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row>
    <row r="43" spans="1:12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row>
    <row r="44" spans="1:126"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row>
    <row r="45" spans="1:126"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row>
    <row r="46" spans="1:126"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row>
    <row r="47" spans="1:126"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row>
    <row r="48" spans="1:126"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row>
    <row r="49" spans="1:126"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row>
    <row r="50" spans="1:126"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row>
    <row r="51" spans="1:126"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row>
    <row r="52" spans="1:126"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row>
    <row r="53" spans="1:126"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row>
    <row r="54" spans="1:126"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row>
    <row r="55" spans="1:126"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row>
    <row r="56" spans="1:126"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row>
    <row r="57" spans="1:126"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row>
    <row r="58" spans="1:126"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row>
    <row r="59" spans="1:126"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row>
    <row r="60" spans="1:126"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row>
    <row r="61" spans="1:126"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row>
    <row r="62" spans="1:126"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row>
    <row r="63" spans="1:126"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row>
    <row r="64" spans="1:126"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row>
    <row r="65" spans="1:126"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row>
    <row r="66" spans="1:126"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row>
    <row r="67" spans="1:126"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row>
    <row r="68" spans="1:126"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row>
    <row r="69" spans="1:126"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row>
    <row r="70" spans="1:126"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row>
    <row r="71" spans="1:126"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row>
    <row r="72" spans="1:126"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row>
    <row r="73" spans="1:126"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row>
    <row r="74" spans="1:126"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row>
    <row r="75" spans="1:126"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row>
    <row r="76" spans="1:126"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row>
    <row r="77" spans="1:126"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row>
    <row r="78" spans="1:126"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row>
    <row r="79" spans="1:126"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row>
    <row r="80" spans="1:126"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row>
    <row r="81" spans="1:126"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row>
    <row r="82" spans="1:126"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row>
    <row r="83" spans="1:126"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row>
    <row r="84" spans="1:126"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row>
    <row r="85" spans="1:126"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row>
    <row r="86" spans="1:126"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row>
    <row r="87" spans="1:126"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row>
    <row r="88" spans="1:126"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row>
    <row r="89" spans="1:126"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row>
    <row r="90" spans="1:126"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row>
    <row r="91" spans="1:126"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row>
    <row r="92" spans="1:126"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row>
    <row r="93" spans="1:126"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row>
    <row r="94" spans="1:126"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row>
    <row r="95" spans="1:126"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row>
    <row r="96" spans="1:126"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row>
    <row r="97" spans="1:126"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row>
    <row r="98" spans="1:126"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row>
    <row r="99" spans="1:126"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row>
    <row r="100" spans="1:126"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row>
    <row r="101" spans="1:126"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row>
    <row r="102" spans="1:126"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row>
    <row r="103" spans="1:126"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row>
    <row r="104" spans="1:126"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row>
    <row r="105" spans="1:126"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row>
    <row r="106" spans="1:126"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row>
    <row r="107" spans="1:126"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row>
    <row r="108" spans="1:126"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row>
    <row r="109" spans="1:126"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row>
    <row r="110" spans="1:126"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row>
    <row r="111" spans="1:126"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row>
    <row r="112" spans="1:126"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row>
    <row r="113" spans="1:126"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row>
    <row r="114" spans="1:126"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row>
    <row r="115" spans="1:126"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row>
    <row r="116" spans="1:126"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row>
    <row r="117" spans="1:126"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row>
    <row r="118" spans="1:126"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row>
    <row r="119" spans="1:126"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row>
    <row r="120" spans="1:126"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row>
    <row r="121" spans="1:126"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row>
    <row r="122" spans="1:126"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row>
    <row r="123" spans="1:126"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row>
    <row r="124" spans="1:126"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row>
    <row r="125" spans="1:126"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row>
    <row r="126" spans="1:126"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row>
    <row r="127" spans="1:126"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row>
    <row r="128" spans="1:126"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row>
    <row r="129" spans="1:126"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row>
    <row r="130" spans="1:126"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row>
    <row r="131" spans="1:126"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row>
    <row r="132" spans="1:126"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row>
    <row r="133" spans="1:126"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row>
    <row r="134" spans="1:126"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row>
    <row r="135" spans="1:126"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row>
    <row r="136" spans="1:126"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row>
    <row r="137" spans="1:126"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row>
    <row r="138" spans="1:126"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row>
    <row r="139" spans="1:126"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row>
    <row r="140" spans="1:126"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row>
    <row r="141" spans="1:126"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row>
    <row r="142" spans="1:126"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row>
    <row r="143" spans="1:126"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row>
    <row r="144" spans="1:126"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row>
    <row r="145" spans="1:126"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row>
    <row r="146" spans="1:126"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row>
    <row r="147" spans="1:126"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row>
    <row r="148" spans="1:126"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row>
    <row r="149" spans="1:126"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row>
    <row r="150" spans="1:126"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row>
    <row r="151" spans="1:126"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row>
    <row r="152" spans="1:126"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row>
    <row r="153" spans="1:126"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row>
    <row r="154" spans="1:126"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row>
    <row r="155" spans="1:126"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row>
    <row r="156" spans="1:126"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row>
    <row r="157" spans="1:126"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row>
    <row r="158" spans="1:126"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row>
    <row r="159" spans="1:126"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row>
    <row r="160" spans="1:126"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row>
    <row r="161" spans="1:126"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row>
    <row r="162" spans="1:126"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row>
    <row r="163" spans="1:126"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row>
    <row r="164" spans="1:126"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row>
    <row r="165" spans="1:126"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row>
    <row r="166" spans="1:126"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row>
    <row r="167" spans="1:126"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row>
    <row r="168" spans="1:126"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row>
    <row r="169" spans="1:126"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row>
    <row r="170" spans="1:126"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row>
    <row r="171" spans="1:126"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row>
    <row r="172" spans="1:126"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row>
    <row r="173" spans="1:126"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row>
    <row r="174" spans="1:126"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row>
    <row r="175" spans="1:126"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row>
    <row r="176" spans="1:126"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row>
    <row r="177" spans="1:126"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row>
    <row r="178" spans="1:126"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row>
    <row r="179" spans="1:126"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row>
    <row r="180" spans="1:126"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row>
    <row r="181" spans="1:12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row>
    <row r="182" spans="1:12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row>
    <row r="183" spans="1:12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row>
    <row r="184" spans="1:12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row>
    <row r="185" spans="1:12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row>
    <row r="186" spans="1:12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row>
    <row r="187" spans="1:12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row>
    <row r="188" spans="1:126"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row>
    <row r="189" spans="1:126"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row>
    <row r="190" spans="1:12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row>
    <row r="191" spans="1:12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row>
    <row r="192" spans="1:12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row>
    <row r="193" spans="1:126"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row>
    <row r="194" spans="1:126"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row>
    <row r="195" spans="1:126"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row>
    <row r="196" spans="1:126"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row>
    <row r="197" spans="1:126"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row>
    <row r="198" spans="1:126"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row>
    <row r="199" spans="1:126"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row>
    <row r="200" spans="1:126"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row>
    <row r="201" spans="1:126"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row>
    <row r="202" spans="1:126"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row>
    <row r="203" spans="1:126"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row>
    <row r="204" spans="1:126"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row>
    <row r="205" spans="1:126"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row>
    <row r="206" spans="1:12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row>
    <row r="207" spans="1:126"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row>
    <row r="208" spans="1:12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row>
    <row r="209" spans="1:12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row>
    <row r="210" spans="1:126"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row>
    <row r="211" spans="1:12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row>
    <row r="212" spans="1:12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row>
    <row r="213" spans="1:126"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row>
    <row r="214" spans="1:126"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row>
    <row r="215" spans="1:126"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row>
    <row r="216" spans="1:126"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row>
    <row r="217" spans="1:126"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row>
    <row r="218" spans="1:12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row>
    <row r="219" spans="1:12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row>
    <row r="220" spans="1:126"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row>
    <row r="221" spans="1:126"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row>
    <row r="222" spans="1:12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row>
    <row r="223" spans="1:12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row>
    <row r="224" spans="1:126"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row>
    <row r="225" spans="1:12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row>
    <row r="226" spans="1:12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row>
    <row r="227" spans="1:12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row>
    <row r="228" spans="1:12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row>
    <row r="229" spans="1:12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row>
    <row r="230" spans="1:126"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row>
    <row r="231" spans="1:126"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row>
    <row r="232" spans="1:12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row>
    <row r="233" spans="1:126"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row>
    <row r="234" spans="1:126"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row>
    <row r="235" spans="1:126"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row>
    <row r="236" spans="1:12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row>
    <row r="237" spans="1:12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row>
    <row r="238" spans="1:12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row>
    <row r="239" spans="1:126"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row>
    <row r="240" spans="1:12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row>
    <row r="241" spans="1:12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row>
    <row r="242" spans="1:12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row>
    <row r="243" spans="1:126"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row>
    <row r="244" spans="1:126"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row>
    <row r="245" spans="1:126"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row>
    <row r="246" spans="1:12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row>
    <row r="247" spans="1:126"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row>
    <row r="248" spans="1:12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row>
    <row r="249" spans="1:12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row>
    <row r="250" spans="1:126"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row>
    <row r="251" spans="1:12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row>
    <row r="252" spans="1:12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row>
    <row r="253" spans="1:126"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row>
    <row r="254" spans="1:126"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row>
    <row r="255" spans="1:126"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row>
    <row r="256" spans="1:126"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row>
    <row r="257" spans="1:126"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row>
    <row r="259" spans="1:12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row>
    <row r="260" spans="1:126"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row>
    <row r="261" spans="1:12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row>
    <row r="262" spans="1:126"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row>
    <row r="263" spans="1:126"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row>
    <row r="264" spans="1:126"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row>
    <row r="265" spans="1:126"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row>
    <row r="266" spans="1:126"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row>
    <row r="267" spans="1:126"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row>
    <row r="268" spans="1:126"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row>
    <row r="269" spans="1:126"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row>
    <row r="270" spans="1:126"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row>
    <row r="271" spans="1:126"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row>
    <row r="272" spans="1:126"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row>
    <row r="273" spans="1:126"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row>
    <row r="274" spans="1:126"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row>
    <row r="275" spans="1:126"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row>
    <row r="276" spans="1:126"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row>
    <row r="277" spans="1:126"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row>
    <row r="278" spans="1:126"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row>
    <row r="279" spans="1:126"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row>
    <row r="280" spans="1:126"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row>
    <row r="281" spans="1:126"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row>
    <row r="282" spans="1:126"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row>
    <row r="283" spans="1:126"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row>
    <row r="284" spans="1:126"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row>
    <row r="285" spans="1:126"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row>
    <row r="287" spans="1:126"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row>
  </sheetData>
  <mergeCells count="1">
    <mergeCell ref="A260:B260"/>
  </mergeCells>
  <conditionalFormatting sqref="BA287:BD287">
    <cfRule type="cellIs" dxfId="165" priority="52" operator="greaterThan">
      <formula>100.1</formula>
    </cfRule>
    <cfRule type="cellIs" dxfId="164" priority="53" operator="greaterThan">
      <formula>99.8</formula>
    </cfRule>
    <cfRule type="cellIs" dxfId="163" priority="54" operator="lessThan">
      <formula>99.8</formula>
    </cfRule>
  </conditionalFormatting>
  <conditionalFormatting sqref="BH287:BK287">
    <cfRule type="cellIs" dxfId="162" priority="49" operator="greaterThan">
      <formula>100.1</formula>
    </cfRule>
    <cfRule type="cellIs" dxfId="161" priority="50" operator="greaterThan">
      <formula>99.8</formula>
    </cfRule>
    <cfRule type="cellIs" dxfId="160" priority="51" operator="lessThan">
      <formula>99.8</formula>
    </cfRule>
  </conditionalFormatting>
  <conditionalFormatting sqref="BO287:BR287">
    <cfRule type="cellIs" dxfId="159" priority="46" operator="greaterThan">
      <formula>100.1</formula>
    </cfRule>
    <cfRule type="cellIs" dxfId="158" priority="47" operator="greaterThan">
      <formula>99.8</formula>
    </cfRule>
    <cfRule type="cellIs" dxfId="157" priority="48" operator="lessThan">
      <formula>99.8</formula>
    </cfRule>
  </conditionalFormatting>
  <conditionalFormatting sqref="BV287:BY287">
    <cfRule type="cellIs" dxfId="156" priority="43" operator="greaterThan">
      <formula>100.1</formula>
    </cfRule>
    <cfRule type="cellIs" dxfId="155" priority="44" operator="greaterThan">
      <formula>99.8</formula>
    </cfRule>
    <cfRule type="cellIs" dxfId="154" priority="45" operator="lessThan">
      <formula>99.8</formula>
    </cfRule>
  </conditionalFormatting>
  <conditionalFormatting sqref="AT287:AW287">
    <cfRule type="cellIs" dxfId="153" priority="40" operator="greaterThan">
      <formula>100.1</formula>
    </cfRule>
    <cfRule type="cellIs" dxfId="152" priority="41" operator="greaterThan">
      <formula>99.8</formula>
    </cfRule>
    <cfRule type="cellIs" dxfId="151" priority="42" operator="lessThan">
      <formula>99.8</formula>
    </cfRule>
  </conditionalFormatting>
  <conditionalFormatting sqref="AM287:AP287">
    <cfRule type="cellIs" dxfId="150" priority="37" operator="greaterThan">
      <formula>100.1</formula>
    </cfRule>
    <cfRule type="cellIs" dxfId="149" priority="38" operator="greaterThan">
      <formula>99.8</formula>
    </cfRule>
    <cfRule type="cellIs" dxfId="148" priority="39" operator="lessThan">
      <formula>99.8</formula>
    </cfRule>
  </conditionalFormatting>
  <conditionalFormatting sqref="AF287:AI287">
    <cfRule type="cellIs" dxfId="147" priority="34" operator="greaterThan">
      <formula>100.1</formula>
    </cfRule>
    <cfRule type="cellIs" dxfId="146" priority="35" operator="greaterThan">
      <formula>99.8</formula>
    </cfRule>
    <cfRule type="cellIs" dxfId="145" priority="36" operator="lessThan">
      <formula>99.8</formula>
    </cfRule>
  </conditionalFormatting>
  <conditionalFormatting sqref="Y287:AB287">
    <cfRule type="cellIs" dxfId="144" priority="31" operator="greaterThan">
      <formula>100.1</formula>
    </cfRule>
    <cfRule type="cellIs" dxfId="143" priority="32" operator="greaterThan">
      <formula>99.8</formula>
    </cfRule>
    <cfRule type="cellIs" dxfId="142" priority="33" operator="lessThan">
      <formula>99.8</formula>
    </cfRule>
  </conditionalFormatting>
  <conditionalFormatting sqref="R287:U287">
    <cfRule type="cellIs" dxfId="141" priority="28" operator="greaterThan">
      <formula>100.1</formula>
    </cfRule>
    <cfRule type="cellIs" dxfId="140" priority="29" operator="greaterThan">
      <formula>99.8</formula>
    </cfRule>
    <cfRule type="cellIs" dxfId="139" priority="30" operator="lessThan">
      <formula>99.8</formula>
    </cfRule>
  </conditionalFormatting>
  <conditionalFormatting sqref="K287:N287">
    <cfRule type="cellIs" dxfId="138" priority="25" operator="greaterThan">
      <formula>100.1</formula>
    </cfRule>
    <cfRule type="cellIs" dxfId="137" priority="26" operator="greaterThan">
      <formula>99.8</formula>
    </cfRule>
    <cfRule type="cellIs" dxfId="136" priority="27" operator="lessThan">
      <formula>99.8</formula>
    </cfRule>
  </conditionalFormatting>
  <conditionalFormatting sqref="D287:G287">
    <cfRule type="cellIs" dxfId="135" priority="22" operator="greaterThan">
      <formula>100.1</formula>
    </cfRule>
    <cfRule type="cellIs" dxfId="134" priority="23" operator="greaterThan">
      <formula>99.8</formula>
    </cfRule>
    <cfRule type="cellIs" dxfId="133" priority="24" operator="lessThan">
      <formula>99.8</formula>
    </cfRule>
  </conditionalFormatting>
  <conditionalFormatting sqref="CC287:CF287">
    <cfRule type="cellIs" dxfId="132" priority="19" operator="greaterThan">
      <formula>100.1</formula>
    </cfRule>
    <cfRule type="cellIs" dxfId="131" priority="20" operator="greaterThan">
      <formula>99.8</formula>
    </cfRule>
    <cfRule type="cellIs" dxfId="130" priority="21" operator="lessThan">
      <formula>99.8</formula>
    </cfRule>
  </conditionalFormatting>
  <conditionalFormatting sqref="CJ287:CM287">
    <cfRule type="cellIs" dxfId="129" priority="16" operator="greaterThan">
      <formula>100.1</formula>
    </cfRule>
    <cfRule type="cellIs" dxfId="128" priority="17" operator="greaterThan">
      <formula>99.8</formula>
    </cfRule>
    <cfRule type="cellIs" dxfId="127" priority="18" operator="lessThan">
      <formula>99.8</formula>
    </cfRule>
  </conditionalFormatting>
  <conditionalFormatting sqref="CQ287:CT287">
    <cfRule type="cellIs" dxfId="126" priority="13" operator="greaterThan">
      <formula>100.1</formula>
    </cfRule>
    <cfRule type="cellIs" dxfId="125" priority="14" operator="greaterThan">
      <formula>99.8</formula>
    </cfRule>
    <cfRule type="cellIs" dxfId="124" priority="15" operator="lessThan">
      <formula>99.8</formula>
    </cfRule>
  </conditionalFormatting>
  <conditionalFormatting sqref="CX287:DA287">
    <cfRule type="cellIs" dxfId="123" priority="10" operator="greaterThan">
      <formula>100.1</formula>
    </cfRule>
    <cfRule type="cellIs" dxfId="122" priority="11" operator="greaterThan">
      <formula>99.8</formula>
    </cfRule>
    <cfRule type="cellIs" dxfId="121" priority="12" operator="lessThan">
      <formula>99.8</formula>
    </cfRule>
  </conditionalFormatting>
  <conditionalFormatting sqref="DE287:DH287">
    <cfRule type="cellIs" dxfId="120" priority="7" operator="greaterThan">
      <formula>100.1</formula>
    </cfRule>
    <cfRule type="cellIs" dxfId="119" priority="8" operator="greaterThan">
      <formula>99.8</formula>
    </cfRule>
    <cfRule type="cellIs" dxfId="118" priority="9" operator="lessThan">
      <formula>99.8</formula>
    </cfRule>
  </conditionalFormatting>
  <conditionalFormatting sqref="DL287:DO287">
    <cfRule type="cellIs" dxfId="117" priority="4" operator="greaterThan">
      <formula>100.1</formula>
    </cfRule>
    <cfRule type="cellIs" dxfId="116" priority="5" operator="greaterThan">
      <formula>99.8</formula>
    </cfRule>
    <cfRule type="cellIs" dxfId="115" priority="6" operator="lessThan">
      <formula>99.8</formula>
    </cfRule>
  </conditionalFormatting>
  <conditionalFormatting sqref="DS287:DV287">
    <cfRule type="cellIs" dxfId="114" priority="1" operator="greaterThan">
      <formula>100.1</formula>
    </cfRule>
    <cfRule type="cellIs" dxfId="113" priority="2" operator="greaterThan">
      <formula>99.8</formula>
    </cfRule>
    <cfRule type="cellIs" dxfId="112"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DV287"/>
  <sheetViews>
    <sheetView showGridLines="0" zoomScale="70" zoomScaleNormal="70" workbookViewId="0">
      <pane xSplit="2" ySplit="3" topLeftCell="DB4" activePane="bottomRight" state="frozen"/>
      <selection activeCell="A287" sqref="A287"/>
      <selection pane="topRight" activeCell="A287" sqref="A287"/>
      <selection pane="bottomLeft" activeCell="A287" sqref="A287"/>
      <selection pane="bottomRight" activeCell="DR1" sqref="DR1:DV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26"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row>
    <row r="2" spans="1:126"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row>
    <row r="3" spans="1:126"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row>
    <row r="4" spans="1:12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row>
    <row r="5" spans="1:12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row>
    <row r="6" spans="1:126"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row>
    <row r="7" spans="1:12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row>
    <row r="8" spans="1:12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row>
    <row r="9" spans="1:12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row>
    <row r="10" spans="1:12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row>
    <row r="11" spans="1:12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row>
    <row r="12" spans="1:12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row>
    <row r="13" spans="1:12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row>
    <row r="14" spans="1:12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row>
    <row r="15" spans="1:12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row>
    <row r="16" spans="1:12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row>
    <row r="17" spans="1:12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row>
    <row r="18" spans="1:12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row>
    <row r="19" spans="1:12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row>
    <row r="20" spans="1:12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row>
    <row r="21" spans="1:12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row>
    <row r="22" spans="1:12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row>
    <row r="23" spans="1:12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row>
    <row r="24" spans="1:126"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row>
    <row r="25" spans="1:126"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row>
    <row r="26" spans="1:12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row>
    <row r="27" spans="1:12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row>
    <row r="28" spans="1:12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row>
    <row r="29" spans="1:12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row>
    <row r="30" spans="1:12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row>
    <row r="31" spans="1:126"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row>
    <row r="32" spans="1:12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row>
    <row r="33" spans="1:12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row>
    <row r="34" spans="1:12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row>
    <row r="35" spans="1:12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row>
    <row r="36" spans="1:12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row>
    <row r="37" spans="1:126"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row>
    <row r="38" spans="1:126"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row>
    <row r="39" spans="1:12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row>
    <row r="40" spans="1:12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row>
    <row r="41" spans="1:126"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row>
    <row r="42" spans="1:126"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row>
    <row r="43" spans="1:12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row>
    <row r="44" spans="1:126"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row>
    <row r="45" spans="1:126"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row>
    <row r="46" spans="1:126"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row>
    <row r="47" spans="1:126"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row>
    <row r="48" spans="1:126"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row>
    <row r="49" spans="1:126"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row>
    <row r="50" spans="1:126"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row>
    <row r="51" spans="1:126"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row>
    <row r="52" spans="1:126"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row>
    <row r="53" spans="1:126"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row>
    <row r="54" spans="1:126"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row>
    <row r="55" spans="1:126"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row>
    <row r="56" spans="1:126"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row>
    <row r="57" spans="1:126"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row>
    <row r="58" spans="1:126"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row>
    <row r="59" spans="1:126"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row>
    <row r="60" spans="1:126"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row>
    <row r="61" spans="1:126"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row>
    <row r="62" spans="1:126"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row>
    <row r="63" spans="1:126"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row>
    <row r="64" spans="1:126"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row>
    <row r="65" spans="1:126"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row>
    <row r="66" spans="1:126"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row>
    <row r="67" spans="1:126"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row>
    <row r="68" spans="1:126"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row>
    <row r="69" spans="1:126"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row>
    <row r="70" spans="1:126"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row>
    <row r="71" spans="1:126"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row>
    <row r="72" spans="1:126"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row>
    <row r="73" spans="1:126"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row>
    <row r="74" spans="1:126"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row>
    <row r="75" spans="1:126"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row>
    <row r="76" spans="1:126"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row>
    <row r="77" spans="1:126"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row>
    <row r="78" spans="1:126"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row>
    <row r="79" spans="1:126"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row>
    <row r="80" spans="1:126"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row>
    <row r="81" spans="1:126"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row>
    <row r="82" spans="1:126"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row>
    <row r="83" spans="1:126"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row>
    <row r="84" spans="1:126"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row>
    <row r="85" spans="1:126"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row>
    <row r="86" spans="1:126"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row>
    <row r="87" spans="1:126"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row>
    <row r="88" spans="1:126"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row>
    <row r="89" spans="1:126"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row>
    <row r="90" spans="1:126"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row>
    <row r="91" spans="1:126"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row>
    <row r="92" spans="1:126"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row>
    <row r="93" spans="1:126"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row>
    <row r="94" spans="1:126"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row>
    <row r="95" spans="1:126"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row>
    <row r="96" spans="1:126"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row>
    <row r="97" spans="1:126"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row>
    <row r="98" spans="1:126"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row>
    <row r="99" spans="1:126"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row>
    <row r="100" spans="1:126"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row>
    <row r="101" spans="1:126"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row>
    <row r="102" spans="1:126"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row>
    <row r="103" spans="1:126"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row>
    <row r="104" spans="1:126"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row>
    <row r="105" spans="1:126"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row>
    <row r="106" spans="1:126"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row>
    <row r="107" spans="1:126"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row>
    <row r="108" spans="1:126"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row>
    <row r="109" spans="1:126"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row>
    <row r="110" spans="1:126"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row>
    <row r="111" spans="1:126"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row>
    <row r="112" spans="1:126"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row>
    <row r="113" spans="1:126"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row>
    <row r="114" spans="1:126"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row>
    <row r="115" spans="1:126"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row>
    <row r="116" spans="1:126"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row>
    <row r="117" spans="1:126"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row>
    <row r="118" spans="1:126"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row>
    <row r="119" spans="1:126"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row>
    <row r="120" spans="1:126"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row>
    <row r="121" spans="1:126"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row>
    <row r="122" spans="1:126"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row>
    <row r="123" spans="1:126"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row>
    <row r="124" spans="1:126"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row>
    <row r="125" spans="1:126"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row>
    <row r="126" spans="1:126"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row>
    <row r="127" spans="1:126"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row>
    <row r="128" spans="1:126"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row>
    <row r="129" spans="1:126"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row>
    <row r="130" spans="1:126"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row>
    <row r="131" spans="1:126"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row>
    <row r="132" spans="1:126"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row>
    <row r="133" spans="1:126"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row>
    <row r="134" spans="1:126"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row>
    <row r="135" spans="1:126"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row>
    <row r="136" spans="1:126"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row>
    <row r="137" spans="1:126"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row>
    <row r="138" spans="1:126"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row>
    <row r="139" spans="1:126"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row>
    <row r="140" spans="1:126"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row>
    <row r="141" spans="1:126"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row>
    <row r="142" spans="1:126"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row>
    <row r="143" spans="1:126"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row>
    <row r="144" spans="1:126"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row>
    <row r="145" spans="1:126"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row>
    <row r="146" spans="1:126"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row>
    <row r="147" spans="1:126"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row>
    <row r="148" spans="1:126"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row>
    <row r="149" spans="1:126"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row>
    <row r="150" spans="1:126"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row>
    <row r="151" spans="1:126"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row>
    <row r="152" spans="1:126"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row>
    <row r="153" spans="1:126"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row>
    <row r="154" spans="1:126"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row>
    <row r="155" spans="1:126"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row>
    <row r="156" spans="1:126"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row>
    <row r="157" spans="1:126"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row>
    <row r="158" spans="1:126"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row>
    <row r="159" spans="1:126"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row>
    <row r="160" spans="1:126"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row>
    <row r="161" spans="1:126"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row>
    <row r="162" spans="1:126"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row>
    <row r="163" spans="1:126"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row>
    <row r="164" spans="1:126"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row>
    <row r="165" spans="1:126"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row>
    <row r="166" spans="1:126"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row>
    <row r="167" spans="1:126"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row>
    <row r="168" spans="1:126"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row>
    <row r="169" spans="1:126"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row>
    <row r="170" spans="1:126"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row>
    <row r="171" spans="1:126"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row>
    <row r="172" spans="1:126"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row>
    <row r="173" spans="1:126"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row>
    <row r="174" spans="1:126"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row>
    <row r="175" spans="1:126"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row>
    <row r="176" spans="1:126"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row>
    <row r="177" spans="1:126"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row>
    <row r="178" spans="1:126"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row>
    <row r="179" spans="1:126"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row>
    <row r="180" spans="1:126"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row>
    <row r="181" spans="1:12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row>
    <row r="182" spans="1:12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row>
    <row r="183" spans="1:12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row>
    <row r="184" spans="1:12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row>
    <row r="185" spans="1:12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row>
    <row r="186" spans="1:12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row>
    <row r="187" spans="1:12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row>
    <row r="188" spans="1:126"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row>
    <row r="189" spans="1:126"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row>
    <row r="190" spans="1:12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row>
    <row r="191" spans="1:12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row>
    <row r="192" spans="1:12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row>
    <row r="193" spans="1:126"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row>
    <row r="194" spans="1:126"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row>
    <row r="195" spans="1:126"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row>
    <row r="196" spans="1:126"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row>
    <row r="197" spans="1:126"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row>
    <row r="198" spans="1:126"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row>
    <row r="199" spans="1:126"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row>
    <row r="200" spans="1:126"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row>
    <row r="201" spans="1:126"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row>
    <row r="202" spans="1:126"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row>
    <row r="203" spans="1:126"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row>
    <row r="204" spans="1:126"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row>
    <row r="205" spans="1:126"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row>
    <row r="206" spans="1:12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row>
    <row r="207" spans="1:126"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row>
    <row r="208" spans="1:12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row>
    <row r="209" spans="1:12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row>
    <row r="210" spans="1:126"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row>
    <row r="211" spans="1:12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row>
    <row r="212" spans="1:12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row>
    <row r="213" spans="1:126"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row>
    <row r="214" spans="1:126"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row>
    <row r="215" spans="1:126"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row>
    <row r="216" spans="1:126"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row>
    <row r="217" spans="1:126"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row>
    <row r="218" spans="1:12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row>
    <row r="219" spans="1:12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row>
    <row r="220" spans="1:126"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row>
    <row r="221" spans="1:126"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row>
    <row r="222" spans="1:12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row>
    <row r="223" spans="1:12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row>
    <row r="224" spans="1:126"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row>
    <row r="225" spans="1:12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row>
    <row r="226" spans="1:12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row>
    <row r="227" spans="1:12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row>
    <row r="228" spans="1:12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row>
    <row r="229" spans="1:12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row>
    <row r="230" spans="1:126"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row>
    <row r="231" spans="1:126"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row>
    <row r="232" spans="1:12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row>
    <row r="233" spans="1:126"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row>
    <row r="234" spans="1:126"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row>
    <row r="235" spans="1:126"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row>
    <row r="236" spans="1:12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row>
    <row r="237" spans="1:12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row>
    <row r="238" spans="1:12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row>
    <row r="239" spans="1:126"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row>
    <row r="240" spans="1:12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row>
    <row r="241" spans="1:12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row>
    <row r="242" spans="1:12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row>
    <row r="243" spans="1:126"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row>
    <row r="244" spans="1:126"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row>
    <row r="245" spans="1:126"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row>
    <row r="246" spans="1:12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row>
    <row r="247" spans="1:126"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row>
    <row r="248" spans="1:12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row>
    <row r="249" spans="1:12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row>
    <row r="250" spans="1:126"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row>
    <row r="251" spans="1:12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row>
    <row r="252" spans="1:12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row>
    <row r="253" spans="1:126"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row>
    <row r="254" spans="1:126"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row>
    <row r="255" spans="1:126"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row>
    <row r="256" spans="1:126"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row>
    <row r="257" spans="1:126"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row>
    <row r="259" spans="1:12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row>
    <row r="260" spans="1:126"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row>
    <row r="261" spans="1:12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row>
    <row r="262" spans="1:126" x14ac:dyDescent="0.3">
      <c r="A262" s="14">
        <f>'TAM Aceite Virgen'!B10</f>
        <v>0</v>
      </c>
      <c r="B262" s="14">
        <f>'TAM Aceite Virgen'!C10</f>
        <v>2.9</v>
      </c>
      <c r="C262" s="14"/>
      <c r="D262" s="9">
        <f>SUMIF('Aceite Virgen'!$B6:$B257,"&lt;="&amp;$B262,'Aceite Virgen'!D$6:D$257)</f>
        <v>4.18</v>
      </c>
      <c r="E262" s="9">
        <f>SUMIF('Aceite Virgen'!$B6:$B257,"&lt;="&amp;$B262,'Aceite Virgen'!E$6:E$257)</f>
        <v>8.8000000000000007</v>
      </c>
      <c r="F262" s="9">
        <f>SUMIF('Aceite Virgen'!$B6:$B257,"&lt;="&amp;$B262,'Aceite Virgen'!F$6:F$257)</f>
        <v>3.21</v>
      </c>
      <c r="G262" s="9">
        <f>SUMIF('Aceite Virgen'!$B6:$B257,"&lt;="&amp;$B262,'Aceite Virgen'!G$6:G$257)</f>
        <v>0</v>
      </c>
      <c r="H262" s="14"/>
      <c r="I262" s="14"/>
      <c r="J262" s="14"/>
      <c r="K262" s="9">
        <f>SUMIF('Aceite Virgen'!$B6:$B257,"&lt;="&amp;$B262,'Aceite Virgen'!K$6:K$257)</f>
        <v>2.92</v>
      </c>
      <c r="L262" s="9">
        <f>SUMIF('Aceite Virgen'!$B6:$B257,"&lt;="&amp;$B262,'Aceite Virgen'!L$6:L$257)</f>
        <v>3.5599999999999996</v>
      </c>
      <c r="M262" s="9">
        <f>SUMIF('Aceite Virgen'!$B6:$B257,"&lt;="&amp;$B262,'Aceite Virgen'!M$6:M$257)</f>
        <v>2.94</v>
      </c>
      <c r="N262" s="9">
        <f>SUMIF('Aceite Virgen'!$B6:$B257,"&lt;="&amp;$B262,'Aceite Virgen'!N$6:N$257)</f>
        <v>0</v>
      </c>
      <c r="O262" s="14"/>
      <c r="P262" s="14"/>
      <c r="Q262" s="14"/>
      <c r="R262" s="9">
        <f>SUMIF('Aceite Virgen'!$B6:$B257,"&lt;="&amp;$B262,'Aceite Virgen'!R$6:R$257)</f>
        <v>3.8000000000000003</v>
      </c>
      <c r="S262" s="9">
        <f>SUMIF('Aceite Virgen'!$B6:$B257,"&lt;="&amp;$B262,'Aceite Virgen'!S$6:S$257)</f>
        <v>5.5</v>
      </c>
      <c r="T262" s="9">
        <f>SUMIF('Aceite Virgen'!$B6:$B257,"&lt;="&amp;$B262,'Aceite Virgen'!T$6:T$257)</f>
        <v>3.8300000000000005</v>
      </c>
      <c r="U262" s="9">
        <f>SUMIF('Aceite Virgen'!$B6:$B257,"&lt;="&amp;$B262,'Aceite Virgen'!U$6:U$257)</f>
        <v>0</v>
      </c>
      <c r="V262" s="14"/>
      <c r="W262" s="14"/>
      <c r="X262" s="14"/>
      <c r="Y262" s="9">
        <f>SUMIF('Aceite Virgen'!$B6:$B257,"&lt;="&amp;$B262,'Aceite Virgen'!Y$6:Y$257)</f>
        <v>3.77</v>
      </c>
      <c r="Z262" s="9">
        <f>SUMIF('Aceite Virgen'!$B6:$B257,"&lt;="&amp;$B262,'Aceite Virgen'!Z$6:Z$257)</f>
        <v>12.32</v>
      </c>
      <c r="AA262" s="9">
        <f>SUMIF('Aceite Virgen'!$B6:$B257,"&lt;="&amp;$B262,'Aceite Virgen'!AA$6:AA$257)</f>
        <v>1.68</v>
      </c>
      <c r="AB262" s="9">
        <f>SUMIF('Aceite Virgen'!$B6:$B257,"&lt;="&amp;$B262,'Aceite Virgen'!AB$6:AB$257)</f>
        <v>1.68</v>
      </c>
      <c r="AC262" s="14"/>
      <c r="AD262" s="14"/>
      <c r="AE262" s="14"/>
      <c r="AF262" s="9">
        <f>SUMIF('Aceite Virgen'!$B6:$B257,"&lt;="&amp;$B262,'Aceite Virgen'!AF$6:AF$257)</f>
        <v>1.3900000000000003</v>
      </c>
      <c r="AG262" s="9">
        <f>SUMIF('Aceite Virgen'!$B6:$B257,"&lt;="&amp;$B262,'Aceite Virgen'!AG$6:AG$257)</f>
        <v>1.78</v>
      </c>
      <c r="AH262" s="9">
        <f>SUMIF('Aceite Virgen'!$B6:$B257,"&lt;="&amp;$B262,'Aceite Virgen'!AH$6:AH$257)</f>
        <v>1.19</v>
      </c>
      <c r="AI262" s="9">
        <f>SUMIF('Aceite Virgen'!$B6:$B257,"&lt;="&amp;$B262,'Aceite Virgen'!AI$6:AI$257)</f>
        <v>0</v>
      </c>
      <c r="AJ262" s="14"/>
      <c r="AK262" s="14"/>
      <c r="AL262" s="14"/>
      <c r="AM262" s="9">
        <f>SUMIF('Aceite Virgen'!$B6:$B257,"&lt;="&amp;$B262,'Aceite Virgen'!AM$6:AM$257)</f>
        <v>1.86</v>
      </c>
      <c r="AN262" s="9">
        <f>SUMIF('Aceite Virgen'!$B6:$B257,"&lt;="&amp;$B262,'Aceite Virgen'!AN$6:AN$257)</f>
        <v>1.4</v>
      </c>
      <c r="AO262" s="9">
        <f>SUMIF('Aceite Virgen'!$B6:$B257,"&lt;="&amp;$B262,'Aceite Virgen'!AO$6:AO$257)</f>
        <v>1.79</v>
      </c>
      <c r="AP262" s="9">
        <f>SUMIF('Aceite Virgen'!$B6:$B257,"&lt;="&amp;$B262,'Aceite Virgen'!AP$6:AP$257)</f>
        <v>1.36</v>
      </c>
      <c r="AQ262" s="14"/>
      <c r="AR262" s="14"/>
      <c r="AT262" s="9">
        <f>SUMIF('Aceite Virgen'!$B6:$B257,"&lt;="&amp;$B262,'Aceite Virgen'!AT$6:AT$257)</f>
        <v>1.93</v>
      </c>
      <c r="AU262" s="9">
        <f>SUMIF('Aceite Virgen'!$B6:$B257,"&lt;="&amp;$B262,'Aceite Virgen'!AU$6:AU$257)</f>
        <v>0</v>
      </c>
      <c r="AV262" s="9">
        <f>SUMIF('Aceite Virgen'!$B6:$B257,"&lt;="&amp;$B262,'Aceite Virgen'!AV$6:AV$257)</f>
        <v>1.5000000000000002</v>
      </c>
      <c r="AW262" s="9">
        <f>SUMIF('Aceite Virgen'!$B6:$B257,"&lt;="&amp;$B262,'Aceite Virgen'!AW$6:AW$257)</f>
        <v>0</v>
      </c>
      <c r="BA262" s="9">
        <f>SUMIF('Aceite Virgen'!$B6:$B257,"&lt;="&amp;$B262,'Aceite Virgen'!BA$6:BA$257)</f>
        <v>1.3900000000000001</v>
      </c>
      <c r="BB262" s="9">
        <f>SUMIF('Aceite Virgen'!$B6:$B257,"&lt;="&amp;$B262,'Aceite Virgen'!BB$6:BB$257)</f>
        <v>2.13</v>
      </c>
      <c r="BC262" s="9">
        <f>SUMIF('Aceite Virgen'!$B6:$B257,"&lt;="&amp;$B262,'Aceite Virgen'!BC$6:BC$257)</f>
        <v>1.37</v>
      </c>
      <c r="BD262" s="9">
        <f>SUMIF('Aceite Virgen'!$B6:$B257,"&lt;="&amp;$B262,'Aceite Virgen'!BD$6:BD$257)</f>
        <v>0</v>
      </c>
      <c r="BH262" s="9">
        <f>SUMIF('Aceite Virgen'!$B6:$B257,"&lt;="&amp;$B262,'Aceite Virgen'!BH$6:BH$257)</f>
        <v>1.3900000000000001</v>
      </c>
      <c r="BI262" s="9">
        <f>SUMIF('Aceite Virgen'!$B6:$B257,"&lt;="&amp;$B262,'Aceite Virgen'!BI$6:BI$257)</f>
        <v>3.08</v>
      </c>
      <c r="BJ262" s="9">
        <f>SUMIF('Aceite Virgen'!$B6:$B257,"&lt;="&amp;$B262,'Aceite Virgen'!BJ$6:BJ$257)</f>
        <v>0.89999999999999991</v>
      </c>
      <c r="BK262" s="9">
        <f>SUMIF('Aceite Virgen'!$B6:$B257,"&lt;="&amp;$B262,'Aceite Virgen'!BK$6:BK$257)</f>
        <v>0</v>
      </c>
      <c r="BO262" s="9">
        <f>SUMIF('Aceite Virgen'!$B6:$B257,"&lt;="&amp;$B262,'Aceite Virgen'!BO$6:BO$257)</f>
        <v>1.2900000000000003</v>
      </c>
      <c r="BP262" s="9">
        <f>SUMIF('Aceite Virgen'!$B6:$B257,"&lt;="&amp;$B262,'Aceite Virgen'!BP$6:BP$257)</f>
        <v>5.31</v>
      </c>
      <c r="BQ262" s="9">
        <f>SUMIF('Aceite Virgen'!$B6:$B257,"&lt;="&amp;$B262,'Aceite Virgen'!BQ$6:BQ$257)</f>
        <v>1</v>
      </c>
      <c r="BR262" s="9">
        <f>SUMIF('Aceite Virgen'!$B6:$B257,"&lt;="&amp;$B262,'Aceite Virgen'!BR$6:BR$257)</f>
        <v>0</v>
      </c>
      <c r="BV262" s="9">
        <f>SUMIF('Aceite Virgen'!$B6:$B257,"&lt;="&amp;$B262,'Aceite Virgen'!BV$6:BV$257)</f>
        <v>1.9200000000000002</v>
      </c>
      <c r="BW262" s="9">
        <f>SUMIF('Aceite Virgen'!$B6:$B257,"&lt;="&amp;$B262,'Aceite Virgen'!BW$6:BW$257)</f>
        <v>0</v>
      </c>
      <c r="BX262" s="9">
        <f>SUMIF('Aceite Virgen'!$B6:$B257,"&lt;="&amp;$B262,'Aceite Virgen'!BX$6:BX$257)</f>
        <v>0.76</v>
      </c>
      <c r="BY262" s="9">
        <f>SUMIF('Aceite Virgen'!$B6:$B257,"&lt;="&amp;$B262,'Aceite Virgen'!BY$6:BY$257)</f>
        <v>0</v>
      </c>
      <c r="CC262" s="9">
        <f>SUMIF('Aceite Virgen'!$B6:$B257,"&lt;="&amp;$B262,'Aceite Virgen'!CC$6:CC$257)</f>
        <v>0.92999999999999994</v>
      </c>
      <c r="CD262" s="9">
        <f>SUMIF('Aceite Virgen'!$B6:$B257,"&lt;="&amp;$B262,'Aceite Virgen'!CD$6:CD$257)</f>
        <v>1.43</v>
      </c>
      <c r="CE262" s="9">
        <f>SUMIF('Aceite Virgen'!$B6:$B257,"&lt;="&amp;$B262,'Aceite Virgen'!CE$6:CE$257)</f>
        <v>0.85000000000000009</v>
      </c>
      <c r="CF262" s="9">
        <f>SUMIF('Aceite Virgen'!$B6:$B257,"&lt;="&amp;$B262,'Aceite Virgen'!CF$6:CF$257)</f>
        <v>0</v>
      </c>
      <c r="CJ262" s="9">
        <f>SUMIF('Aceite Virgen'!$B6:$B257,"&lt;="&amp;$B262,'Aceite Virgen'!CJ$6:CJ$257)</f>
        <v>2.06</v>
      </c>
      <c r="CK262" s="9">
        <f>SUMIF('Aceite Virgen'!$B6:$B257,"&lt;="&amp;$B262,'Aceite Virgen'!CK$6:CK$257)</f>
        <v>2.21</v>
      </c>
      <c r="CL262" s="9">
        <f>SUMIF('Aceite Virgen'!$B6:$B257,"&lt;="&amp;$B262,'Aceite Virgen'!CL$6:CL$257)</f>
        <v>2.0900000000000003</v>
      </c>
      <c r="CM262" s="9">
        <f>SUMIF('Aceite Virgen'!$B6:$B257,"&lt;="&amp;$B262,'Aceite Virgen'!CM$6:CM$257)</f>
        <v>0</v>
      </c>
      <c r="CQ262" s="9">
        <f>SUMIF('Aceite Virgen'!$B6:$B257,"&lt;="&amp;$B262,'Aceite Virgen'!CQ$6:CQ$257)</f>
        <v>4.21</v>
      </c>
      <c r="CR262" s="9">
        <f>SUMIF('Aceite Virgen'!$B6:$B257,"&lt;="&amp;$B262,'Aceite Virgen'!CR$6:CR$257)</f>
        <v>4.7699999999999996</v>
      </c>
      <c r="CS262" s="9">
        <f>SUMIF('Aceite Virgen'!$B6:$B257,"&lt;="&amp;$B262,'Aceite Virgen'!CS$6:CS$257)</f>
        <v>3.9199999999999995</v>
      </c>
      <c r="CT262" s="9">
        <f>SUMIF('Aceite Virgen'!$B6:$B257,"&lt;="&amp;$B262,'Aceite Virgen'!CT$6:CT$257)</f>
        <v>1.91</v>
      </c>
      <c r="CX262" s="9">
        <f>SUMIF('Aceite Virgen'!$B6:$B257,"&lt;="&amp;$B262,'Aceite Virgen'!CX$6:CX$257)</f>
        <v>2.29</v>
      </c>
      <c r="CY262" s="9">
        <f>SUMIF('Aceite Virgen'!$B6:$B257,"&lt;="&amp;$B262,'Aceite Virgen'!CY$6:CY$257)</f>
        <v>1.05</v>
      </c>
      <c r="CZ262" s="9">
        <f>SUMIF('Aceite Virgen'!$B6:$B257,"&lt;="&amp;$B262,'Aceite Virgen'!CZ$6:CZ$257)</f>
        <v>2.97</v>
      </c>
      <c r="DA262" s="9">
        <f>SUMIF('Aceite Virgen'!$B6:$B257,"&lt;="&amp;$B262,'Aceite Virgen'!DA$6:DA$257)</f>
        <v>0</v>
      </c>
      <c r="DE262" s="9">
        <f>SUMIF('Aceite Virgen'!$B6:$B257,"&lt;="&amp;$B262,'Aceite Virgen'!DE$6:DE$257)</f>
        <v>4.38</v>
      </c>
      <c r="DF262" s="9">
        <f>SUMIF('Aceite Virgen'!$B6:$B257,"&lt;="&amp;$B262,'Aceite Virgen'!DF$6:DF$257)</f>
        <v>10.77</v>
      </c>
      <c r="DG262" s="9">
        <f>SUMIF('Aceite Virgen'!$B6:$B257,"&lt;="&amp;$B262,'Aceite Virgen'!DG$6:DG$257)</f>
        <v>2.44</v>
      </c>
      <c r="DH262" s="9">
        <f>SUMIF('Aceite Virgen'!$B6:$B257,"&lt;="&amp;$B262,'Aceite Virgen'!DH$6:DH$257)</f>
        <v>0</v>
      </c>
      <c r="DL262" s="9">
        <f>SUMIF('Aceite Virgen'!$B6:$B257,"&lt;="&amp;$B262,'Aceite Virgen'!DL$6:DL$257)</f>
        <v>2.5299999999999998</v>
      </c>
      <c r="DM262" s="9">
        <f>SUMIF('Aceite Virgen'!$B6:$B257,"&lt;="&amp;$B262,'Aceite Virgen'!DM$6:DM$257)</f>
        <v>1.69</v>
      </c>
      <c r="DN262" s="9">
        <f>SUMIF('Aceite Virgen'!$B6:$B257,"&lt;="&amp;$B262,'Aceite Virgen'!DN$6:DN$257)</f>
        <v>3.1199999999999997</v>
      </c>
      <c r="DO262" s="9">
        <f>SUMIF('Aceite Virgen'!$B6:$B257,"&lt;="&amp;$B262,'Aceite Virgen'!DO$6:DO$257)</f>
        <v>0</v>
      </c>
      <c r="DS262" s="9">
        <f>SUMIF('Aceite Virgen'!$B6:$B257,"&lt;="&amp;$B262,'Aceite Virgen'!DS$6:DS$257)</f>
        <v>9.59</v>
      </c>
      <c r="DT262" s="9">
        <f>SUMIF('Aceite Virgen'!$B6:$B257,"&lt;="&amp;$B262,'Aceite Virgen'!DT$6:DT$257)</f>
        <v>7.67</v>
      </c>
      <c r="DU262" s="9">
        <f>SUMIF('Aceite Virgen'!$B6:$B257,"&lt;="&amp;$B262,'Aceite Virgen'!DU$6:DU$257)</f>
        <v>8.84</v>
      </c>
      <c r="DV262" s="9">
        <f>SUMIF('Aceite Virgen'!$B6:$B257,"&lt;="&amp;$B262,'Aceite Virgen'!DV$6:DV$257)</f>
        <v>7.71</v>
      </c>
    </row>
    <row r="263" spans="1:126" x14ac:dyDescent="0.3">
      <c r="A263" s="14">
        <f>'TAM Aceite Virgen'!B11</f>
        <v>2.9</v>
      </c>
      <c r="B263" s="14">
        <f>'TAM Aceite Virgen'!C11</f>
        <v>3</v>
      </c>
      <c r="C263" s="14"/>
      <c r="D263" s="8">
        <f>SUMIFS('Aceite Virgen'!D$6:D$257,'Aceite Virgen'!$A$6:$A$257,"&gt;="&amp;$A263,'Aceite Virgen'!$B$6:$B$257,"&lt;="&amp;$B263)</f>
        <v>0.5</v>
      </c>
      <c r="E263" s="8">
        <f>SUMIFS('Aceite Virgen'!E$6:E$257,'Aceite Virgen'!$A$6:$A$257,"&gt;="&amp;$A263,'Aceite Virgen'!$B$6:$B$257,"&lt;="&amp;$B263)</f>
        <v>2.21</v>
      </c>
      <c r="F263" s="8">
        <f>SUMIFS('Aceite Virgen'!F$6:F$257,'Aceite Virgen'!$A$6:$A$257,"&gt;="&amp;$A263,'Aceite Virgen'!$B$6:$B$257,"&lt;="&amp;$B263)</f>
        <v>0.28999999999999998</v>
      </c>
      <c r="G263" s="8">
        <f>SUMIFS('Aceite Virgen'!G$6:G$257,'Aceite Virgen'!$A$6:$A$257,"&gt;="&amp;$A263,'Aceite Virgen'!$B$6:$B$257,"&lt;="&amp;$B263)</f>
        <v>0</v>
      </c>
      <c r="H263" s="14"/>
      <c r="I263" s="14"/>
      <c r="J263" s="14"/>
      <c r="K263" s="8">
        <f>SUMIFS('Aceite Virgen'!K$6:K$257,'Aceite Virgen'!$A$6:$A$257,"&gt;="&amp;$A263,'Aceite Virgen'!$B$6:$B$257,"&lt;="&amp;$B263)</f>
        <v>0.15</v>
      </c>
      <c r="L263" s="8">
        <f>SUMIFS('Aceite Virgen'!L$6:L$257,'Aceite Virgen'!$A$6:$A$257,"&gt;="&amp;$A263,'Aceite Virgen'!$B$6:$B$257,"&lt;="&amp;$B263)</f>
        <v>0</v>
      </c>
      <c r="M263" s="8">
        <f>SUMIFS('Aceite Virgen'!M$6:M$257,'Aceite Virgen'!$A$6:$A$257,"&gt;="&amp;$A263,'Aceite Virgen'!$B$6:$B$257,"&lt;="&amp;$B263)</f>
        <v>0.19</v>
      </c>
      <c r="N263" s="8">
        <f>SUMIFS('Aceite Virgen'!N$6:N$257,'Aceite Virgen'!$A$6:$A$257,"&gt;="&amp;$A263,'Aceite Virgen'!$B$6:$B$257,"&lt;="&amp;$B263)</f>
        <v>0</v>
      </c>
      <c r="O263" s="14"/>
      <c r="P263" s="14"/>
      <c r="Q263" s="14"/>
      <c r="R263" s="8">
        <f>SUMIFS('Aceite Virgen'!R$6:R$257,'Aceite Virgen'!$A$6:$A$257,"&gt;="&amp;$A263,'Aceite Virgen'!$B$6:$B$257,"&lt;="&amp;$B263)</f>
        <v>0.22</v>
      </c>
      <c r="S263" s="8">
        <f>SUMIFS('Aceite Virgen'!S$6:S$257,'Aceite Virgen'!$A$6:$A$257,"&gt;="&amp;$A263,'Aceite Virgen'!$B$6:$B$257,"&lt;="&amp;$B263)</f>
        <v>0</v>
      </c>
      <c r="T263" s="8">
        <f>SUMIFS('Aceite Virgen'!T$6:T$257,'Aceite Virgen'!$A$6:$A$257,"&gt;="&amp;$A263,'Aceite Virgen'!$B$6:$B$257,"&lt;="&amp;$B263)</f>
        <v>0.31</v>
      </c>
      <c r="U263" s="8">
        <f>SUMIFS('Aceite Virgen'!U$6:U$257,'Aceite Virgen'!$A$6:$A$257,"&gt;="&amp;$A263,'Aceite Virgen'!$B$6:$B$257,"&lt;="&amp;$B263)</f>
        <v>0</v>
      </c>
      <c r="V263" s="14"/>
      <c r="W263" s="14"/>
      <c r="X263" s="14"/>
      <c r="Y263" s="8">
        <f>SUMIFS('Aceite Virgen'!Y$6:Y$257,'Aceite Virgen'!$A$6:$A$257,"&gt;="&amp;$A263,'Aceite Virgen'!$B$6:$B$257,"&lt;="&amp;$B263)</f>
        <v>1.1700000000000002</v>
      </c>
      <c r="Z263" s="8">
        <f>SUMIFS('Aceite Virgen'!Z$6:Z$257,'Aceite Virgen'!$A$6:$A$257,"&gt;="&amp;$A263,'Aceite Virgen'!$B$6:$B$257,"&lt;="&amp;$B263)</f>
        <v>0</v>
      </c>
      <c r="AA263" s="8">
        <f>SUMIFS('Aceite Virgen'!AA$6:AA$257,'Aceite Virgen'!$A$6:$A$257,"&gt;="&amp;$A263,'Aceite Virgen'!$B$6:$B$257,"&lt;="&amp;$B263)</f>
        <v>1.7200000000000002</v>
      </c>
      <c r="AB263" s="8">
        <f>SUMIFS('Aceite Virgen'!AB$6:AB$257,'Aceite Virgen'!$A$6:$A$257,"&gt;="&amp;$A263,'Aceite Virgen'!$B$6:$B$257,"&lt;="&amp;$B263)</f>
        <v>0</v>
      </c>
      <c r="AC263" s="14"/>
      <c r="AD263" s="14"/>
      <c r="AE263" s="14"/>
      <c r="AF263" s="8">
        <f>SUMIFS('Aceite Virgen'!AF$6:AF$257,'Aceite Virgen'!$A$6:$A$257,"&gt;="&amp;$A263,'Aceite Virgen'!$B$6:$B$257,"&lt;="&amp;$B263)</f>
        <v>0.09</v>
      </c>
      <c r="AG263" s="8">
        <f>SUMIFS('Aceite Virgen'!AG$6:AG$257,'Aceite Virgen'!$A$6:$A$257,"&gt;="&amp;$A263,'Aceite Virgen'!$B$6:$B$257,"&lt;="&amp;$B263)</f>
        <v>0.5</v>
      </c>
      <c r="AH263" s="8">
        <f>SUMIFS('Aceite Virgen'!AH$6:AH$257,'Aceite Virgen'!$A$6:$A$257,"&gt;="&amp;$A263,'Aceite Virgen'!$B$6:$B$257,"&lt;="&amp;$B263)</f>
        <v>0</v>
      </c>
      <c r="AI263" s="8">
        <f>SUMIFS('Aceite Virgen'!AI$6:AI$257,'Aceite Virgen'!$A$6:$A$257,"&gt;="&amp;$A263,'Aceite Virgen'!$B$6:$B$257,"&lt;="&amp;$B263)</f>
        <v>1.56</v>
      </c>
      <c r="AJ263" s="14"/>
      <c r="AK263" s="14"/>
      <c r="AL263" s="14"/>
      <c r="AM263" s="8">
        <f>SUMIFS('Aceite Virgen'!AM$6:AM$257,'Aceite Virgen'!$A$6:$A$257,"&gt;="&amp;$A263,'Aceite Virgen'!$B$6:$B$257,"&lt;="&amp;$B263)</f>
        <v>0.22</v>
      </c>
      <c r="AN263" s="8">
        <f>SUMIFS('Aceite Virgen'!AN$6:AN$257,'Aceite Virgen'!$A$6:$A$257,"&gt;="&amp;$A263,'Aceite Virgen'!$B$6:$B$257,"&lt;="&amp;$B263)</f>
        <v>0</v>
      </c>
      <c r="AO263" s="8">
        <f>SUMIFS('Aceite Virgen'!AO$6:AO$257,'Aceite Virgen'!$A$6:$A$257,"&gt;="&amp;$A263,'Aceite Virgen'!$B$6:$B$257,"&lt;="&amp;$B263)</f>
        <v>0.27</v>
      </c>
      <c r="AP263" s="8">
        <f>SUMIFS('Aceite Virgen'!AP$6:AP$257,'Aceite Virgen'!$A$6:$A$257,"&gt;="&amp;$A263,'Aceite Virgen'!$B$6:$B$257,"&lt;="&amp;$B263)</f>
        <v>0</v>
      </c>
      <c r="AQ263" s="14"/>
      <c r="AR263" s="14"/>
      <c r="AT263" s="8">
        <f>SUMIFS('Aceite Virgen'!AT$6:AT$257,'Aceite Virgen'!$A$6:$A$257,"&gt;="&amp;$A263,'Aceite Virgen'!$B$6:$B$257,"&lt;="&amp;$B263)</f>
        <v>0</v>
      </c>
      <c r="AU263" s="8">
        <f>SUMIFS('Aceite Virgen'!AU$6:AU$257,'Aceite Virgen'!$A$6:$A$257,"&gt;="&amp;$A263,'Aceite Virgen'!$B$6:$B$257,"&lt;="&amp;$B263)</f>
        <v>0</v>
      </c>
      <c r="AV263" s="8">
        <f>SUMIFS('Aceite Virgen'!AV$6:AV$257,'Aceite Virgen'!$A$6:$A$257,"&gt;="&amp;$A263,'Aceite Virgen'!$B$6:$B$257,"&lt;="&amp;$B263)</f>
        <v>0</v>
      </c>
      <c r="AW263" s="8">
        <f>SUMIFS('Aceite Virgen'!AW$6:AW$257,'Aceite Virgen'!$A$6:$A$257,"&gt;="&amp;$A263,'Aceite Virgen'!$B$6:$B$257,"&lt;="&amp;$B263)</f>
        <v>0</v>
      </c>
      <c r="BA263" s="8">
        <f>SUMIFS('Aceite Virgen'!BA$6:BA$257,'Aceite Virgen'!$A$6:$A$257,"&gt;="&amp;$A263,'Aceite Virgen'!$B$6:$B$257,"&lt;="&amp;$B263)</f>
        <v>0.14000000000000001</v>
      </c>
      <c r="BB263" s="8">
        <f>SUMIFS('Aceite Virgen'!BB$6:BB$257,'Aceite Virgen'!$A$6:$A$257,"&gt;="&amp;$A263,'Aceite Virgen'!$B$6:$B$257,"&lt;="&amp;$B263)</f>
        <v>1.28</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0.26</v>
      </c>
      <c r="BI263" s="8">
        <f>SUMIFS('Aceite Virgen'!BI$6:BI$257,'Aceite Virgen'!$A$6:$A$257,"&gt;="&amp;$A263,'Aceite Virgen'!$B$6:$B$257,"&lt;="&amp;$B263)</f>
        <v>3.54</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0.44</v>
      </c>
      <c r="BP263" s="8">
        <f>SUMIFS('Aceite Virgen'!BP$6:BP$257,'Aceite Virgen'!$A$6:$A$257,"&gt;="&amp;$A263,'Aceite Virgen'!$B$6:$B$257,"&lt;="&amp;$B263)</f>
        <v>3.74</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0.37</v>
      </c>
      <c r="BW263" s="8">
        <f>SUMIFS('Aceite Virgen'!BW$6:BW$257,'Aceite Virgen'!$A$6:$A$257,"&gt;="&amp;$A263,'Aceite Virgen'!$B$6:$B$257,"&lt;="&amp;$B263)</f>
        <v>3.44</v>
      </c>
      <c r="BX263" s="8">
        <f>SUMIFS('Aceite Virgen'!BX$6:BX$257,'Aceite Virgen'!$A$6:$A$257,"&gt;="&amp;$A263,'Aceite Virgen'!$B$6:$B$257,"&lt;="&amp;$B263)</f>
        <v>0</v>
      </c>
      <c r="BY263" s="8">
        <f>SUMIFS('Aceite Virgen'!BY$6:BY$257,'Aceite Virgen'!$A$6:$A$257,"&gt;="&amp;$A263,'Aceite Virgen'!$B$6:$B$257,"&lt;="&amp;$B263)</f>
        <v>1.06</v>
      </c>
      <c r="CC263" s="8">
        <f>SUMIFS('Aceite Virgen'!CC$6:CC$257,'Aceite Virgen'!$A$6:$A$257,"&gt;="&amp;$A263,'Aceite Virgen'!$B$6:$B$257,"&lt;="&amp;$B263)</f>
        <v>0.77</v>
      </c>
      <c r="CD263" s="8">
        <f>SUMIFS('Aceite Virgen'!CD$6:CD$257,'Aceite Virgen'!$A$6:$A$257,"&gt;="&amp;$A263,'Aceite Virgen'!$B$6:$B$257,"&lt;="&amp;$B263)</f>
        <v>3.95</v>
      </c>
      <c r="CE263" s="8">
        <f>SUMIFS('Aceite Virgen'!CE$6:CE$257,'Aceite Virgen'!$A$6:$A$257,"&gt;="&amp;$A263,'Aceite Virgen'!$B$6:$B$257,"&lt;="&amp;$B263)</f>
        <v>0</v>
      </c>
      <c r="CF263" s="8">
        <f>SUMIFS('Aceite Virgen'!CF$6:CF$257,'Aceite Virgen'!$A$6:$A$257,"&gt;="&amp;$A263,'Aceite Virgen'!$B$6:$B$257,"&lt;="&amp;$B263)</f>
        <v>19.18</v>
      </c>
      <c r="CJ263" s="8">
        <f>SUMIFS('Aceite Virgen'!CJ$6:CJ$257,'Aceite Virgen'!$A$6:$A$257,"&gt;="&amp;$A263,'Aceite Virgen'!$B$6:$B$257,"&lt;="&amp;$B263)</f>
        <v>1.1599999999999999</v>
      </c>
      <c r="CK263" s="8">
        <f>SUMIFS('Aceite Virgen'!CK$6:CK$257,'Aceite Virgen'!$A$6:$A$257,"&gt;="&amp;$A263,'Aceite Virgen'!$B$6:$B$257,"&lt;="&amp;$B263)</f>
        <v>4.63</v>
      </c>
      <c r="CL263" s="8">
        <f>SUMIFS('Aceite Virgen'!CL$6:CL$257,'Aceite Virgen'!$A$6:$A$257,"&gt;="&amp;$A263,'Aceite Virgen'!$B$6:$B$257,"&lt;="&amp;$B263)</f>
        <v>0.78</v>
      </c>
      <c r="CM263" s="8">
        <f>SUMIFS('Aceite Virgen'!CM$6:CM$257,'Aceite Virgen'!$A$6:$A$257,"&gt;="&amp;$A263,'Aceite Virgen'!$B$6:$B$257,"&lt;="&amp;$B263)</f>
        <v>0</v>
      </c>
      <c r="CQ263" s="8">
        <f>SUMIFS('Aceite Virgen'!CQ$6:CQ$257,'Aceite Virgen'!$A$6:$A$257,"&gt;="&amp;$A263,'Aceite Virgen'!$B$6:$B$257,"&lt;="&amp;$B263)</f>
        <v>3.34</v>
      </c>
      <c r="CR263" s="8">
        <f>SUMIFS('Aceite Virgen'!CR$6:CR$257,'Aceite Virgen'!$A$6:$A$257,"&gt;="&amp;$A263,'Aceite Virgen'!$B$6:$B$257,"&lt;="&amp;$B263)</f>
        <v>1.97</v>
      </c>
      <c r="CS263" s="8">
        <f>SUMIFS('Aceite Virgen'!CS$6:CS$257,'Aceite Virgen'!$A$6:$A$257,"&gt;="&amp;$A263,'Aceite Virgen'!$B$6:$B$257,"&lt;="&amp;$B263)</f>
        <v>3.79</v>
      </c>
      <c r="CT263" s="8">
        <f>SUMIFS('Aceite Virgen'!CT$6:CT$257,'Aceite Virgen'!$A$6:$A$257,"&gt;="&amp;$A263,'Aceite Virgen'!$B$6:$B$257,"&lt;="&amp;$B263)</f>
        <v>0</v>
      </c>
      <c r="CX263" s="8">
        <f>SUMIFS('Aceite Virgen'!CX$6:CX$257,'Aceite Virgen'!$A$6:$A$257,"&gt;="&amp;$A263,'Aceite Virgen'!$B$6:$B$257,"&lt;="&amp;$B263)</f>
        <v>2.78</v>
      </c>
      <c r="CY263" s="8">
        <f>SUMIFS('Aceite Virgen'!CY$6:CY$257,'Aceite Virgen'!$A$6:$A$257,"&gt;="&amp;$A263,'Aceite Virgen'!$B$6:$B$257,"&lt;="&amp;$B263)</f>
        <v>0</v>
      </c>
      <c r="CZ263" s="8">
        <f>SUMIFS('Aceite Virgen'!CZ$6:CZ$257,'Aceite Virgen'!$A$6:$A$257,"&gt;="&amp;$A263,'Aceite Virgen'!$B$6:$B$257,"&lt;="&amp;$B263)</f>
        <v>2.78</v>
      </c>
      <c r="DA263" s="8">
        <f>SUMIFS('Aceite Virgen'!DA$6:DA$257,'Aceite Virgen'!$A$6:$A$257,"&gt;="&amp;$A263,'Aceite Virgen'!$B$6:$B$257,"&lt;="&amp;$B263)</f>
        <v>8.16</v>
      </c>
      <c r="DE263" s="8">
        <f>SUMIFS('Aceite Virgen'!DE$6:DE$257,'Aceite Virgen'!$A$6:$A$257,"&gt;="&amp;$A263,'Aceite Virgen'!$B$6:$B$257,"&lt;="&amp;$B263)</f>
        <v>4.41</v>
      </c>
      <c r="DF263" s="8">
        <f>SUMIFS('Aceite Virgen'!DF$6:DF$257,'Aceite Virgen'!$A$6:$A$257,"&gt;="&amp;$A263,'Aceite Virgen'!$B$6:$B$257,"&lt;="&amp;$B263)</f>
        <v>6.84</v>
      </c>
      <c r="DG263" s="8">
        <f>SUMIFS('Aceite Virgen'!DG$6:DG$257,'Aceite Virgen'!$A$6:$A$257,"&gt;="&amp;$A263,'Aceite Virgen'!$B$6:$B$257,"&lt;="&amp;$B263)</f>
        <v>3.53</v>
      </c>
      <c r="DH263" s="8">
        <f>SUMIFS('Aceite Virgen'!DH$6:DH$257,'Aceite Virgen'!$A$6:$A$257,"&gt;="&amp;$A263,'Aceite Virgen'!$B$6:$B$257,"&lt;="&amp;$B263)</f>
        <v>8.86</v>
      </c>
      <c r="DL263" s="8">
        <f>SUMIFS('Aceite Virgen'!DL$6:DL$257,'Aceite Virgen'!$A$6:$A$257,"&gt;="&amp;$A263,'Aceite Virgen'!$B$6:$B$257,"&lt;="&amp;$B263)</f>
        <v>5.67</v>
      </c>
      <c r="DM263" s="8">
        <f>SUMIFS('Aceite Virgen'!DM$6:DM$257,'Aceite Virgen'!$A$6:$A$257,"&gt;="&amp;$A263,'Aceite Virgen'!$B$6:$B$257,"&lt;="&amp;$B263)</f>
        <v>10.59</v>
      </c>
      <c r="DN263" s="8">
        <f>SUMIFS('Aceite Virgen'!DN$6:DN$257,'Aceite Virgen'!$A$6:$A$257,"&gt;="&amp;$A263,'Aceite Virgen'!$B$6:$B$257,"&lt;="&amp;$B263)</f>
        <v>5.03</v>
      </c>
      <c r="DO263" s="8">
        <f>SUMIFS('Aceite Virgen'!DO$6:DO$257,'Aceite Virgen'!$A$6:$A$257,"&gt;="&amp;$A263,'Aceite Virgen'!$B$6:$B$257,"&lt;="&amp;$B263)</f>
        <v>3.04</v>
      </c>
      <c r="DS263" s="8">
        <f>SUMIFS('Aceite Virgen'!DS$6:DS$257,'Aceite Virgen'!$A$6:$A$257,"&gt;="&amp;$A263,'Aceite Virgen'!$B$6:$B$257,"&lt;="&amp;$B263)</f>
        <v>9.3199999999999985</v>
      </c>
      <c r="DT263" s="8">
        <f>SUMIFS('Aceite Virgen'!DT$6:DT$257,'Aceite Virgen'!$A$6:$A$257,"&gt;="&amp;$A263,'Aceite Virgen'!$B$6:$B$257,"&lt;="&amp;$B263)</f>
        <v>9.65</v>
      </c>
      <c r="DU263" s="8">
        <f>SUMIFS('Aceite Virgen'!DU$6:DU$257,'Aceite Virgen'!$A$6:$A$257,"&gt;="&amp;$A263,'Aceite Virgen'!$B$6:$B$257,"&lt;="&amp;$B263)</f>
        <v>10.17</v>
      </c>
      <c r="DV263" s="8">
        <f>SUMIFS('Aceite Virgen'!DV$6:DV$257,'Aceite Virgen'!$A$6:$A$257,"&gt;="&amp;$A263,'Aceite Virgen'!$B$6:$B$257,"&lt;="&amp;$B263)</f>
        <v>0</v>
      </c>
    </row>
    <row r="264" spans="1:126" x14ac:dyDescent="0.3">
      <c r="A264" s="14">
        <f>'TAM Aceite Virgen'!B12</f>
        <v>3</v>
      </c>
      <c r="B264" s="14">
        <f>'TAM Aceite Virgen'!C12</f>
        <v>3.1</v>
      </c>
      <c r="C264" s="14"/>
      <c r="D264" s="8">
        <f>SUMIFS('Aceite Virgen'!D$6:D$257,'Aceite Virgen'!$A$6:$A$257,"&gt;="&amp;$A264,'Aceite Virgen'!$B$6:$B$257,"&lt;="&amp;$B264)</f>
        <v>2.19</v>
      </c>
      <c r="E264" s="8">
        <f>SUMIFS('Aceite Virgen'!E$6:E$257,'Aceite Virgen'!$A$6:$A$257,"&gt;="&amp;$A264,'Aceite Virgen'!$B$6:$B$257,"&lt;="&amp;$B264)</f>
        <v>2.2400000000000002</v>
      </c>
      <c r="F264" s="8">
        <f>SUMIFS('Aceite Virgen'!F$6:F$257,'Aceite Virgen'!$A$6:$A$257,"&gt;="&amp;$A264,'Aceite Virgen'!$B$6:$B$257,"&lt;="&amp;$B264)</f>
        <v>1.57</v>
      </c>
      <c r="G264" s="8">
        <f>SUMIFS('Aceite Virgen'!G$6:G$257,'Aceite Virgen'!$A$6:$A$257,"&gt;="&amp;$A264,'Aceite Virgen'!$B$6:$B$257,"&lt;="&amp;$B264)</f>
        <v>2.2799999999999998</v>
      </c>
      <c r="H264" s="14"/>
      <c r="I264" s="14"/>
      <c r="J264" s="14"/>
      <c r="K264" s="8">
        <f>SUMIFS('Aceite Virgen'!K$6:K$257,'Aceite Virgen'!$A$6:$A$257,"&gt;="&amp;$A264,'Aceite Virgen'!$B$6:$B$257,"&lt;="&amp;$B264)</f>
        <v>0.87</v>
      </c>
      <c r="L264" s="8">
        <f>SUMIFS('Aceite Virgen'!L$6:L$257,'Aceite Virgen'!$A$6:$A$257,"&gt;="&amp;$A264,'Aceite Virgen'!$B$6:$B$257,"&lt;="&amp;$B264)</f>
        <v>3.24</v>
      </c>
      <c r="M264" s="8">
        <f>SUMIFS('Aceite Virgen'!M$6:M$257,'Aceite Virgen'!$A$6:$A$257,"&gt;="&amp;$A264,'Aceite Virgen'!$B$6:$B$257,"&lt;="&amp;$B264)</f>
        <v>0.11</v>
      </c>
      <c r="N264" s="8">
        <f>SUMIFS('Aceite Virgen'!N$6:N$257,'Aceite Virgen'!$A$6:$A$257,"&gt;="&amp;$A264,'Aceite Virgen'!$B$6:$B$257,"&lt;="&amp;$B264)</f>
        <v>0</v>
      </c>
      <c r="O264" s="14"/>
      <c r="P264" s="14"/>
      <c r="Q264" s="14"/>
      <c r="R264" s="8">
        <f>SUMIFS('Aceite Virgen'!R$6:R$257,'Aceite Virgen'!$A$6:$A$257,"&gt;="&amp;$A264,'Aceite Virgen'!$B$6:$B$257,"&lt;="&amp;$B264)</f>
        <v>0.18</v>
      </c>
      <c r="S264" s="8">
        <f>SUMIFS('Aceite Virgen'!S$6:S$257,'Aceite Virgen'!$A$6:$A$257,"&gt;="&amp;$A264,'Aceite Virgen'!$B$6:$B$257,"&lt;="&amp;$B264)</f>
        <v>0</v>
      </c>
      <c r="T264" s="8">
        <f>SUMIFS('Aceite Virgen'!T$6:T$257,'Aceite Virgen'!$A$6:$A$257,"&gt;="&amp;$A264,'Aceite Virgen'!$B$6:$B$257,"&lt;="&amp;$B264)</f>
        <v>0.26</v>
      </c>
      <c r="U264" s="8">
        <f>SUMIFS('Aceite Virgen'!U$6:U$257,'Aceite Virgen'!$A$6:$A$257,"&gt;="&amp;$A264,'Aceite Virgen'!$B$6:$B$257,"&lt;="&amp;$B264)</f>
        <v>0</v>
      </c>
      <c r="V264" s="14"/>
      <c r="W264" s="14"/>
      <c r="X264" s="14"/>
      <c r="Y264" s="8">
        <f>SUMIFS('Aceite Virgen'!Y$6:Y$257,'Aceite Virgen'!$A$6:$A$257,"&gt;="&amp;$A264,'Aceite Virgen'!$B$6:$B$257,"&lt;="&amp;$B264)</f>
        <v>0.46</v>
      </c>
      <c r="Z264" s="8">
        <f>SUMIFS('Aceite Virgen'!Z$6:Z$257,'Aceite Virgen'!$A$6:$A$257,"&gt;="&amp;$A264,'Aceite Virgen'!$B$6:$B$257,"&lt;="&amp;$B264)</f>
        <v>0</v>
      </c>
      <c r="AA264" s="8">
        <f>SUMIFS('Aceite Virgen'!AA$6:AA$257,'Aceite Virgen'!$A$6:$A$257,"&gt;="&amp;$A264,'Aceite Virgen'!$B$6:$B$257,"&lt;="&amp;$B264)</f>
        <v>0.68</v>
      </c>
      <c r="AB264" s="8">
        <f>SUMIFS('Aceite Virgen'!AB$6:AB$257,'Aceite Virgen'!$A$6:$A$257,"&gt;="&amp;$A264,'Aceite Virgen'!$B$6:$B$257,"&lt;="&amp;$B264)</f>
        <v>0</v>
      </c>
      <c r="AC264" s="14"/>
      <c r="AD264" s="14"/>
      <c r="AE264" s="14"/>
      <c r="AF264" s="8">
        <f>SUMIFS('Aceite Virgen'!AF$6:AF$257,'Aceite Virgen'!$A$6:$A$257,"&gt;="&amp;$A264,'Aceite Virgen'!$B$6:$B$257,"&lt;="&amp;$B264)</f>
        <v>0.32</v>
      </c>
      <c r="AG264" s="8">
        <f>SUMIFS('Aceite Virgen'!AG$6:AG$257,'Aceite Virgen'!$A$6:$A$257,"&gt;="&amp;$A264,'Aceite Virgen'!$B$6:$B$257,"&lt;="&amp;$B264)</f>
        <v>0.68</v>
      </c>
      <c r="AH264" s="8">
        <f>SUMIFS('Aceite Virgen'!AH$6:AH$257,'Aceite Virgen'!$A$6:$A$257,"&gt;="&amp;$A264,'Aceite Virgen'!$B$6:$B$257,"&lt;="&amp;$B264)</f>
        <v>0.25</v>
      </c>
      <c r="AI264" s="8">
        <f>SUMIFS('Aceite Virgen'!AI$6:AI$257,'Aceite Virgen'!$A$6:$A$257,"&gt;="&amp;$A264,'Aceite Virgen'!$B$6:$B$257,"&lt;="&amp;$B264)</f>
        <v>0</v>
      </c>
      <c r="AJ264" s="14"/>
      <c r="AK264" s="14"/>
      <c r="AL264" s="14"/>
      <c r="AM264" s="8">
        <f>SUMIFS('Aceite Virgen'!AM$6:AM$257,'Aceite Virgen'!$A$6:$A$257,"&gt;="&amp;$A264,'Aceite Virgen'!$B$6:$B$257,"&lt;="&amp;$B264)</f>
        <v>0.29000000000000004</v>
      </c>
      <c r="AN264" s="8">
        <f>SUMIFS('Aceite Virgen'!AN$6:AN$257,'Aceite Virgen'!$A$6:$A$257,"&gt;="&amp;$A264,'Aceite Virgen'!$B$6:$B$257,"&lt;="&amp;$B264)</f>
        <v>0</v>
      </c>
      <c r="AO264" s="8">
        <f>SUMIFS('Aceite Virgen'!AO$6:AO$257,'Aceite Virgen'!$A$6:$A$257,"&gt;="&amp;$A264,'Aceite Virgen'!$B$6:$B$257,"&lt;="&amp;$B264)</f>
        <v>0.25</v>
      </c>
      <c r="AP264" s="8">
        <f>SUMIFS('Aceite Virgen'!AP$6:AP$257,'Aceite Virgen'!$A$6:$A$257,"&gt;="&amp;$A264,'Aceite Virgen'!$B$6:$B$257,"&lt;="&amp;$B264)</f>
        <v>0</v>
      </c>
      <c r="AQ264" s="14"/>
      <c r="AR264" s="14"/>
      <c r="AT264" s="8">
        <f>SUMIFS('Aceite Virgen'!AT$6:AT$257,'Aceite Virgen'!$A$6:$A$257,"&gt;="&amp;$A264,'Aceite Virgen'!$B$6:$B$257,"&lt;="&amp;$B264)</f>
        <v>0.1</v>
      </c>
      <c r="AU264" s="8">
        <f>SUMIFS('Aceite Virgen'!AU$6:AU$257,'Aceite Virgen'!$A$6:$A$257,"&gt;="&amp;$A264,'Aceite Virgen'!$B$6:$B$257,"&lt;="&amp;$B264)</f>
        <v>0.56999999999999995</v>
      </c>
      <c r="AV264" s="8">
        <f>SUMIFS('Aceite Virgen'!AV$6:AV$257,'Aceite Virgen'!$A$6:$A$257,"&gt;="&amp;$A264,'Aceite Virgen'!$B$6:$B$257,"&lt;="&amp;$B264)</f>
        <v>0.05</v>
      </c>
      <c r="AW264" s="8">
        <f>SUMIFS('Aceite Virgen'!AW$6:AW$257,'Aceite Virgen'!$A$6:$A$257,"&gt;="&amp;$A264,'Aceite Virgen'!$B$6:$B$257,"&lt;="&amp;$B264)</f>
        <v>0</v>
      </c>
      <c r="BA264" s="8">
        <f>SUMIFS('Aceite Virgen'!BA$6:BA$257,'Aceite Virgen'!$A$6:$A$257,"&gt;="&amp;A264,'Aceite Virgen'!$B$6:$B$257,"&lt;="&amp;B264)</f>
        <v>0</v>
      </c>
      <c r="BB264" s="8">
        <f>SUMIFS('Aceite Virgen'!BB$6:BB$257,'Aceite Virgen'!$A$6:$A$257,"&gt;="&amp;$A264,'Aceite Virgen'!$B$6:$B$257,"&lt;="&amp;$B264)</f>
        <v>0</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0</v>
      </c>
      <c r="BI264" s="8">
        <f>SUMIFS('Aceite Virgen'!BI$6:BI$257,'Aceite Virgen'!$A$6:$A$257,"&gt;="&amp;$A264,'Aceite Virgen'!$B$6:$B$257,"&lt;="&amp;$B264)</f>
        <v>0</v>
      </c>
      <c r="BJ264" s="8">
        <f>SUMIFS('Aceite Virgen'!BJ$6:BJ$257,'Aceite Virgen'!$A$6:$A$257,"&gt;="&amp;$A264,'Aceite Virgen'!$B$6:$B$257,"&lt;="&amp;$B264)</f>
        <v>0</v>
      </c>
      <c r="BK264" s="8">
        <f>SUMIFS('Aceite Virgen'!BK$6:BK$257,'Aceite Virgen'!$A$6:$A$257,"&gt;="&amp;$A264,'Aceite Virgen'!$B$6:$B$257,"&lt;="&amp;$B264)</f>
        <v>0</v>
      </c>
      <c r="BO264" s="8">
        <f>SUMIFS('Aceite Virgen'!BO$6:BO$257,'Aceite Virgen'!$A$6:$A$257,"&gt;="&amp;$A264,'Aceite Virgen'!$B$6:$B$257,"&lt;="&amp;$B264)</f>
        <v>0</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0.04</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v>
      </c>
      <c r="CK264" s="8">
        <f>SUMIFS('Aceite Virgen'!CK$6:CK$257,'Aceite Virgen'!$A$6:$A$257,"&gt;="&amp;$A264,'Aceite Virgen'!$B$6:$B$257,"&lt;="&amp;$B264)</f>
        <v>0</v>
      </c>
      <c r="CL264" s="8">
        <f>SUMIFS('Aceite Virgen'!CL$6:CL$257,'Aceite Virgen'!$A$6:$A$257,"&gt;="&amp;$A264,'Aceite Virgen'!$B$6:$B$257,"&lt;="&amp;$B264)</f>
        <v>0</v>
      </c>
      <c r="CM264" s="8">
        <f>SUMIFS('Aceite Virgen'!CM$6:CM$257,'Aceite Virgen'!$A$6:$A$257,"&gt;="&amp;$A264,'Aceite Virgen'!$B$6:$B$257,"&lt;="&amp;$B264)</f>
        <v>0</v>
      </c>
      <c r="CQ264" s="8">
        <f>SUMIFS('Aceite Virgen'!CQ$6:CQ$257,'Aceite Virgen'!$A$6:$A$257,"&gt;="&amp;$A264,'Aceite Virgen'!$B$6:$B$257,"&lt;="&amp;$B264)</f>
        <v>0.86</v>
      </c>
      <c r="CR264" s="8">
        <f>SUMIFS('Aceite Virgen'!CR$6:CR$257,'Aceite Virgen'!$A$6:$A$257,"&gt;="&amp;$A264,'Aceite Virgen'!$B$6:$B$257,"&lt;="&amp;$B264)</f>
        <v>0</v>
      </c>
      <c r="CS264" s="8">
        <f>SUMIFS('Aceite Virgen'!CS$6:CS$257,'Aceite Virgen'!$A$6:$A$257,"&gt;="&amp;$A264,'Aceite Virgen'!$B$6:$B$257,"&lt;="&amp;$B264)</f>
        <v>0.90999999999999992</v>
      </c>
      <c r="CT264" s="8">
        <f>SUMIFS('Aceite Virgen'!CT$6:CT$257,'Aceite Virgen'!$A$6:$A$257,"&gt;="&amp;$A264,'Aceite Virgen'!$B$6:$B$257,"&lt;="&amp;$B264)</f>
        <v>2.13</v>
      </c>
      <c r="CX264" s="8">
        <f>SUMIFS('Aceite Virgen'!CX$6:CX$257,'Aceite Virgen'!$A$6:$A$257,"&gt;="&amp;$A264,'Aceite Virgen'!$B$6:$B$257,"&lt;="&amp;$B264)</f>
        <v>0.72</v>
      </c>
      <c r="CY264" s="8">
        <f>SUMIFS('Aceite Virgen'!CY$6:CY$257,'Aceite Virgen'!$A$6:$A$257,"&gt;="&amp;$A264,'Aceite Virgen'!$B$6:$B$257,"&lt;="&amp;$B264)</f>
        <v>0</v>
      </c>
      <c r="CZ264" s="8">
        <f>SUMIFS('Aceite Virgen'!CZ$6:CZ$257,'Aceite Virgen'!$A$6:$A$257,"&gt;="&amp;$A264,'Aceite Virgen'!$B$6:$B$257,"&lt;="&amp;$B264)</f>
        <v>1.01</v>
      </c>
      <c r="DA264" s="8">
        <f>SUMIFS('Aceite Virgen'!DA$6:DA$257,'Aceite Virgen'!$A$6:$A$257,"&gt;="&amp;$A264,'Aceite Virgen'!$B$6:$B$257,"&lt;="&amp;$B264)</f>
        <v>0</v>
      </c>
      <c r="DE264" s="8">
        <f>SUMIFS('Aceite Virgen'!DE$6:DE$257,'Aceite Virgen'!$A$6:$A$257,"&gt;="&amp;$A264,'Aceite Virgen'!$B$6:$B$257,"&lt;="&amp;$B264)</f>
        <v>0.91</v>
      </c>
      <c r="DF264" s="8">
        <f>SUMIFS('Aceite Virgen'!DF$6:DF$257,'Aceite Virgen'!$A$6:$A$257,"&gt;="&amp;$A264,'Aceite Virgen'!$B$6:$B$257,"&lt;="&amp;$B264)</f>
        <v>0.61</v>
      </c>
      <c r="DG264" s="8">
        <f>SUMIFS('Aceite Virgen'!DG$6:DG$257,'Aceite Virgen'!$A$6:$A$257,"&gt;="&amp;$A264,'Aceite Virgen'!$B$6:$B$257,"&lt;="&amp;$B264)</f>
        <v>0.92</v>
      </c>
      <c r="DH264" s="8">
        <f>SUMIFS('Aceite Virgen'!DH$6:DH$257,'Aceite Virgen'!$A$6:$A$257,"&gt;="&amp;$A264,'Aceite Virgen'!$B$6:$B$257,"&lt;="&amp;$B264)</f>
        <v>0</v>
      </c>
      <c r="DL264" s="8">
        <f>SUMIFS('Aceite Virgen'!DL$6:DL$257,'Aceite Virgen'!$A$6:$A$257,"&gt;="&amp;$A264,'Aceite Virgen'!$B$6:$B$257,"&lt;="&amp;$B264)</f>
        <v>7.48</v>
      </c>
      <c r="DM264" s="8">
        <f>SUMIFS('Aceite Virgen'!DM$6:DM$257,'Aceite Virgen'!$A$6:$A$257,"&gt;="&amp;$A264,'Aceite Virgen'!$B$6:$B$257,"&lt;="&amp;$B264)</f>
        <v>13.49</v>
      </c>
      <c r="DN264" s="8">
        <f>SUMIFS('Aceite Virgen'!DN$6:DN$257,'Aceite Virgen'!$A$6:$A$257,"&gt;="&amp;$A264,'Aceite Virgen'!$B$6:$B$257,"&lt;="&amp;$B264)</f>
        <v>0</v>
      </c>
      <c r="DO264" s="8">
        <f>SUMIFS('Aceite Virgen'!DO$6:DO$257,'Aceite Virgen'!$A$6:$A$257,"&gt;="&amp;$A264,'Aceite Virgen'!$B$6:$B$257,"&lt;="&amp;$B264)</f>
        <v>49.94</v>
      </c>
      <c r="DS264" s="8">
        <f>SUMIFS('Aceite Virgen'!DS$6:DS$257,'Aceite Virgen'!$A$6:$A$257,"&gt;="&amp;$A264,'Aceite Virgen'!$B$6:$B$257,"&lt;="&amp;$B264)</f>
        <v>2.5500000000000003</v>
      </c>
      <c r="DT264" s="8">
        <f>SUMIFS('Aceite Virgen'!DT$6:DT$257,'Aceite Virgen'!$A$6:$A$257,"&gt;="&amp;$A264,'Aceite Virgen'!$B$6:$B$257,"&lt;="&amp;$B264)</f>
        <v>7.5600000000000005</v>
      </c>
      <c r="DU264" s="8">
        <f>SUMIFS('Aceite Virgen'!DU$6:DU$257,'Aceite Virgen'!$A$6:$A$257,"&gt;="&amp;$A264,'Aceite Virgen'!$B$6:$B$257,"&lt;="&amp;$B264)</f>
        <v>0.87999999999999989</v>
      </c>
      <c r="DV264" s="8">
        <f>SUMIFS('Aceite Virgen'!DV$6:DV$257,'Aceite Virgen'!$A$6:$A$257,"&gt;="&amp;$A264,'Aceite Virgen'!$B$6:$B$257,"&lt;="&amp;$B264)</f>
        <v>16.48</v>
      </c>
    </row>
    <row r="265" spans="1:126" x14ac:dyDescent="0.3">
      <c r="A265" s="14">
        <f>'TAM Aceite Virgen'!B13</f>
        <v>3.1</v>
      </c>
      <c r="B265" s="14">
        <f>'TAM Aceite Virgen'!C13</f>
        <v>3.2</v>
      </c>
      <c r="C265" s="14"/>
      <c r="D265" s="8">
        <f>SUMIFS('Aceite Virgen'!D$6:D$257,'Aceite Virgen'!$A$6:$A$257,"&gt;="&amp;$A265,'Aceite Virgen'!$B$6:$B$257,"&lt;="&amp;$B265)</f>
        <v>0.3</v>
      </c>
      <c r="E265" s="8">
        <f>SUMIFS('Aceite Virgen'!E$6:E$257,'Aceite Virgen'!$A$6:$A$257,"&gt;="&amp;$A265,'Aceite Virgen'!$B$6:$B$257,"&lt;="&amp;$B265)</f>
        <v>2.34</v>
      </c>
      <c r="F265" s="8">
        <f>SUMIFS('Aceite Virgen'!F$6:F$257,'Aceite Virgen'!$A$6:$A$257,"&gt;="&amp;$A265,'Aceite Virgen'!$B$6:$B$257,"&lt;="&amp;$B265)</f>
        <v>0</v>
      </c>
      <c r="G265" s="8">
        <f>SUMIFS('Aceite Virgen'!G$6:G$257,'Aceite Virgen'!$A$6:$A$257,"&gt;="&amp;$A265,'Aceite Virgen'!$B$6:$B$257,"&lt;="&amp;$B265)</f>
        <v>0</v>
      </c>
      <c r="H265" s="14"/>
      <c r="I265" s="14"/>
      <c r="J265" s="14"/>
      <c r="K265" s="8">
        <f>SUMIFS('Aceite Virgen'!K$6:K$257,'Aceite Virgen'!$A$6:$A$257,"&gt;="&amp;$A265,'Aceite Virgen'!$B$6:$B$257,"&lt;="&amp;$B265)</f>
        <v>0</v>
      </c>
      <c r="L265" s="8">
        <f>SUMIFS('Aceite Virgen'!L$6:L$257,'Aceite Virgen'!$A$6:$A$257,"&gt;="&amp;$A265,'Aceite Virgen'!$B$6:$B$257,"&lt;="&amp;$B265)</f>
        <v>0</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0.14000000000000001</v>
      </c>
      <c r="S265" s="8">
        <f>SUMIFS('Aceite Virgen'!S$6:S$257,'Aceite Virgen'!$A$6:$A$257,"&gt;="&amp;$A265,'Aceite Virgen'!$B$6:$B$257,"&lt;="&amp;$B265)</f>
        <v>0</v>
      </c>
      <c r="T265" s="8">
        <f>SUMIFS('Aceite Virgen'!T$6:T$257,'Aceite Virgen'!$A$6:$A$257,"&gt;="&amp;$A265,'Aceite Virgen'!$B$6:$B$257,"&lt;="&amp;$B265)</f>
        <v>0.19</v>
      </c>
      <c r="U265" s="8">
        <f>SUMIFS('Aceite Virgen'!U$6:U$257,'Aceite Virgen'!$A$6:$A$257,"&gt;="&amp;$A265,'Aceite Virgen'!$B$6:$B$257,"&lt;="&amp;$B265)</f>
        <v>0</v>
      </c>
      <c r="V265" s="14"/>
      <c r="W265" s="14"/>
      <c r="X265" s="14"/>
      <c r="Y265" s="8">
        <f>SUMIFS('Aceite Virgen'!Y$6:Y$257,'Aceite Virgen'!$A$6:$A$257,"&gt;="&amp;$A265,'Aceite Virgen'!$B$6:$B$257,"&lt;="&amp;$B265)</f>
        <v>0.5</v>
      </c>
      <c r="Z265" s="8">
        <f>SUMIFS('Aceite Virgen'!Z$6:Z$257,'Aceite Virgen'!$A$6:$A$257,"&gt;="&amp;$A265,'Aceite Virgen'!$B$6:$B$257,"&lt;="&amp;$B265)</f>
        <v>0</v>
      </c>
      <c r="AA265" s="8">
        <f>SUMIFS('Aceite Virgen'!AA$6:AA$257,'Aceite Virgen'!$A$6:$A$257,"&gt;="&amp;$A265,'Aceite Virgen'!$B$6:$B$257,"&lt;="&amp;$B265)</f>
        <v>0.72</v>
      </c>
      <c r="AB265" s="8">
        <f>SUMIFS('Aceite Virgen'!AB$6:AB$257,'Aceite Virgen'!$A$6:$A$257,"&gt;="&amp;$A265,'Aceite Virgen'!$B$6:$B$257,"&lt;="&amp;$B265)</f>
        <v>0</v>
      </c>
      <c r="AC265" s="14"/>
      <c r="AD265" s="14"/>
      <c r="AE265" s="14"/>
      <c r="AF265" s="8">
        <f>SUMIFS('Aceite Virgen'!AF$6:AF$257,'Aceite Virgen'!$A$6:$A$257,"&gt;="&amp;$A265,'Aceite Virgen'!$B$6:$B$257,"&lt;="&amp;$B265)</f>
        <v>0.06</v>
      </c>
      <c r="AG265" s="8">
        <f>SUMIFS('Aceite Virgen'!AG$6:AG$257,'Aceite Virgen'!$A$6:$A$257,"&gt;="&amp;$A265,'Aceite Virgen'!$B$6:$B$257,"&lt;="&amp;$B265)</f>
        <v>0</v>
      </c>
      <c r="AH265" s="8">
        <f>SUMIFS('Aceite Virgen'!AH$6:AH$257,'Aceite Virgen'!$A$6:$A$257,"&gt;="&amp;$A265,'Aceite Virgen'!$B$6:$B$257,"&lt;="&amp;$B265)</f>
        <v>0</v>
      </c>
      <c r="AI265" s="8">
        <f>SUMIFS('Aceite Virgen'!AI$6:AI$257,'Aceite Virgen'!$A$6:$A$257,"&gt;="&amp;$A265,'Aceite Virgen'!$B$6:$B$257,"&lt;="&amp;$B265)</f>
        <v>2.0499999999999998</v>
      </c>
      <c r="AJ265" s="14"/>
      <c r="AK265" s="14"/>
      <c r="AL265" s="14"/>
      <c r="AM265" s="8">
        <f>SUMIFS('Aceite Virgen'!AM$6:AM$257,'Aceite Virgen'!$A$6:$A$257,"&gt;="&amp;$A265,'Aceite Virgen'!$B$6:$B$257,"&lt;="&amp;$B265)</f>
        <v>0.05</v>
      </c>
      <c r="AN265" s="8">
        <f>SUMIFS('Aceite Virgen'!AN$6:AN$257,'Aceite Virgen'!$A$6:$A$257,"&gt;="&amp;$A265,'Aceite Virgen'!$B$6:$B$257,"&lt;="&amp;$B265)</f>
        <v>0</v>
      </c>
      <c r="AO265" s="8">
        <f>SUMIFS('Aceite Virgen'!AO$6:AO$257,'Aceite Virgen'!$A$6:$A$257,"&gt;="&amp;$A265,'Aceite Virgen'!$B$6:$B$257,"&lt;="&amp;$B265)</f>
        <v>0.06</v>
      </c>
      <c r="AP265" s="8">
        <f>SUMIFS('Aceite Virgen'!AP$6:AP$257,'Aceite Virgen'!$A$6:$A$257,"&gt;="&amp;$A265,'Aceite Virgen'!$B$6:$B$257,"&lt;="&amp;$B265)</f>
        <v>0</v>
      </c>
      <c r="AQ265" s="14"/>
      <c r="AR265" s="14"/>
      <c r="AT265" s="8">
        <f>SUMIFS('Aceite Virgen'!AT$6:AT$257,'Aceite Virgen'!$A$6:$A$257,"&gt;="&amp;$A265,'Aceite Virgen'!$B$6:$B$257,"&lt;="&amp;$B265)</f>
        <v>0</v>
      </c>
      <c r="AU265" s="8">
        <f>SUMIFS('Aceite Virgen'!AU$6:AU$257,'Aceite Virgen'!$A$6:$A$257,"&gt;="&amp;$A265,'Aceite Virgen'!$B$6:$B$257,"&lt;="&amp;$B265)</f>
        <v>0</v>
      </c>
      <c r="AV265" s="8">
        <f>SUMIFS('Aceite Virgen'!AV$6:AV$257,'Aceite Virgen'!$A$6:$A$257,"&gt;="&amp;$A265,'Aceite Virgen'!$B$6:$B$257,"&lt;="&amp;$B265)</f>
        <v>0</v>
      </c>
      <c r="AW265" s="8">
        <f>SUMIFS('Aceite Virgen'!AW$6:AW$257,'Aceite Virgen'!$A$6:$A$257,"&gt;="&amp;$A265,'Aceite Virgen'!$B$6:$B$257,"&lt;="&amp;$B265)</f>
        <v>0</v>
      </c>
      <c r="BA265" s="8">
        <f>SUMIFS('Aceite Virgen'!BA$6:BA$257,'Aceite Virgen'!$A$6:$A$257,"&gt;="&amp;A265,'Aceite Virgen'!$B$6:$B$257,"&lt;="&amp;B265)</f>
        <v>0</v>
      </c>
      <c r="BB265" s="8">
        <f>SUMIFS('Aceite Virgen'!BB$6:BB$257,'Aceite Virgen'!$A$6:$A$257,"&gt;="&amp;$A265,'Aceite Virgen'!$B$6:$B$257,"&lt;="&amp;$B265)</f>
        <v>0</v>
      </c>
      <c r="BC265" s="8">
        <f>SUMIFS('Aceite Virgen'!BC$6:BC$257,'Aceite Virgen'!$A$6:$A$257,"&gt;="&amp;$A265,'Aceite Virgen'!$B$6:$B$257,"&lt;="&amp;$B265)</f>
        <v>0</v>
      </c>
      <c r="BD265" s="8">
        <f>SUMIFS('Aceite Virgen'!BD$6:BD$257,'Aceite Virgen'!$A$6:$A$257,"&gt;="&amp;$A265,'Aceite Virgen'!$B$6:$B$257,"&lt;="&amp;$B265)</f>
        <v>0</v>
      </c>
      <c r="BH265" s="8">
        <f>SUMIFS('Aceite Virgen'!BH$6:BH$257,'Aceite Virgen'!$A$6:$A$257,"&gt;="&amp;$A265,'Aceite Virgen'!$B$6:$B$257,"&lt;="&amp;$B265)</f>
        <v>0</v>
      </c>
      <c r="BI265" s="8">
        <f>SUMIFS('Aceite Virgen'!BI$6:BI$257,'Aceite Virgen'!$A$6:$A$257,"&gt;="&amp;$A265,'Aceite Virgen'!$B$6:$B$257,"&lt;="&amp;$B265)</f>
        <v>0</v>
      </c>
      <c r="BJ265" s="8">
        <f>SUMIFS('Aceite Virgen'!BJ$6:BJ$257,'Aceite Virgen'!$A$6:$A$257,"&gt;="&amp;$A265,'Aceite Virgen'!$B$6:$B$257,"&lt;="&amp;$B265)</f>
        <v>0</v>
      </c>
      <c r="BK265" s="8">
        <f>SUMIFS('Aceite Virgen'!BK$6:BK$257,'Aceite Virgen'!$A$6:$A$257,"&gt;="&amp;$A265,'Aceite Virgen'!$B$6:$B$257,"&lt;="&amp;$B265)</f>
        <v>0</v>
      </c>
      <c r="BO265" s="8">
        <f>SUMIFS('Aceite Virgen'!BO$6:BO$257,'Aceite Virgen'!$A$6:$A$257,"&gt;="&amp;$A265,'Aceite Virgen'!$B$6:$B$257,"&lt;="&amp;$B265)</f>
        <v>0</v>
      </c>
      <c r="BP265" s="8">
        <f>SUMIFS('Aceite Virgen'!BP$6:BP$257,'Aceite Virgen'!$A$6:$A$257,"&gt;="&amp;$A265,'Aceite Virgen'!$B$6:$B$257,"&lt;="&amp;$B265)</f>
        <v>0</v>
      </c>
      <c r="BQ265" s="8">
        <f>SUMIFS('Aceite Virgen'!BQ$6:BQ$257,'Aceite Virgen'!$A$6:$A$257,"&gt;="&amp;$A265,'Aceite Virgen'!$B$6:$B$257,"&lt;="&amp;$B265)</f>
        <v>0</v>
      </c>
      <c r="BR265" s="8">
        <f>SUMIFS('Aceite Virgen'!BR$6:BR$257,'Aceite Virgen'!$A$6:$A$257,"&gt;="&amp;$A265,'Aceite Virgen'!$B$6:$B$257,"&lt;="&amp;$B265)</f>
        <v>0</v>
      </c>
      <c r="BV265" s="8">
        <f>SUMIFS('Aceite Virgen'!BV$6:BV$257,'Aceite Virgen'!$A$6:$A$257,"&gt;="&amp;$A265,'Aceite Virgen'!$B$6:$B$257,"&lt;="&amp;$B265)</f>
        <v>0.09</v>
      </c>
      <c r="BW265" s="8">
        <f>SUMIFS('Aceite Virgen'!BW$6:BW$257,'Aceite Virgen'!$A$6:$A$257,"&gt;="&amp;$A265,'Aceite Virgen'!$B$6:$B$257,"&lt;="&amp;$B265)</f>
        <v>0</v>
      </c>
      <c r="BX265" s="8">
        <f>SUMIFS('Aceite Virgen'!BX$6:BX$257,'Aceite Virgen'!$A$6:$A$257,"&gt;="&amp;$A265,'Aceite Virgen'!$B$6:$B$257,"&lt;="&amp;$B265)</f>
        <v>0.11</v>
      </c>
      <c r="BY265" s="8">
        <f>SUMIFS('Aceite Virgen'!BY$6:BY$257,'Aceite Virgen'!$A$6:$A$257,"&gt;="&amp;$A265,'Aceite Virgen'!$B$6:$B$257,"&lt;="&amp;$B265)</f>
        <v>0</v>
      </c>
      <c r="CC265" s="8">
        <f>SUMIFS('Aceite Virgen'!CC$6:CC$257,'Aceite Virgen'!$A$6:$A$257,"&gt;="&amp;$A265,'Aceite Virgen'!$B$6:$B$257,"&lt;="&amp;$B265)</f>
        <v>0.3</v>
      </c>
      <c r="CD265" s="8">
        <f>SUMIFS('Aceite Virgen'!CD$6:CD$257,'Aceite Virgen'!$A$6:$A$257,"&gt;="&amp;$A265,'Aceite Virgen'!$B$6:$B$257,"&lt;="&amp;$B265)</f>
        <v>0</v>
      </c>
      <c r="CE265" s="8">
        <f>SUMIFS('Aceite Virgen'!CE$6:CE$257,'Aceite Virgen'!$A$6:$A$257,"&gt;="&amp;$A265,'Aceite Virgen'!$B$6:$B$257,"&lt;="&amp;$B265)</f>
        <v>0.27</v>
      </c>
      <c r="CF265" s="8">
        <f>SUMIFS('Aceite Virgen'!CF$6:CF$257,'Aceite Virgen'!$A$6:$A$257,"&gt;="&amp;$A265,'Aceite Virgen'!$B$6:$B$257,"&lt;="&amp;$B265)</f>
        <v>0</v>
      </c>
      <c r="CJ265" s="8">
        <f>SUMIFS('Aceite Virgen'!CJ$6:CJ$257,'Aceite Virgen'!$A$6:$A$257,"&gt;="&amp;$A265,'Aceite Virgen'!$B$6:$B$257,"&lt;="&amp;$B265)</f>
        <v>0.65</v>
      </c>
      <c r="CK265" s="8">
        <f>SUMIFS('Aceite Virgen'!CK$6:CK$257,'Aceite Virgen'!$A$6:$A$257,"&gt;="&amp;$A265,'Aceite Virgen'!$B$6:$B$257,"&lt;="&amp;$B265)</f>
        <v>0</v>
      </c>
      <c r="CL265" s="8">
        <f>SUMIFS('Aceite Virgen'!CL$6:CL$257,'Aceite Virgen'!$A$6:$A$257,"&gt;="&amp;$A265,'Aceite Virgen'!$B$6:$B$257,"&lt;="&amp;$B265)</f>
        <v>0.76</v>
      </c>
      <c r="CM265" s="8">
        <f>SUMIFS('Aceite Virgen'!CM$6:CM$257,'Aceite Virgen'!$A$6:$A$257,"&gt;="&amp;$A265,'Aceite Virgen'!$B$6:$B$257,"&lt;="&amp;$B265)</f>
        <v>0</v>
      </c>
      <c r="CQ265" s="8">
        <f>SUMIFS('Aceite Virgen'!CQ$6:CQ$257,'Aceite Virgen'!$A$6:$A$257,"&gt;="&amp;$A265,'Aceite Virgen'!$B$6:$B$257,"&lt;="&amp;$B265)</f>
        <v>0.6</v>
      </c>
      <c r="CR265" s="8">
        <f>SUMIFS('Aceite Virgen'!CR$6:CR$257,'Aceite Virgen'!$A$6:$A$257,"&gt;="&amp;$A265,'Aceite Virgen'!$B$6:$B$257,"&lt;="&amp;$B265)</f>
        <v>0</v>
      </c>
      <c r="CS265" s="8">
        <f>SUMIFS('Aceite Virgen'!CS$6:CS$257,'Aceite Virgen'!$A$6:$A$257,"&gt;="&amp;$A265,'Aceite Virgen'!$B$6:$B$257,"&lt;="&amp;$B265)</f>
        <v>0.76</v>
      </c>
      <c r="CT265" s="8">
        <f>SUMIFS('Aceite Virgen'!CT$6:CT$257,'Aceite Virgen'!$A$6:$A$257,"&gt;="&amp;$A265,'Aceite Virgen'!$B$6:$B$257,"&lt;="&amp;$B265)</f>
        <v>0</v>
      </c>
      <c r="CX265" s="8">
        <f>SUMIFS('Aceite Virgen'!CX$6:CX$257,'Aceite Virgen'!$A$6:$A$257,"&gt;="&amp;$A265,'Aceite Virgen'!$B$6:$B$257,"&lt;="&amp;$B265)</f>
        <v>1.67</v>
      </c>
      <c r="CY265" s="8">
        <f>SUMIFS('Aceite Virgen'!CY$6:CY$257,'Aceite Virgen'!$A$6:$A$257,"&gt;="&amp;$A265,'Aceite Virgen'!$B$6:$B$257,"&lt;="&amp;$B265)</f>
        <v>4.95</v>
      </c>
      <c r="CZ265" s="8">
        <f>SUMIFS('Aceite Virgen'!CZ$6:CZ$257,'Aceite Virgen'!$A$6:$A$257,"&gt;="&amp;$A265,'Aceite Virgen'!$B$6:$B$257,"&lt;="&amp;$B265)</f>
        <v>1.18</v>
      </c>
      <c r="DA265" s="8">
        <f>SUMIFS('Aceite Virgen'!DA$6:DA$257,'Aceite Virgen'!$A$6:$A$257,"&gt;="&amp;$A265,'Aceite Virgen'!$B$6:$B$257,"&lt;="&amp;$B265)</f>
        <v>0</v>
      </c>
      <c r="DE265" s="8">
        <f>SUMIFS('Aceite Virgen'!DE$6:DE$257,'Aceite Virgen'!$A$6:$A$257,"&gt;="&amp;$A265,'Aceite Virgen'!$B$6:$B$257,"&lt;="&amp;$B265)</f>
        <v>0.74</v>
      </c>
      <c r="DF265" s="8">
        <f>SUMIFS('Aceite Virgen'!DF$6:DF$257,'Aceite Virgen'!$A$6:$A$257,"&gt;="&amp;$A265,'Aceite Virgen'!$B$6:$B$257,"&lt;="&amp;$B265)</f>
        <v>1.28</v>
      </c>
      <c r="DG265" s="8">
        <f>SUMIFS('Aceite Virgen'!DG$6:DG$257,'Aceite Virgen'!$A$6:$A$257,"&gt;="&amp;$A265,'Aceite Virgen'!$B$6:$B$257,"&lt;="&amp;$B265)</f>
        <v>0.66</v>
      </c>
      <c r="DH265" s="8">
        <f>SUMIFS('Aceite Virgen'!DH$6:DH$257,'Aceite Virgen'!$A$6:$A$257,"&gt;="&amp;$A265,'Aceite Virgen'!$B$6:$B$257,"&lt;="&amp;$B265)</f>
        <v>0</v>
      </c>
      <c r="DL265" s="8">
        <f>SUMIFS('Aceite Virgen'!DL$6:DL$257,'Aceite Virgen'!$A$6:$A$257,"&gt;="&amp;$A265,'Aceite Virgen'!$B$6:$B$257,"&lt;="&amp;$B265)</f>
        <v>16.75</v>
      </c>
      <c r="DM265" s="8">
        <f>SUMIFS('Aceite Virgen'!DM$6:DM$257,'Aceite Virgen'!$A$6:$A$257,"&gt;="&amp;$A265,'Aceite Virgen'!$B$6:$B$257,"&lt;="&amp;$B265)</f>
        <v>3.08</v>
      </c>
      <c r="DN265" s="8">
        <f>SUMIFS('Aceite Virgen'!DN$6:DN$257,'Aceite Virgen'!$A$6:$A$257,"&gt;="&amp;$A265,'Aceite Virgen'!$B$6:$B$257,"&lt;="&amp;$B265)</f>
        <v>22.54</v>
      </c>
      <c r="DO265" s="8">
        <f>SUMIFS('Aceite Virgen'!DO$6:DO$257,'Aceite Virgen'!$A$6:$A$257,"&gt;="&amp;$A265,'Aceite Virgen'!$B$6:$B$257,"&lt;="&amp;$B265)</f>
        <v>0</v>
      </c>
      <c r="DS265" s="8">
        <f>SUMIFS('Aceite Virgen'!DS$6:DS$257,'Aceite Virgen'!$A$6:$A$257,"&gt;="&amp;$A265,'Aceite Virgen'!$B$6:$B$257,"&lt;="&amp;$B265)</f>
        <v>20.05</v>
      </c>
      <c r="DT265" s="8">
        <f>SUMIFS('Aceite Virgen'!DT$6:DT$257,'Aceite Virgen'!$A$6:$A$257,"&gt;="&amp;$A265,'Aceite Virgen'!$B$6:$B$257,"&lt;="&amp;$B265)</f>
        <v>6.09</v>
      </c>
      <c r="DU265" s="8">
        <f>SUMIFS('Aceite Virgen'!DU$6:DU$257,'Aceite Virgen'!$A$6:$A$257,"&gt;="&amp;$A265,'Aceite Virgen'!$B$6:$B$257,"&lt;="&amp;$B265)</f>
        <v>25.07</v>
      </c>
      <c r="DV265" s="8">
        <f>SUMIFS('Aceite Virgen'!DV$6:DV$257,'Aceite Virgen'!$A$6:$A$257,"&gt;="&amp;$A265,'Aceite Virgen'!$B$6:$B$257,"&lt;="&amp;$B265)</f>
        <v>0</v>
      </c>
    </row>
    <row r="266" spans="1:126" x14ac:dyDescent="0.3">
      <c r="A266" s="14">
        <f>'TAM Aceite Virgen'!B14</f>
        <v>3.2</v>
      </c>
      <c r="B266" s="14">
        <f>'TAM Aceite Virgen'!C14</f>
        <v>3.3</v>
      </c>
      <c r="C266" s="14"/>
      <c r="D266" s="8">
        <f>SUMIFS('Aceite Virgen'!D$6:D$257,'Aceite Virgen'!$A$6:$A$257,"&gt;="&amp;$A266,'Aceite Virgen'!$B$6:$B$257,"&lt;="&amp;$B266)</f>
        <v>0.48</v>
      </c>
      <c r="E266" s="8">
        <f>SUMIFS('Aceite Virgen'!E$6:E$257,'Aceite Virgen'!$A$6:$A$257,"&gt;="&amp;$A266,'Aceite Virgen'!$B$6:$B$257,"&lt;="&amp;$B266)</f>
        <v>0</v>
      </c>
      <c r="F266" s="8">
        <f>SUMIFS('Aceite Virgen'!F$6:F$257,'Aceite Virgen'!$A$6:$A$257,"&gt;="&amp;$A266,'Aceite Virgen'!$B$6:$B$257,"&lt;="&amp;$B266)</f>
        <v>0.65</v>
      </c>
      <c r="G266" s="8">
        <f>SUMIFS('Aceite Virgen'!G$6:G$257,'Aceite Virgen'!$A$6:$A$257,"&gt;="&amp;$A266,'Aceite Virgen'!$B$6:$B$257,"&lt;="&amp;$B266)</f>
        <v>0</v>
      </c>
      <c r="H266" s="14"/>
      <c r="I266" s="14"/>
      <c r="J266" s="14"/>
      <c r="K266" s="8">
        <f>SUMIFS('Aceite Virgen'!K$6:K$257,'Aceite Virgen'!$A$6:$A$257,"&gt;="&amp;$A266,'Aceite Virgen'!$B$6:$B$257,"&lt;="&amp;$B266)</f>
        <v>0</v>
      </c>
      <c r="L266" s="8">
        <f>SUMIFS('Aceite Virgen'!L$6:L$257,'Aceite Virgen'!$A$6:$A$257,"&gt;="&amp;$A266,'Aceite Virgen'!$B$6:$B$257,"&lt;="&amp;$B266)</f>
        <v>0</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0.5</v>
      </c>
      <c r="S266" s="8">
        <f>SUMIFS('Aceite Virgen'!S$6:S$257,'Aceite Virgen'!$A$6:$A$257,"&gt;="&amp;$A266,'Aceite Virgen'!$B$6:$B$257,"&lt;="&amp;$B266)</f>
        <v>0</v>
      </c>
      <c r="T266" s="8">
        <f>SUMIFS('Aceite Virgen'!T$6:T$257,'Aceite Virgen'!$A$6:$A$257,"&gt;="&amp;$A266,'Aceite Virgen'!$B$6:$B$257,"&lt;="&amp;$B266)</f>
        <v>0.69</v>
      </c>
      <c r="U266" s="8">
        <f>SUMIFS('Aceite Virgen'!U$6:U$257,'Aceite Virgen'!$A$6:$A$257,"&gt;="&amp;$A266,'Aceite Virgen'!$B$6:$B$257,"&lt;="&amp;$B266)</f>
        <v>0</v>
      </c>
      <c r="V266" s="14"/>
      <c r="W266" s="14"/>
      <c r="X266" s="14"/>
      <c r="Y266" s="8">
        <f>SUMIFS('Aceite Virgen'!Y$6:Y$257,'Aceite Virgen'!$A$6:$A$257,"&gt;="&amp;$A266,'Aceite Virgen'!$B$6:$B$257,"&lt;="&amp;$B266)</f>
        <v>0.19</v>
      </c>
      <c r="Z266" s="8">
        <f>SUMIFS('Aceite Virgen'!Z$6:Z$257,'Aceite Virgen'!$A$6:$A$257,"&gt;="&amp;$A266,'Aceite Virgen'!$B$6:$B$257,"&lt;="&amp;$B266)</f>
        <v>0</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0.32</v>
      </c>
      <c r="AN266" s="8">
        <f>SUMIFS('Aceite Virgen'!AN$6:AN$257,'Aceite Virgen'!$A$6:$A$257,"&gt;="&amp;$A266,'Aceite Virgen'!$B$6:$B$257,"&lt;="&amp;$B266)</f>
        <v>0</v>
      </c>
      <c r="AO266" s="8">
        <f>SUMIFS('Aceite Virgen'!AO$6:AO$257,'Aceite Virgen'!$A$6:$A$257,"&gt;="&amp;$A266,'Aceite Virgen'!$B$6:$B$257,"&lt;="&amp;$B266)</f>
        <v>0.39</v>
      </c>
      <c r="AP266" s="8">
        <f>SUMIFS('Aceite Virgen'!AP$6:AP$257,'Aceite Virgen'!$A$6:$A$257,"&gt;="&amp;$A266,'Aceite Virgen'!$B$6:$B$257,"&lt;="&amp;$B266)</f>
        <v>0</v>
      </c>
      <c r="AQ266" s="14"/>
      <c r="AR266" s="14"/>
      <c r="AT266" s="8">
        <f>SUMIFS('Aceite Virgen'!AT$6:AT$257,'Aceite Virgen'!$A$6:$A$257,"&gt;="&amp;$A266,'Aceite Virgen'!$B$6:$B$257,"&lt;="&amp;$B266)</f>
        <v>0.3</v>
      </c>
      <c r="AU266" s="8">
        <f>SUMIFS('Aceite Virgen'!AU$6:AU$257,'Aceite Virgen'!$A$6:$A$257,"&gt;="&amp;$A266,'Aceite Virgen'!$B$6:$B$257,"&lt;="&amp;$B266)</f>
        <v>0</v>
      </c>
      <c r="AV266" s="8">
        <f>SUMIFS('Aceite Virgen'!AV$6:AV$257,'Aceite Virgen'!$A$6:$A$257,"&gt;="&amp;$A266,'Aceite Virgen'!$B$6:$B$257,"&lt;="&amp;$B266)</f>
        <v>0.24</v>
      </c>
      <c r="AW266" s="8">
        <f>SUMIFS('Aceite Virgen'!AW$6:AW$257,'Aceite Virgen'!$A$6:$A$257,"&gt;="&amp;$A266,'Aceite Virgen'!$B$6:$B$257,"&lt;="&amp;$B266)</f>
        <v>0</v>
      </c>
      <c r="BA266" s="8">
        <f>SUMIFS('Aceite Virgen'!BA$6:BA$257,'Aceite Virgen'!$A$6:$A$257,"&gt;="&amp;A266,'Aceite Virgen'!$B$6:$B$257,"&lt;="&amp;B266)</f>
        <v>0</v>
      </c>
      <c r="BB266" s="8">
        <f>SUMIFS('Aceite Virgen'!BB$6:BB$257,'Aceite Virgen'!$A$6:$A$257,"&gt;="&amp;$A266,'Aceite Virgen'!$B$6:$B$257,"&lt;="&amp;$B266)</f>
        <v>0</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0.5</v>
      </c>
      <c r="BI266" s="8">
        <f>SUMIFS('Aceite Virgen'!BI$6:BI$257,'Aceite Virgen'!$A$6:$A$257,"&gt;="&amp;$A266,'Aceite Virgen'!$B$6:$B$257,"&lt;="&amp;$B266)</f>
        <v>0</v>
      </c>
      <c r="BJ266" s="8">
        <f>SUMIFS('Aceite Virgen'!BJ$6:BJ$257,'Aceite Virgen'!$A$6:$A$257,"&gt;="&amp;$A266,'Aceite Virgen'!$B$6:$B$257,"&lt;="&amp;$B266)</f>
        <v>0.57000000000000006</v>
      </c>
      <c r="BK266" s="8">
        <f>SUMIFS('Aceite Virgen'!BK$6:BK$257,'Aceite Virgen'!$A$6:$A$257,"&gt;="&amp;$A266,'Aceite Virgen'!$B$6:$B$257,"&lt;="&amp;$B266)</f>
        <v>0</v>
      </c>
      <c r="BO266" s="8">
        <f>SUMIFS('Aceite Virgen'!BO$6:BO$257,'Aceite Virgen'!$A$6:$A$257,"&gt;="&amp;$A266,'Aceite Virgen'!$B$6:$B$257,"&lt;="&amp;$B266)</f>
        <v>0</v>
      </c>
      <c r="BP266" s="8">
        <f>SUMIFS('Aceite Virgen'!BP$6:BP$257,'Aceite Virgen'!$A$6:$A$257,"&gt;="&amp;$A266,'Aceite Virgen'!$B$6:$B$257,"&lt;="&amp;$B266)</f>
        <v>0</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0.5</v>
      </c>
      <c r="BW266" s="8">
        <f>SUMIFS('Aceite Virgen'!BW$6:BW$257,'Aceite Virgen'!$A$6:$A$257,"&gt;="&amp;$A266,'Aceite Virgen'!$B$6:$B$257,"&lt;="&amp;$B266)</f>
        <v>0.62</v>
      </c>
      <c r="BX266" s="8">
        <f>SUMIFS('Aceite Virgen'!BX$6:BX$257,'Aceite Virgen'!$A$6:$A$257,"&gt;="&amp;$A266,'Aceite Virgen'!$B$6:$B$257,"&lt;="&amp;$B266)</f>
        <v>0.43000000000000005</v>
      </c>
      <c r="BY266" s="8">
        <f>SUMIFS('Aceite Virgen'!BY$6:BY$257,'Aceite Virgen'!$A$6:$A$257,"&gt;="&amp;$A266,'Aceite Virgen'!$B$6:$B$257,"&lt;="&amp;$B266)</f>
        <v>0</v>
      </c>
      <c r="CC266" s="8">
        <f>SUMIFS('Aceite Virgen'!CC$6:CC$257,'Aceite Virgen'!$A$6:$A$257,"&gt;="&amp;$A266,'Aceite Virgen'!$B$6:$B$257,"&lt;="&amp;$B266)</f>
        <v>0.33999999999999997</v>
      </c>
      <c r="CD266" s="8">
        <f>SUMIFS('Aceite Virgen'!CD$6:CD$257,'Aceite Virgen'!$A$6:$A$257,"&gt;="&amp;$A266,'Aceite Virgen'!$B$6:$B$257,"&lt;="&amp;$B266)</f>
        <v>1.87</v>
      </c>
      <c r="CE266" s="8">
        <f>SUMIFS('Aceite Virgen'!CE$6:CE$257,'Aceite Virgen'!$A$6:$A$257,"&gt;="&amp;$A266,'Aceite Virgen'!$B$6:$B$257,"&lt;="&amp;$B266)</f>
        <v>0.11</v>
      </c>
      <c r="CF266" s="8">
        <f>SUMIFS('Aceite Virgen'!CF$6:CF$257,'Aceite Virgen'!$A$6:$A$257,"&gt;="&amp;$A266,'Aceite Virgen'!$B$6:$B$257,"&lt;="&amp;$B266)</f>
        <v>0</v>
      </c>
      <c r="CJ266" s="8">
        <f>SUMIFS('Aceite Virgen'!CJ$6:CJ$257,'Aceite Virgen'!$A$6:$A$257,"&gt;="&amp;$A266,'Aceite Virgen'!$B$6:$B$257,"&lt;="&amp;$B266)</f>
        <v>7.0000000000000007E-2</v>
      </c>
      <c r="CK266" s="8">
        <f>SUMIFS('Aceite Virgen'!CK$6:CK$257,'Aceite Virgen'!$A$6:$A$257,"&gt;="&amp;$A266,'Aceite Virgen'!$B$6:$B$257,"&lt;="&amp;$B266)</f>
        <v>0.76</v>
      </c>
      <c r="CL266" s="8">
        <f>SUMIFS('Aceite Virgen'!CL$6:CL$257,'Aceite Virgen'!$A$6:$A$257,"&gt;="&amp;$A266,'Aceite Virgen'!$B$6:$B$257,"&lt;="&amp;$B266)</f>
        <v>0</v>
      </c>
      <c r="CM266" s="8">
        <f>SUMIFS('Aceite Virgen'!CM$6:CM$257,'Aceite Virgen'!$A$6:$A$257,"&gt;="&amp;$A266,'Aceite Virgen'!$B$6:$B$257,"&lt;="&amp;$B266)</f>
        <v>0</v>
      </c>
      <c r="CQ266" s="8">
        <f>SUMIFS('Aceite Virgen'!CQ$6:CQ$257,'Aceite Virgen'!$A$6:$A$257,"&gt;="&amp;$A266,'Aceite Virgen'!$B$6:$B$257,"&lt;="&amp;$B266)</f>
        <v>1.26</v>
      </c>
      <c r="CR266" s="8">
        <f>SUMIFS('Aceite Virgen'!CR$6:CR$257,'Aceite Virgen'!$A$6:$A$257,"&gt;="&amp;$A266,'Aceite Virgen'!$B$6:$B$257,"&lt;="&amp;$B266)</f>
        <v>0</v>
      </c>
      <c r="CS266" s="8">
        <f>SUMIFS('Aceite Virgen'!CS$6:CS$257,'Aceite Virgen'!$A$6:$A$257,"&gt;="&amp;$A266,'Aceite Virgen'!$B$6:$B$257,"&lt;="&amp;$B266)</f>
        <v>0.96</v>
      </c>
      <c r="CT266" s="8">
        <f>SUMIFS('Aceite Virgen'!CT$6:CT$257,'Aceite Virgen'!$A$6:$A$257,"&gt;="&amp;$A266,'Aceite Virgen'!$B$6:$B$257,"&lt;="&amp;$B266)</f>
        <v>3.17</v>
      </c>
      <c r="CX266" s="8">
        <f>SUMIFS('Aceite Virgen'!CX$6:CX$257,'Aceite Virgen'!$A$6:$A$257,"&gt;="&amp;$A266,'Aceite Virgen'!$B$6:$B$257,"&lt;="&amp;$B266)</f>
        <v>6.5299999999999994</v>
      </c>
      <c r="CY266" s="8">
        <f>SUMIFS('Aceite Virgen'!CY$6:CY$257,'Aceite Virgen'!$A$6:$A$257,"&gt;="&amp;$A266,'Aceite Virgen'!$B$6:$B$257,"&lt;="&amp;$B266)</f>
        <v>26.34</v>
      </c>
      <c r="CZ266" s="8">
        <f>SUMIFS('Aceite Virgen'!CZ$6:CZ$257,'Aceite Virgen'!$A$6:$A$257,"&gt;="&amp;$A266,'Aceite Virgen'!$B$6:$B$257,"&lt;="&amp;$B266)</f>
        <v>2.2999999999999998</v>
      </c>
      <c r="DA266" s="8">
        <f>SUMIFS('Aceite Virgen'!DA$6:DA$257,'Aceite Virgen'!$A$6:$A$257,"&gt;="&amp;$A266,'Aceite Virgen'!$B$6:$B$257,"&lt;="&amp;$B266)</f>
        <v>0</v>
      </c>
      <c r="DE266" s="8">
        <f>SUMIFS('Aceite Virgen'!DE$6:DE$257,'Aceite Virgen'!$A$6:$A$257,"&gt;="&amp;$A266,'Aceite Virgen'!$B$6:$B$257,"&lt;="&amp;$B266)</f>
        <v>2.6700000000000004</v>
      </c>
      <c r="DF266" s="8">
        <f>SUMIFS('Aceite Virgen'!DF$6:DF$257,'Aceite Virgen'!$A$6:$A$257,"&gt;="&amp;$A266,'Aceite Virgen'!$B$6:$B$257,"&lt;="&amp;$B266)</f>
        <v>2.44</v>
      </c>
      <c r="DG266" s="8">
        <f>SUMIFS('Aceite Virgen'!DG$6:DG$257,'Aceite Virgen'!$A$6:$A$257,"&gt;="&amp;$A266,'Aceite Virgen'!$B$6:$B$257,"&lt;="&amp;$B266)</f>
        <v>2.76</v>
      </c>
      <c r="DH266" s="8">
        <f>SUMIFS('Aceite Virgen'!DH$6:DH$257,'Aceite Virgen'!$A$6:$A$257,"&gt;="&amp;$A266,'Aceite Virgen'!$B$6:$B$257,"&lt;="&amp;$B266)</f>
        <v>0</v>
      </c>
      <c r="DL266" s="8">
        <f>SUMIFS('Aceite Virgen'!DL$6:DL$257,'Aceite Virgen'!$A$6:$A$257,"&gt;="&amp;$A266,'Aceite Virgen'!$B$6:$B$257,"&lt;="&amp;$B266)</f>
        <v>3.74</v>
      </c>
      <c r="DM266" s="8">
        <f>SUMIFS('Aceite Virgen'!DM$6:DM$257,'Aceite Virgen'!$A$6:$A$257,"&gt;="&amp;$A266,'Aceite Virgen'!$B$6:$B$257,"&lt;="&amp;$B266)</f>
        <v>3.58</v>
      </c>
      <c r="DN266" s="8">
        <f>SUMIFS('Aceite Virgen'!DN$6:DN$257,'Aceite Virgen'!$A$6:$A$257,"&gt;="&amp;$A266,'Aceite Virgen'!$B$6:$B$257,"&lt;="&amp;$B266)</f>
        <v>4.0199999999999996</v>
      </c>
      <c r="DO266" s="8">
        <f>SUMIFS('Aceite Virgen'!DO$6:DO$257,'Aceite Virgen'!$A$6:$A$257,"&gt;="&amp;$A266,'Aceite Virgen'!$B$6:$B$257,"&lt;="&amp;$B266)</f>
        <v>0</v>
      </c>
      <c r="DS266" s="8">
        <f>SUMIFS('Aceite Virgen'!DS$6:DS$257,'Aceite Virgen'!$A$6:$A$257,"&gt;="&amp;$A266,'Aceite Virgen'!$B$6:$B$257,"&lt;="&amp;$B266)</f>
        <v>3.51</v>
      </c>
      <c r="DT266" s="8">
        <f>SUMIFS('Aceite Virgen'!DT$6:DT$257,'Aceite Virgen'!$A$6:$A$257,"&gt;="&amp;$A266,'Aceite Virgen'!$B$6:$B$257,"&lt;="&amp;$B266)</f>
        <v>14.17</v>
      </c>
      <c r="DU266" s="8">
        <f>SUMIFS('Aceite Virgen'!DU$6:DU$257,'Aceite Virgen'!$A$6:$A$257,"&gt;="&amp;$A266,'Aceite Virgen'!$B$6:$B$257,"&lt;="&amp;$B266)</f>
        <v>1.3399999999999999</v>
      </c>
      <c r="DV266" s="8">
        <f>SUMIFS('Aceite Virgen'!DV$6:DV$257,'Aceite Virgen'!$A$6:$A$257,"&gt;="&amp;$A266,'Aceite Virgen'!$B$6:$B$257,"&lt;="&amp;$B266)</f>
        <v>0</v>
      </c>
    </row>
    <row r="267" spans="1:126" x14ac:dyDescent="0.3">
      <c r="A267" s="14">
        <f>'TAM Aceite Virgen'!B15</f>
        <v>3.3</v>
      </c>
      <c r="B267" s="14">
        <f>'TAM Aceite Virgen'!C15</f>
        <v>3.4</v>
      </c>
      <c r="C267" s="14"/>
      <c r="D267" s="8">
        <f>SUMIFS('Aceite Virgen'!D$6:D$257,'Aceite Virgen'!$A$6:$A$257,"&gt;="&amp;$A267,'Aceite Virgen'!$B$6:$B$257,"&lt;="&amp;$B267)</f>
        <v>0.81</v>
      </c>
      <c r="E267" s="8">
        <f>SUMIFS('Aceite Virgen'!E$6:E$257,'Aceite Virgen'!$A$6:$A$257,"&gt;="&amp;$A267,'Aceite Virgen'!$B$6:$B$257,"&lt;="&amp;$B267)</f>
        <v>0</v>
      </c>
      <c r="F267" s="8">
        <f>SUMIFS('Aceite Virgen'!F$6:F$257,'Aceite Virgen'!$A$6:$A$257,"&gt;="&amp;$A267,'Aceite Virgen'!$B$6:$B$257,"&lt;="&amp;$B267)</f>
        <v>1.0900000000000001</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2.2599999999999998</v>
      </c>
      <c r="M267" s="8">
        <f>SUMIFS('Aceite Virgen'!M$6:M$257,'Aceite Virgen'!$A$6:$A$257,"&gt;="&amp;$A267,'Aceite Virgen'!$B$6:$B$257,"&lt;="&amp;$B267)</f>
        <v>0.16</v>
      </c>
      <c r="N267" s="8">
        <f>SUMIFS('Aceite Virgen'!N$6:N$257,'Aceite Virgen'!$A$6:$A$257,"&gt;="&amp;$A267,'Aceite Virgen'!$B$6:$B$257,"&lt;="&amp;$B267)</f>
        <v>0</v>
      </c>
      <c r="O267" s="14"/>
      <c r="P267" s="14"/>
      <c r="Q267" s="14"/>
      <c r="R267" s="8">
        <f>SUMIFS('Aceite Virgen'!R$6:R$257,'Aceite Virgen'!$A$6:$A$257,"&gt;="&amp;$A267,'Aceite Virgen'!$B$6:$B$257,"&lt;="&amp;$B267)</f>
        <v>0.75</v>
      </c>
      <c r="S267" s="8">
        <f>SUMIFS('Aceite Virgen'!S$6:S$257,'Aceite Virgen'!$A$6:$A$257,"&gt;="&amp;$A267,'Aceite Virgen'!$B$6:$B$257,"&lt;="&amp;$B267)</f>
        <v>0</v>
      </c>
      <c r="T267" s="8">
        <f>SUMIFS('Aceite Virgen'!T$6:T$257,'Aceite Virgen'!$A$6:$A$257,"&gt;="&amp;$A267,'Aceite Virgen'!$B$6:$B$257,"&lt;="&amp;$B267)</f>
        <v>1.04</v>
      </c>
      <c r="U267" s="8">
        <f>SUMIFS('Aceite Virgen'!U$6:U$257,'Aceite Virgen'!$A$6:$A$257,"&gt;="&amp;$A267,'Aceite Virgen'!$B$6:$B$257,"&lt;="&amp;$B267)</f>
        <v>0</v>
      </c>
      <c r="V267" s="14"/>
      <c r="W267" s="14"/>
      <c r="X267" s="14"/>
      <c r="Y267" s="8">
        <f>SUMIFS('Aceite Virgen'!Y$6:Y$257,'Aceite Virgen'!$A$6:$A$257,"&gt;="&amp;$A267,'Aceite Virgen'!$B$6:$B$257,"&lt;="&amp;$B267)</f>
        <v>0</v>
      </c>
      <c r="Z267" s="8">
        <f>SUMIFS('Aceite Virgen'!Z$6:Z$257,'Aceite Virgen'!$A$6:$A$257,"&gt;="&amp;$A267,'Aceite Virgen'!$B$6:$B$257,"&lt;="&amp;$B267)</f>
        <v>0</v>
      </c>
      <c r="AA267" s="8">
        <f>SUMIFS('Aceite Virgen'!AA$6:AA$257,'Aceite Virgen'!$A$6:$A$257,"&gt;="&amp;$A267,'Aceite Virgen'!$B$6:$B$257,"&lt;="&amp;$B267)</f>
        <v>0</v>
      </c>
      <c r="AB267" s="8">
        <f>SUMIFS('Aceite Virgen'!AB$6:AB$257,'Aceite Virgen'!$A$6:$A$257,"&gt;="&amp;$A267,'Aceite Virgen'!$B$6:$B$257,"&lt;="&amp;$B267)</f>
        <v>0</v>
      </c>
      <c r="AC267" s="14"/>
      <c r="AD267" s="14"/>
      <c r="AE267" s="14"/>
      <c r="AF267" s="8">
        <f>SUMIFS('Aceite Virgen'!AF$6:AF$257,'Aceite Virgen'!$A$6:$A$257,"&gt;="&amp;$A267,'Aceite Virgen'!$B$6:$B$257,"&lt;="&amp;$B267)</f>
        <v>2.19</v>
      </c>
      <c r="AG267" s="8">
        <f>SUMIFS('Aceite Virgen'!AG$6:AG$257,'Aceite Virgen'!$A$6:$A$257,"&gt;="&amp;$A267,'Aceite Virgen'!$B$6:$B$257,"&lt;="&amp;$B267)</f>
        <v>0.63</v>
      </c>
      <c r="AH267" s="8">
        <f>SUMIFS('Aceite Virgen'!AH$6:AH$257,'Aceite Virgen'!$A$6:$A$257,"&gt;="&amp;$A267,'Aceite Virgen'!$B$6:$B$257,"&lt;="&amp;$B267)</f>
        <v>2.44</v>
      </c>
      <c r="AI267" s="8">
        <f>SUMIFS('Aceite Virgen'!AI$6:AI$257,'Aceite Virgen'!$A$6:$A$257,"&gt;="&amp;$A267,'Aceite Virgen'!$B$6:$B$257,"&lt;="&amp;$B267)</f>
        <v>0</v>
      </c>
      <c r="AJ267" s="14"/>
      <c r="AK267" s="14"/>
      <c r="AL267" s="14"/>
      <c r="AM267" s="8">
        <f>SUMIFS('Aceite Virgen'!AM$6:AM$257,'Aceite Virgen'!$A$6:$A$257,"&gt;="&amp;$A267,'Aceite Virgen'!$B$6:$B$257,"&lt;="&amp;$B267)</f>
        <v>1.7000000000000002</v>
      </c>
      <c r="AN267" s="8">
        <f>SUMIFS('Aceite Virgen'!AN$6:AN$257,'Aceite Virgen'!$A$6:$A$257,"&gt;="&amp;$A267,'Aceite Virgen'!$B$6:$B$257,"&lt;="&amp;$B267)</f>
        <v>1.17</v>
      </c>
      <c r="AO267" s="8">
        <f>SUMIFS('Aceite Virgen'!AO$6:AO$257,'Aceite Virgen'!$A$6:$A$257,"&gt;="&amp;$A267,'Aceite Virgen'!$B$6:$B$257,"&lt;="&amp;$B267)</f>
        <v>1.77</v>
      </c>
      <c r="AP267" s="8">
        <f>SUMIFS('Aceite Virgen'!AP$6:AP$257,'Aceite Virgen'!$A$6:$A$257,"&gt;="&amp;$A267,'Aceite Virgen'!$B$6:$B$257,"&lt;="&amp;$B267)</f>
        <v>0</v>
      </c>
      <c r="AQ267" s="14"/>
      <c r="AR267" s="14"/>
      <c r="AT267" s="8">
        <f>SUMIFS('Aceite Virgen'!AT$6:AT$257,'Aceite Virgen'!$A$6:$A$257,"&gt;="&amp;$A267,'Aceite Virgen'!$B$6:$B$257,"&lt;="&amp;$B267)</f>
        <v>1.26</v>
      </c>
      <c r="AU267" s="8">
        <f>SUMIFS('Aceite Virgen'!AU$6:AU$257,'Aceite Virgen'!$A$6:$A$257,"&gt;="&amp;$A267,'Aceite Virgen'!$B$6:$B$257,"&lt;="&amp;$B267)</f>
        <v>1.35</v>
      </c>
      <c r="AV267" s="8">
        <f>SUMIFS('Aceite Virgen'!AV$6:AV$257,'Aceite Virgen'!$A$6:$A$257,"&gt;="&amp;$A267,'Aceite Virgen'!$B$6:$B$257,"&lt;="&amp;$B267)</f>
        <v>1.34</v>
      </c>
      <c r="AW267" s="8">
        <f>SUMIFS('Aceite Virgen'!AW$6:AW$257,'Aceite Virgen'!$A$6:$A$257,"&gt;="&amp;$A267,'Aceite Virgen'!$B$6:$B$257,"&lt;="&amp;$B267)</f>
        <v>0</v>
      </c>
      <c r="BA267" s="8">
        <f>SUMIFS('Aceite Virgen'!BA$6:BA$257,'Aceite Virgen'!$A$6:$A$257,"&gt;="&amp;A267,'Aceite Virgen'!$B$6:$B$257,"&lt;="&amp;B267)</f>
        <v>2.58</v>
      </c>
      <c r="BB267" s="8">
        <f>SUMIFS('Aceite Virgen'!BB$6:BB$257,'Aceite Virgen'!$A$6:$A$257,"&gt;="&amp;$A267,'Aceite Virgen'!$B$6:$B$257,"&lt;="&amp;$B267)</f>
        <v>0</v>
      </c>
      <c r="BC267" s="8">
        <f>SUMIFS('Aceite Virgen'!BC$6:BC$257,'Aceite Virgen'!$A$6:$A$257,"&gt;="&amp;$A267,'Aceite Virgen'!$B$6:$B$257,"&lt;="&amp;$B267)</f>
        <v>3.04</v>
      </c>
      <c r="BD267" s="8">
        <f>SUMIFS('Aceite Virgen'!BD$6:BD$257,'Aceite Virgen'!$A$6:$A$257,"&gt;="&amp;$A267,'Aceite Virgen'!$B$6:$B$257,"&lt;="&amp;$B267)</f>
        <v>0</v>
      </c>
      <c r="BH267" s="8">
        <f>SUMIFS('Aceite Virgen'!BH$6:BH$257,'Aceite Virgen'!$A$6:$A$257,"&gt;="&amp;$A267,'Aceite Virgen'!$B$6:$B$257,"&lt;="&amp;$B267)</f>
        <v>1.9900000000000002</v>
      </c>
      <c r="BI267" s="8">
        <f>SUMIFS('Aceite Virgen'!BI$6:BI$257,'Aceite Virgen'!$A$6:$A$257,"&gt;="&amp;$A267,'Aceite Virgen'!$B$6:$B$257,"&lt;="&amp;$B267)</f>
        <v>0</v>
      </c>
      <c r="BJ267" s="8">
        <f>SUMIFS('Aceite Virgen'!BJ$6:BJ$257,'Aceite Virgen'!$A$6:$A$257,"&gt;="&amp;$A267,'Aceite Virgen'!$B$6:$B$257,"&lt;="&amp;$B267)</f>
        <v>2.14</v>
      </c>
      <c r="BK267" s="8">
        <f>SUMIFS('Aceite Virgen'!BK$6:BK$257,'Aceite Virgen'!$A$6:$A$257,"&gt;="&amp;$A267,'Aceite Virgen'!$B$6:$B$257,"&lt;="&amp;$B267)</f>
        <v>0</v>
      </c>
      <c r="BO267" s="8">
        <f>SUMIFS('Aceite Virgen'!BO$6:BO$257,'Aceite Virgen'!$A$6:$A$257,"&gt;="&amp;$A267,'Aceite Virgen'!$B$6:$B$257,"&lt;="&amp;$B267)</f>
        <v>1.77</v>
      </c>
      <c r="BP267" s="8">
        <f>SUMIFS('Aceite Virgen'!BP$6:BP$257,'Aceite Virgen'!$A$6:$A$257,"&gt;="&amp;$A267,'Aceite Virgen'!$B$6:$B$257,"&lt;="&amp;$B267)</f>
        <v>0</v>
      </c>
      <c r="BQ267" s="8">
        <f>SUMIFS('Aceite Virgen'!BQ$6:BQ$257,'Aceite Virgen'!$A$6:$A$257,"&gt;="&amp;$A267,'Aceite Virgen'!$B$6:$B$257,"&lt;="&amp;$B267)</f>
        <v>1.84</v>
      </c>
      <c r="BR267" s="8">
        <f>SUMIFS('Aceite Virgen'!BR$6:BR$257,'Aceite Virgen'!$A$6:$A$257,"&gt;="&amp;$A267,'Aceite Virgen'!$B$6:$B$257,"&lt;="&amp;$B267)</f>
        <v>0</v>
      </c>
      <c r="BV267" s="8">
        <f>SUMIFS('Aceite Virgen'!BV$6:BV$257,'Aceite Virgen'!$A$6:$A$257,"&gt;="&amp;$A267,'Aceite Virgen'!$B$6:$B$257,"&lt;="&amp;$B267)</f>
        <v>2</v>
      </c>
      <c r="BW267" s="8">
        <f>SUMIFS('Aceite Virgen'!BW$6:BW$257,'Aceite Virgen'!$A$6:$A$257,"&gt;="&amp;$A267,'Aceite Virgen'!$B$6:$B$257,"&lt;="&amp;$B267)</f>
        <v>0</v>
      </c>
      <c r="BX267" s="8">
        <f>SUMIFS('Aceite Virgen'!BX$6:BX$257,'Aceite Virgen'!$A$6:$A$257,"&gt;="&amp;$A267,'Aceite Virgen'!$B$6:$B$257,"&lt;="&amp;$B267)</f>
        <v>2.46</v>
      </c>
      <c r="BY267" s="8">
        <f>SUMIFS('Aceite Virgen'!BY$6:BY$257,'Aceite Virgen'!$A$6:$A$257,"&gt;="&amp;$A267,'Aceite Virgen'!$B$6:$B$257,"&lt;="&amp;$B267)</f>
        <v>0</v>
      </c>
      <c r="CC267" s="8">
        <f>SUMIFS('Aceite Virgen'!CC$6:CC$257,'Aceite Virgen'!$A$6:$A$257,"&gt;="&amp;$A267,'Aceite Virgen'!$B$6:$B$257,"&lt;="&amp;$B267)</f>
        <v>2.89</v>
      </c>
      <c r="CD267" s="8">
        <f>SUMIFS('Aceite Virgen'!CD$6:CD$257,'Aceite Virgen'!$A$6:$A$257,"&gt;="&amp;$A267,'Aceite Virgen'!$B$6:$B$257,"&lt;="&amp;$B267)</f>
        <v>0.41</v>
      </c>
      <c r="CE267" s="8">
        <f>SUMIFS('Aceite Virgen'!CE$6:CE$257,'Aceite Virgen'!$A$6:$A$257,"&gt;="&amp;$A267,'Aceite Virgen'!$B$6:$B$257,"&lt;="&amp;$B267)</f>
        <v>3.39</v>
      </c>
      <c r="CF267" s="8">
        <f>SUMIFS('Aceite Virgen'!CF$6:CF$257,'Aceite Virgen'!$A$6:$A$257,"&gt;="&amp;$A267,'Aceite Virgen'!$B$6:$B$257,"&lt;="&amp;$B267)</f>
        <v>0</v>
      </c>
      <c r="CJ267" s="8">
        <f>SUMIFS('Aceite Virgen'!CJ$6:CJ$257,'Aceite Virgen'!$A$6:$A$257,"&gt;="&amp;$A267,'Aceite Virgen'!$B$6:$B$257,"&lt;="&amp;$B267)</f>
        <v>4.6500000000000004</v>
      </c>
      <c r="CK267" s="8">
        <f>SUMIFS('Aceite Virgen'!CK$6:CK$257,'Aceite Virgen'!$A$6:$A$257,"&gt;="&amp;$A267,'Aceite Virgen'!$B$6:$B$257,"&lt;="&amp;$B267)</f>
        <v>3.66</v>
      </c>
      <c r="CL267" s="8">
        <f>SUMIFS('Aceite Virgen'!CL$6:CL$257,'Aceite Virgen'!$A$6:$A$257,"&gt;="&amp;$A267,'Aceite Virgen'!$B$6:$B$257,"&lt;="&amp;$B267)</f>
        <v>5.34</v>
      </c>
      <c r="CM267" s="8">
        <f>SUMIFS('Aceite Virgen'!CM$6:CM$257,'Aceite Virgen'!$A$6:$A$257,"&gt;="&amp;$A267,'Aceite Virgen'!$B$6:$B$257,"&lt;="&amp;$B267)</f>
        <v>0</v>
      </c>
      <c r="CQ267" s="8">
        <f>SUMIFS('Aceite Virgen'!CQ$6:CQ$257,'Aceite Virgen'!$A$6:$A$257,"&gt;="&amp;$A267,'Aceite Virgen'!$B$6:$B$257,"&lt;="&amp;$B267)</f>
        <v>1.44</v>
      </c>
      <c r="CR267" s="8">
        <f>SUMIFS('Aceite Virgen'!CR$6:CR$257,'Aceite Virgen'!$A$6:$A$257,"&gt;="&amp;$A267,'Aceite Virgen'!$B$6:$B$257,"&lt;="&amp;$B267)</f>
        <v>3.24</v>
      </c>
      <c r="CS267" s="8">
        <f>SUMIFS('Aceite Virgen'!CS$6:CS$257,'Aceite Virgen'!$A$6:$A$257,"&gt;="&amp;$A267,'Aceite Virgen'!$B$6:$B$257,"&lt;="&amp;$B267)</f>
        <v>1.21</v>
      </c>
      <c r="CT267" s="8">
        <f>SUMIFS('Aceite Virgen'!CT$6:CT$257,'Aceite Virgen'!$A$6:$A$257,"&gt;="&amp;$A267,'Aceite Virgen'!$B$6:$B$257,"&lt;="&amp;$B267)</f>
        <v>2.34</v>
      </c>
      <c r="CX267" s="8">
        <f>SUMIFS('Aceite Virgen'!CX$6:CX$257,'Aceite Virgen'!$A$6:$A$257,"&gt;="&amp;$A267,'Aceite Virgen'!$B$6:$B$257,"&lt;="&amp;$B267)</f>
        <v>0.57999999999999996</v>
      </c>
      <c r="CY267" s="8">
        <f>SUMIFS('Aceite Virgen'!CY$6:CY$257,'Aceite Virgen'!$A$6:$A$257,"&gt;="&amp;$A267,'Aceite Virgen'!$B$6:$B$257,"&lt;="&amp;$B267)</f>
        <v>0</v>
      </c>
      <c r="CZ267" s="8">
        <f>SUMIFS('Aceite Virgen'!CZ$6:CZ$257,'Aceite Virgen'!$A$6:$A$257,"&gt;="&amp;$A267,'Aceite Virgen'!$B$6:$B$257,"&lt;="&amp;$B267)</f>
        <v>0.49</v>
      </c>
      <c r="DA267" s="8">
        <f>SUMIFS('Aceite Virgen'!DA$6:DA$257,'Aceite Virgen'!$A$6:$A$257,"&gt;="&amp;$A267,'Aceite Virgen'!$B$6:$B$257,"&lt;="&amp;$B267)</f>
        <v>0</v>
      </c>
      <c r="DE267" s="8">
        <f>SUMIFS('Aceite Virgen'!DE$6:DE$257,'Aceite Virgen'!$A$6:$A$257,"&gt;="&amp;$A267,'Aceite Virgen'!$B$6:$B$257,"&lt;="&amp;$B267)</f>
        <v>1.37</v>
      </c>
      <c r="DF267" s="8">
        <f>SUMIFS('Aceite Virgen'!DF$6:DF$257,'Aceite Virgen'!$A$6:$A$257,"&gt;="&amp;$A267,'Aceite Virgen'!$B$6:$B$257,"&lt;="&amp;$B267)</f>
        <v>5.43</v>
      </c>
      <c r="DG267" s="8">
        <f>SUMIFS('Aceite Virgen'!DG$6:DG$257,'Aceite Virgen'!$A$6:$A$257,"&gt;="&amp;$A267,'Aceite Virgen'!$B$6:$B$257,"&lt;="&amp;$B267)</f>
        <v>0.25</v>
      </c>
      <c r="DH267" s="8">
        <f>SUMIFS('Aceite Virgen'!DH$6:DH$257,'Aceite Virgen'!$A$6:$A$257,"&gt;="&amp;$A267,'Aceite Virgen'!$B$6:$B$257,"&lt;="&amp;$B267)</f>
        <v>0</v>
      </c>
      <c r="DL267" s="8">
        <f>SUMIFS('Aceite Virgen'!DL$6:DL$257,'Aceite Virgen'!$A$6:$A$257,"&gt;="&amp;$A267,'Aceite Virgen'!$B$6:$B$257,"&lt;="&amp;$B267)</f>
        <v>23.330000000000002</v>
      </c>
      <c r="DM267" s="8">
        <f>SUMIFS('Aceite Virgen'!DM$6:DM$257,'Aceite Virgen'!$A$6:$A$257,"&gt;="&amp;$A267,'Aceite Virgen'!$B$6:$B$257,"&lt;="&amp;$B267)</f>
        <v>9.02</v>
      </c>
      <c r="DN267" s="8">
        <f>SUMIFS('Aceite Virgen'!DN$6:DN$257,'Aceite Virgen'!$A$6:$A$257,"&gt;="&amp;$A267,'Aceite Virgen'!$B$6:$B$257,"&lt;="&amp;$B267)</f>
        <v>26.64</v>
      </c>
      <c r="DO267" s="8">
        <f>SUMIFS('Aceite Virgen'!DO$6:DO$257,'Aceite Virgen'!$A$6:$A$257,"&gt;="&amp;$A267,'Aceite Virgen'!$B$6:$B$257,"&lt;="&amp;$B267)</f>
        <v>26.84</v>
      </c>
      <c r="DS267" s="8">
        <f>SUMIFS('Aceite Virgen'!DS$6:DS$257,'Aceite Virgen'!$A$6:$A$257,"&gt;="&amp;$A267,'Aceite Virgen'!$B$6:$B$257,"&lt;="&amp;$B267)</f>
        <v>29.57</v>
      </c>
      <c r="DT267" s="8">
        <f>SUMIFS('Aceite Virgen'!DT$6:DT$257,'Aceite Virgen'!$A$6:$A$257,"&gt;="&amp;$A267,'Aceite Virgen'!$B$6:$B$257,"&lt;="&amp;$B267)</f>
        <v>15.85</v>
      </c>
      <c r="DU267" s="8">
        <f>SUMIFS('Aceite Virgen'!DU$6:DU$257,'Aceite Virgen'!$A$6:$A$257,"&gt;="&amp;$A267,'Aceite Virgen'!$B$6:$B$257,"&lt;="&amp;$B267)</f>
        <v>30.94</v>
      </c>
      <c r="DV267" s="8">
        <f>SUMIFS('Aceite Virgen'!DV$6:DV$257,'Aceite Virgen'!$A$6:$A$257,"&gt;="&amp;$A267,'Aceite Virgen'!$B$6:$B$257,"&lt;="&amp;$B267)</f>
        <v>62.33</v>
      </c>
    </row>
    <row r="268" spans="1:126" x14ac:dyDescent="0.3">
      <c r="A268" s="14">
        <f>'TAM Aceite Virgen'!B16</f>
        <v>3.4</v>
      </c>
      <c r="B268" s="14">
        <f>'TAM Aceite Virgen'!C16</f>
        <v>3.5</v>
      </c>
      <c r="C268" s="14"/>
      <c r="D268" s="8">
        <f>SUMIFS('Aceite Virgen'!D$6:D$257,'Aceite Virgen'!$A$6:$A$257,"&gt;="&amp;$A268,'Aceite Virgen'!$B$6:$B$257,"&lt;="&amp;$B268)</f>
        <v>0.36</v>
      </c>
      <c r="E268" s="8">
        <f>SUMIFS('Aceite Virgen'!E$6:E$257,'Aceite Virgen'!$A$6:$A$257,"&gt;="&amp;$A268,'Aceite Virgen'!$B$6:$B$257,"&lt;="&amp;$B268)</f>
        <v>0</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0.65999999999999992</v>
      </c>
      <c r="L268" s="8">
        <f>SUMIFS('Aceite Virgen'!L$6:L$257,'Aceite Virgen'!$A$6:$A$257,"&gt;="&amp;$A268,'Aceite Virgen'!$B$6:$B$257,"&lt;="&amp;$B268)</f>
        <v>1.7</v>
      </c>
      <c r="M268" s="8">
        <f>SUMIFS('Aceite Virgen'!M$6:M$257,'Aceite Virgen'!$A$6:$A$257,"&gt;="&amp;$A268,'Aceite Virgen'!$B$6:$B$257,"&lt;="&amp;$B268)</f>
        <v>0.55000000000000004</v>
      </c>
      <c r="N268" s="8">
        <f>SUMIFS('Aceite Virgen'!N$6:N$257,'Aceite Virgen'!$A$6:$A$257,"&gt;="&amp;$A268,'Aceite Virgen'!$B$6:$B$257,"&lt;="&amp;$B268)</f>
        <v>0</v>
      </c>
      <c r="O268" s="14"/>
      <c r="P268" s="14"/>
      <c r="Q268" s="14"/>
      <c r="R268" s="8">
        <f>SUMIFS('Aceite Virgen'!R$6:R$257,'Aceite Virgen'!$A$6:$A$257,"&gt;="&amp;$A268,'Aceite Virgen'!$B$6:$B$257,"&lt;="&amp;$B268)</f>
        <v>0.83</v>
      </c>
      <c r="S268" s="8">
        <f>SUMIFS('Aceite Virgen'!S$6:S$257,'Aceite Virgen'!$A$6:$A$257,"&gt;="&amp;$A268,'Aceite Virgen'!$B$6:$B$257,"&lt;="&amp;$B268)</f>
        <v>5.23</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0.22</v>
      </c>
      <c r="Z268" s="8">
        <f>SUMIFS('Aceite Virgen'!Z$6:Z$257,'Aceite Virgen'!$A$6:$A$257,"&gt;="&amp;$A268,'Aceite Virgen'!$B$6:$B$257,"&lt;="&amp;$B268)</f>
        <v>1.24</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0.38999999999999996</v>
      </c>
      <c r="AG268" s="8">
        <f>SUMIFS('Aceite Virgen'!AG$6:AG$257,'Aceite Virgen'!$A$6:$A$257,"&gt;="&amp;$A268,'Aceite Virgen'!$B$6:$B$257,"&lt;="&amp;$B268)</f>
        <v>2.95</v>
      </c>
      <c r="AH268" s="8">
        <f>SUMIFS('Aceite Virgen'!AH$6:AH$257,'Aceite Virgen'!$A$6:$A$257,"&gt;="&amp;$A268,'Aceite Virgen'!$B$6:$B$257,"&lt;="&amp;$B268)</f>
        <v>0.15000000000000002</v>
      </c>
      <c r="AI268" s="8">
        <f>SUMIFS('Aceite Virgen'!AI$6:AI$257,'Aceite Virgen'!$A$6:$A$257,"&gt;="&amp;$A268,'Aceite Virgen'!$B$6:$B$257,"&lt;="&amp;$B268)</f>
        <v>0</v>
      </c>
      <c r="AJ268" s="14"/>
      <c r="AK268" s="14"/>
      <c r="AL268" s="14"/>
      <c r="AM268" s="8">
        <f>SUMIFS('Aceite Virgen'!AM$6:AM$257,'Aceite Virgen'!$A$6:$A$257,"&gt;="&amp;$A268,'Aceite Virgen'!$B$6:$B$257,"&lt;="&amp;$B268)</f>
        <v>0.17</v>
      </c>
      <c r="AN268" s="8">
        <f>SUMIFS('Aceite Virgen'!AN$6:AN$257,'Aceite Virgen'!$A$6:$A$257,"&gt;="&amp;$A268,'Aceite Virgen'!$B$6:$B$257,"&lt;="&amp;$B268)</f>
        <v>0.92</v>
      </c>
      <c r="AO268" s="8">
        <f>SUMIFS('Aceite Virgen'!AO$6:AO$257,'Aceite Virgen'!$A$6:$A$257,"&gt;="&amp;$A268,'Aceite Virgen'!$B$6:$B$257,"&lt;="&amp;$B268)</f>
        <v>0.11</v>
      </c>
      <c r="AP268" s="8">
        <f>SUMIFS('Aceite Virgen'!AP$6:AP$257,'Aceite Virgen'!$A$6:$A$257,"&gt;="&amp;$A268,'Aceite Virgen'!$B$6:$B$257,"&lt;="&amp;$B268)</f>
        <v>0</v>
      </c>
      <c r="AQ268" s="14"/>
      <c r="AR268" s="14"/>
      <c r="AT268" s="8">
        <f>SUMIFS('Aceite Virgen'!AT$6:AT$257,'Aceite Virgen'!$A$6:$A$257,"&gt;="&amp;$A268,'Aceite Virgen'!$B$6:$B$257,"&lt;="&amp;$B268)</f>
        <v>0.94</v>
      </c>
      <c r="AU268" s="8">
        <f>SUMIFS('Aceite Virgen'!AU$6:AU$257,'Aceite Virgen'!$A$6:$A$257,"&gt;="&amp;$A268,'Aceite Virgen'!$B$6:$B$257,"&lt;="&amp;$B268)</f>
        <v>2.85</v>
      </c>
      <c r="AV268" s="8">
        <f>SUMIFS('Aceite Virgen'!AV$6:AV$257,'Aceite Virgen'!$A$6:$A$257,"&gt;="&amp;$A268,'Aceite Virgen'!$B$6:$B$257,"&lt;="&amp;$B268)</f>
        <v>0.52</v>
      </c>
      <c r="AW268" s="8">
        <f>SUMIFS('Aceite Virgen'!AW$6:AW$257,'Aceite Virgen'!$A$6:$A$257,"&gt;="&amp;$A268,'Aceite Virgen'!$B$6:$B$257,"&lt;="&amp;$B268)</f>
        <v>12</v>
      </c>
      <c r="BA268" s="8">
        <f>SUMIFS('Aceite Virgen'!BA$6:BA$257,'Aceite Virgen'!$A$6:$A$257,"&gt;="&amp;A268,'Aceite Virgen'!$B$6:$B$257,"&lt;="&amp;B268)</f>
        <v>0.26</v>
      </c>
      <c r="BB268" s="8">
        <f>SUMIFS('Aceite Virgen'!BB$6:BB$257,'Aceite Virgen'!$A$6:$A$257,"&gt;="&amp;$A268,'Aceite Virgen'!$B$6:$B$257,"&lt;="&amp;$B268)</f>
        <v>0</v>
      </c>
      <c r="BC268" s="8">
        <f>SUMIFS('Aceite Virgen'!BC$6:BC$257,'Aceite Virgen'!$A$6:$A$257,"&gt;="&amp;$A268,'Aceite Virgen'!$B$6:$B$257,"&lt;="&amp;$B268)</f>
        <v>0.31000000000000005</v>
      </c>
      <c r="BD268" s="8">
        <f>SUMIFS('Aceite Virgen'!BD$6:BD$257,'Aceite Virgen'!$A$6:$A$257,"&gt;="&amp;$A268,'Aceite Virgen'!$B$6:$B$257,"&lt;="&amp;$B268)</f>
        <v>0</v>
      </c>
      <c r="BH268" s="8">
        <f>SUMIFS('Aceite Virgen'!BH$6:BH$257,'Aceite Virgen'!$A$6:$A$257,"&gt;="&amp;$A268,'Aceite Virgen'!$B$6:$B$257,"&lt;="&amp;$B268)</f>
        <v>0.09</v>
      </c>
      <c r="BI268" s="8">
        <f>SUMIFS('Aceite Virgen'!BI$6:BI$257,'Aceite Virgen'!$A$6:$A$257,"&gt;="&amp;$A268,'Aceite Virgen'!$B$6:$B$257,"&lt;="&amp;$B268)</f>
        <v>0</v>
      </c>
      <c r="BJ268" s="8">
        <f>SUMIFS('Aceite Virgen'!BJ$6:BJ$257,'Aceite Virgen'!$A$6:$A$257,"&gt;="&amp;$A268,'Aceite Virgen'!$B$6:$B$257,"&lt;="&amp;$B268)</f>
        <v>0.1</v>
      </c>
      <c r="BK268" s="8">
        <f>SUMIFS('Aceite Virgen'!BK$6:BK$257,'Aceite Virgen'!$A$6:$A$257,"&gt;="&amp;$A268,'Aceite Virgen'!$B$6:$B$257,"&lt;="&amp;$B268)</f>
        <v>0</v>
      </c>
      <c r="BO268" s="8">
        <f>SUMIFS('Aceite Virgen'!BO$6:BO$257,'Aceite Virgen'!$A$6:$A$257,"&gt;="&amp;$A268,'Aceite Virgen'!$B$6:$B$257,"&lt;="&amp;$B268)</f>
        <v>0.27</v>
      </c>
      <c r="BP268" s="8">
        <f>SUMIFS('Aceite Virgen'!BP$6:BP$257,'Aceite Virgen'!$A$6:$A$257,"&gt;="&amp;$A268,'Aceite Virgen'!$B$6:$B$257,"&lt;="&amp;$B268)</f>
        <v>0</v>
      </c>
      <c r="BQ268" s="8">
        <f>SUMIFS('Aceite Virgen'!BQ$6:BQ$257,'Aceite Virgen'!$A$6:$A$257,"&gt;="&amp;$A268,'Aceite Virgen'!$B$6:$B$257,"&lt;="&amp;$B268)</f>
        <v>0.32</v>
      </c>
      <c r="BR268" s="8">
        <f>SUMIFS('Aceite Virgen'!BR$6:BR$257,'Aceite Virgen'!$A$6:$A$257,"&gt;="&amp;$A268,'Aceite Virgen'!$B$6:$B$257,"&lt;="&amp;$B268)</f>
        <v>0</v>
      </c>
      <c r="BV268" s="8">
        <f>SUMIFS('Aceite Virgen'!BV$6:BV$257,'Aceite Virgen'!$A$6:$A$257,"&gt;="&amp;$A268,'Aceite Virgen'!$B$6:$B$257,"&lt;="&amp;$B268)</f>
        <v>0.56000000000000005</v>
      </c>
      <c r="BW268" s="8">
        <f>SUMIFS('Aceite Virgen'!BW$6:BW$257,'Aceite Virgen'!$A$6:$A$257,"&gt;="&amp;$A268,'Aceite Virgen'!$B$6:$B$257,"&lt;="&amp;$B268)</f>
        <v>2.59</v>
      </c>
      <c r="BX268" s="8">
        <f>SUMIFS('Aceite Virgen'!BX$6:BX$257,'Aceite Virgen'!$A$6:$A$257,"&gt;="&amp;$A268,'Aceite Virgen'!$B$6:$B$257,"&lt;="&amp;$B268)</f>
        <v>0.38</v>
      </c>
      <c r="BY268" s="8">
        <f>SUMIFS('Aceite Virgen'!BY$6:BY$257,'Aceite Virgen'!$A$6:$A$257,"&gt;="&amp;$A268,'Aceite Virgen'!$B$6:$B$257,"&lt;="&amp;$B268)</f>
        <v>0</v>
      </c>
      <c r="CC268" s="8">
        <f>SUMIFS('Aceite Virgen'!CC$6:CC$257,'Aceite Virgen'!$A$6:$A$257,"&gt;="&amp;$A268,'Aceite Virgen'!$B$6:$B$257,"&lt;="&amp;$B268)</f>
        <v>0.05</v>
      </c>
      <c r="CD268" s="8">
        <f>SUMIFS('Aceite Virgen'!CD$6:CD$257,'Aceite Virgen'!$A$6:$A$257,"&gt;="&amp;$A268,'Aceite Virgen'!$B$6:$B$257,"&lt;="&amp;$B268)</f>
        <v>0</v>
      </c>
      <c r="CE268" s="8">
        <f>SUMIFS('Aceite Virgen'!CE$6:CE$257,'Aceite Virgen'!$A$6:$A$257,"&gt;="&amp;$A268,'Aceite Virgen'!$B$6:$B$257,"&lt;="&amp;$B268)</f>
        <v>0.06</v>
      </c>
      <c r="CF268" s="8">
        <f>SUMIFS('Aceite Virgen'!CF$6:CF$257,'Aceite Virgen'!$A$6:$A$257,"&gt;="&amp;$A268,'Aceite Virgen'!$B$6:$B$257,"&lt;="&amp;$B268)</f>
        <v>0</v>
      </c>
      <c r="CJ268" s="8">
        <f>SUMIFS('Aceite Virgen'!CJ$6:CJ$257,'Aceite Virgen'!$A$6:$A$257,"&gt;="&amp;$A268,'Aceite Virgen'!$B$6:$B$257,"&lt;="&amp;$B268)</f>
        <v>0.92999999999999994</v>
      </c>
      <c r="CK268" s="8">
        <f>SUMIFS('Aceite Virgen'!CK$6:CK$257,'Aceite Virgen'!$A$6:$A$257,"&gt;="&amp;$A268,'Aceite Virgen'!$B$6:$B$257,"&lt;="&amp;$B268)</f>
        <v>2.74</v>
      </c>
      <c r="CL268" s="8">
        <f>SUMIFS('Aceite Virgen'!CL$6:CL$257,'Aceite Virgen'!$A$6:$A$257,"&gt;="&amp;$A268,'Aceite Virgen'!$B$6:$B$257,"&lt;="&amp;$B268)</f>
        <v>0.23</v>
      </c>
      <c r="CM268" s="8">
        <f>SUMIFS('Aceite Virgen'!CM$6:CM$257,'Aceite Virgen'!$A$6:$A$257,"&gt;="&amp;$A268,'Aceite Virgen'!$B$6:$B$257,"&lt;="&amp;$B268)</f>
        <v>8.31</v>
      </c>
      <c r="CQ268" s="8">
        <f>SUMIFS('Aceite Virgen'!CQ$6:CQ$257,'Aceite Virgen'!$A$6:$A$257,"&gt;="&amp;$A268,'Aceite Virgen'!$B$6:$B$257,"&lt;="&amp;$B268)</f>
        <v>2.0699999999999998</v>
      </c>
      <c r="CR268" s="8">
        <f>SUMIFS('Aceite Virgen'!CR$6:CR$257,'Aceite Virgen'!$A$6:$A$257,"&gt;="&amp;$A268,'Aceite Virgen'!$B$6:$B$257,"&lt;="&amp;$B268)</f>
        <v>5.13</v>
      </c>
      <c r="CS268" s="8">
        <f>SUMIFS('Aceite Virgen'!CS$6:CS$257,'Aceite Virgen'!$A$6:$A$257,"&gt;="&amp;$A268,'Aceite Virgen'!$B$6:$B$257,"&lt;="&amp;$B268)</f>
        <v>1.44</v>
      </c>
      <c r="CT268" s="8">
        <f>SUMIFS('Aceite Virgen'!CT$6:CT$257,'Aceite Virgen'!$A$6:$A$257,"&gt;="&amp;$A268,'Aceite Virgen'!$B$6:$B$257,"&lt;="&amp;$B268)</f>
        <v>6.34</v>
      </c>
      <c r="CX268" s="8">
        <f>SUMIFS('Aceite Virgen'!CX$6:CX$257,'Aceite Virgen'!$A$6:$A$257,"&gt;="&amp;$A268,'Aceite Virgen'!$B$6:$B$257,"&lt;="&amp;$B268)</f>
        <v>4.6800000000000006</v>
      </c>
      <c r="CY268" s="8">
        <f>SUMIFS('Aceite Virgen'!CY$6:CY$257,'Aceite Virgen'!$A$6:$A$257,"&gt;="&amp;$A268,'Aceite Virgen'!$B$6:$B$257,"&lt;="&amp;$B268)</f>
        <v>7.32</v>
      </c>
      <c r="CZ268" s="8">
        <f>SUMIFS('Aceite Virgen'!CZ$6:CZ$257,'Aceite Virgen'!$A$6:$A$257,"&gt;="&amp;$A268,'Aceite Virgen'!$B$6:$B$257,"&lt;="&amp;$B268)</f>
        <v>4.37</v>
      </c>
      <c r="DA268" s="8">
        <f>SUMIFS('Aceite Virgen'!DA$6:DA$257,'Aceite Virgen'!$A$6:$A$257,"&gt;="&amp;$A268,'Aceite Virgen'!$B$6:$B$257,"&lt;="&amp;$B268)</f>
        <v>2.35</v>
      </c>
      <c r="DE268" s="8">
        <f>SUMIFS('Aceite Virgen'!DE$6:DE$257,'Aceite Virgen'!$A$6:$A$257,"&gt;="&amp;$A268,'Aceite Virgen'!$B$6:$B$257,"&lt;="&amp;$B268)</f>
        <v>1.67</v>
      </c>
      <c r="DF268" s="8">
        <f>SUMIFS('Aceite Virgen'!DF$6:DF$257,'Aceite Virgen'!$A$6:$A$257,"&gt;="&amp;$A268,'Aceite Virgen'!$B$6:$B$257,"&lt;="&amp;$B268)</f>
        <v>1.71</v>
      </c>
      <c r="DG268" s="8">
        <f>SUMIFS('Aceite Virgen'!DG$6:DG$257,'Aceite Virgen'!$A$6:$A$257,"&gt;="&amp;$A268,'Aceite Virgen'!$B$6:$B$257,"&lt;="&amp;$B268)</f>
        <v>1.62</v>
      </c>
      <c r="DH268" s="8">
        <f>SUMIFS('Aceite Virgen'!DH$6:DH$257,'Aceite Virgen'!$A$6:$A$257,"&gt;="&amp;$A268,'Aceite Virgen'!$B$6:$B$257,"&lt;="&amp;$B268)</f>
        <v>5.15</v>
      </c>
      <c r="DL268" s="8">
        <f>SUMIFS('Aceite Virgen'!DL$6:DL$257,'Aceite Virgen'!$A$6:$A$257,"&gt;="&amp;$A268,'Aceite Virgen'!$B$6:$B$257,"&lt;="&amp;$B268)</f>
        <v>3.0500000000000003</v>
      </c>
      <c r="DM268" s="8">
        <f>SUMIFS('Aceite Virgen'!DM$6:DM$257,'Aceite Virgen'!$A$6:$A$257,"&gt;="&amp;$A268,'Aceite Virgen'!$B$6:$B$257,"&lt;="&amp;$B268)</f>
        <v>10.02</v>
      </c>
      <c r="DN268" s="8">
        <f>SUMIFS('Aceite Virgen'!DN$6:DN$257,'Aceite Virgen'!$A$6:$A$257,"&gt;="&amp;$A268,'Aceite Virgen'!$B$6:$B$257,"&lt;="&amp;$B268)</f>
        <v>1.85</v>
      </c>
      <c r="DO268" s="8">
        <f>SUMIFS('Aceite Virgen'!DO$6:DO$257,'Aceite Virgen'!$A$6:$A$257,"&gt;="&amp;$A268,'Aceite Virgen'!$B$6:$B$257,"&lt;="&amp;$B268)</f>
        <v>0.6</v>
      </c>
      <c r="DS268" s="8">
        <f>SUMIFS('Aceite Virgen'!DS$6:DS$257,'Aceite Virgen'!$A$6:$A$257,"&gt;="&amp;$A268,'Aceite Virgen'!$B$6:$B$257,"&lt;="&amp;$B268)</f>
        <v>0.60000000000000009</v>
      </c>
      <c r="DT268" s="8">
        <f>SUMIFS('Aceite Virgen'!DT$6:DT$257,'Aceite Virgen'!$A$6:$A$257,"&gt;="&amp;$A268,'Aceite Virgen'!$B$6:$B$257,"&lt;="&amp;$B268)</f>
        <v>1.96</v>
      </c>
      <c r="DU268" s="8">
        <f>SUMIFS('Aceite Virgen'!DU$6:DU$257,'Aceite Virgen'!$A$6:$A$257,"&gt;="&amp;$A268,'Aceite Virgen'!$B$6:$B$257,"&lt;="&amp;$B268)</f>
        <v>0.1</v>
      </c>
      <c r="DV268" s="8">
        <f>SUMIFS('Aceite Virgen'!DV$6:DV$257,'Aceite Virgen'!$A$6:$A$257,"&gt;="&amp;$A268,'Aceite Virgen'!$B$6:$B$257,"&lt;="&amp;$B268)</f>
        <v>0</v>
      </c>
    </row>
    <row r="269" spans="1:126" x14ac:dyDescent="0.3">
      <c r="A269" s="14">
        <f>'TAM Aceite Virgen'!B17</f>
        <v>3.5</v>
      </c>
      <c r="B269" s="14">
        <f>'TAM Aceite Virgen'!C17</f>
        <v>3.6</v>
      </c>
      <c r="C269" s="14"/>
      <c r="D269" s="8">
        <f>SUMIFS('Aceite Virgen'!D$6:D$257,'Aceite Virgen'!$A$6:$A$257,"&gt;="&amp;$A269,'Aceite Virgen'!$B$6:$B$257,"&lt;="&amp;$B269)</f>
        <v>1.21</v>
      </c>
      <c r="E269" s="8">
        <f>SUMIFS('Aceite Virgen'!E$6:E$257,'Aceite Virgen'!$A$6:$A$257,"&gt;="&amp;$A269,'Aceite Virgen'!$B$6:$B$257,"&lt;="&amp;$B269)</f>
        <v>6.28</v>
      </c>
      <c r="F269" s="8">
        <f>SUMIFS('Aceite Virgen'!F$6:F$257,'Aceite Virgen'!$A$6:$A$257,"&gt;="&amp;$A269,'Aceite Virgen'!$B$6:$B$257,"&lt;="&amp;$B269)</f>
        <v>0.56000000000000005</v>
      </c>
      <c r="G269" s="8">
        <f>SUMIFS('Aceite Virgen'!G$6:G$257,'Aceite Virgen'!$A$6:$A$257,"&gt;="&amp;$A269,'Aceite Virgen'!$B$6:$B$257,"&lt;="&amp;$B269)</f>
        <v>0</v>
      </c>
      <c r="H269" s="14"/>
      <c r="I269" s="14"/>
      <c r="J269" s="14"/>
      <c r="K269" s="8">
        <f>SUMIFS('Aceite Virgen'!K$6:K$257,'Aceite Virgen'!$A$6:$A$257,"&gt;="&amp;$A269,'Aceite Virgen'!$B$6:$B$257,"&lt;="&amp;$B269)</f>
        <v>0.44</v>
      </c>
      <c r="L269" s="8">
        <f>SUMIFS('Aceite Virgen'!L$6:L$257,'Aceite Virgen'!$A$6:$A$257,"&gt;="&amp;$A269,'Aceite Virgen'!$B$6:$B$257,"&lt;="&amp;$B269)</f>
        <v>3.11</v>
      </c>
      <c r="M269" s="8">
        <f>SUMIFS('Aceite Virgen'!M$6:M$257,'Aceite Virgen'!$A$6:$A$257,"&gt;="&amp;$A269,'Aceite Virgen'!$B$6:$B$257,"&lt;="&amp;$B269)</f>
        <v>0</v>
      </c>
      <c r="N269" s="8">
        <f>SUMIFS('Aceite Virgen'!N$6:N$257,'Aceite Virgen'!$A$6:$A$257,"&gt;="&amp;$A269,'Aceite Virgen'!$B$6:$B$257,"&lt;="&amp;$B269)</f>
        <v>0</v>
      </c>
      <c r="O269" s="14"/>
      <c r="P269" s="14"/>
      <c r="Q269" s="14"/>
      <c r="R269" s="8">
        <f>SUMIFS('Aceite Virgen'!R$6:R$257,'Aceite Virgen'!$A$6:$A$257,"&gt;="&amp;$A269,'Aceite Virgen'!$B$6:$B$257,"&lt;="&amp;$B269)</f>
        <v>0.64</v>
      </c>
      <c r="S269" s="8">
        <f>SUMIFS('Aceite Virgen'!S$6:S$257,'Aceite Virgen'!$A$6:$A$257,"&gt;="&amp;$A269,'Aceite Virgen'!$B$6:$B$257,"&lt;="&amp;$B269)</f>
        <v>4</v>
      </c>
      <c r="T269" s="8">
        <f>SUMIFS('Aceite Virgen'!T$6:T$257,'Aceite Virgen'!$A$6:$A$257,"&gt;="&amp;$A269,'Aceite Virgen'!$B$6:$B$257,"&lt;="&amp;$B269)</f>
        <v>0</v>
      </c>
      <c r="U269" s="8">
        <f>SUMIFS('Aceite Virgen'!U$6:U$257,'Aceite Virgen'!$A$6:$A$257,"&gt;="&amp;$A269,'Aceite Virgen'!$B$6:$B$257,"&lt;="&amp;$B269)</f>
        <v>0</v>
      </c>
      <c r="V269" s="14"/>
      <c r="W269" s="14"/>
      <c r="X269" s="14"/>
      <c r="Y269" s="8">
        <f>SUMIFS('Aceite Virgen'!Y$6:Y$257,'Aceite Virgen'!$A$6:$A$257,"&gt;="&amp;$A269,'Aceite Virgen'!$B$6:$B$257,"&lt;="&amp;$B269)</f>
        <v>0.44</v>
      </c>
      <c r="Z269" s="8">
        <f>SUMIFS('Aceite Virgen'!Z$6:Z$257,'Aceite Virgen'!$A$6:$A$257,"&gt;="&amp;$A269,'Aceite Virgen'!$B$6:$B$257,"&lt;="&amp;$B269)</f>
        <v>2.5499999999999998</v>
      </c>
      <c r="AA269" s="8">
        <f>SUMIFS('Aceite Virgen'!AA$6:AA$257,'Aceite Virgen'!$A$6:$A$257,"&gt;="&amp;$A269,'Aceite Virgen'!$B$6:$B$257,"&lt;="&amp;$B269)</f>
        <v>0</v>
      </c>
      <c r="AB269" s="8">
        <f>SUMIFS('Aceite Virgen'!AB$6:AB$257,'Aceite Virgen'!$A$6:$A$257,"&gt;="&amp;$A269,'Aceite Virgen'!$B$6:$B$257,"&lt;="&amp;$B269)</f>
        <v>0</v>
      </c>
      <c r="AC269" s="14"/>
      <c r="AD269" s="14"/>
      <c r="AE269" s="14"/>
      <c r="AF269" s="8">
        <f>SUMIFS('Aceite Virgen'!AF$6:AF$257,'Aceite Virgen'!$A$6:$A$257,"&gt;="&amp;$A269,'Aceite Virgen'!$B$6:$B$257,"&lt;="&amp;$B269)</f>
        <v>1.54</v>
      </c>
      <c r="AG269" s="8">
        <f>SUMIFS('Aceite Virgen'!AG$6:AG$257,'Aceite Virgen'!$A$6:$A$257,"&gt;="&amp;$A269,'Aceite Virgen'!$B$6:$B$257,"&lt;="&amp;$B269)</f>
        <v>0</v>
      </c>
      <c r="AH269" s="8">
        <f>SUMIFS('Aceite Virgen'!AH$6:AH$257,'Aceite Virgen'!$A$6:$A$257,"&gt;="&amp;$A269,'Aceite Virgen'!$B$6:$B$257,"&lt;="&amp;$B269)</f>
        <v>1.81</v>
      </c>
      <c r="AI269" s="8">
        <f>SUMIFS('Aceite Virgen'!AI$6:AI$257,'Aceite Virgen'!$A$6:$A$257,"&gt;="&amp;$A269,'Aceite Virgen'!$B$6:$B$257,"&lt;="&amp;$B269)</f>
        <v>0</v>
      </c>
      <c r="AJ269" s="14"/>
      <c r="AK269" s="14"/>
      <c r="AL269" s="14"/>
      <c r="AM269" s="8">
        <f>SUMIFS('Aceite Virgen'!AM$6:AM$257,'Aceite Virgen'!$A$6:$A$257,"&gt;="&amp;$A269,'Aceite Virgen'!$B$6:$B$257,"&lt;="&amp;$B269)</f>
        <v>1.2</v>
      </c>
      <c r="AN269" s="8">
        <f>SUMIFS('Aceite Virgen'!AN$6:AN$257,'Aceite Virgen'!$A$6:$A$257,"&gt;="&amp;$A269,'Aceite Virgen'!$B$6:$B$257,"&lt;="&amp;$B269)</f>
        <v>1.26</v>
      </c>
      <c r="AO269" s="8">
        <f>SUMIFS('Aceite Virgen'!AO$6:AO$257,'Aceite Virgen'!$A$6:$A$257,"&gt;="&amp;$A269,'Aceite Virgen'!$B$6:$B$257,"&lt;="&amp;$B269)</f>
        <v>1.32</v>
      </c>
      <c r="AP269" s="8">
        <f>SUMIFS('Aceite Virgen'!AP$6:AP$257,'Aceite Virgen'!$A$6:$A$257,"&gt;="&amp;$A269,'Aceite Virgen'!$B$6:$B$257,"&lt;="&amp;$B269)</f>
        <v>0</v>
      </c>
      <c r="AQ269" s="14"/>
      <c r="AR269" s="14"/>
      <c r="AT269" s="8">
        <f>SUMIFS('Aceite Virgen'!AT$6:AT$257,'Aceite Virgen'!$A$6:$A$257,"&gt;="&amp;$A269,'Aceite Virgen'!$B$6:$B$257,"&lt;="&amp;$B269)</f>
        <v>1.36</v>
      </c>
      <c r="AU269" s="8">
        <f>SUMIFS('Aceite Virgen'!AU$6:AU$257,'Aceite Virgen'!$A$6:$A$257,"&gt;="&amp;$A269,'Aceite Virgen'!$B$6:$B$257,"&lt;="&amp;$B269)</f>
        <v>0</v>
      </c>
      <c r="AV269" s="8">
        <f>SUMIFS('Aceite Virgen'!AV$6:AV$257,'Aceite Virgen'!$A$6:$A$257,"&gt;="&amp;$A269,'Aceite Virgen'!$B$6:$B$257,"&lt;="&amp;$B269)</f>
        <v>1.6300000000000001</v>
      </c>
      <c r="AW269" s="8">
        <f>SUMIFS('Aceite Virgen'!AW$6:AW$257,'Aceite Virgen'!$A$6:$A$257,"&gt;="&amp;$A269,'Aceite Virgen'!$B$6:$B$257,"&lt;="&amp;$B269)</f>
        <v>0</v>
      </c>
      <c r="BA269" s="8">
        <f>SUMIFS('Aceite Virgen'!BA$6:BA$257,'Aceite Virgen'!$A$6:$A$257,"&gt;="&amp;A269,'Aceite Virgen'!$B$6:$B$257,"&lt;="&amp;B269)</f>
        <v>1.31</v>
      </c>
      <c r="BB269" s="8">
        <f>SUMIFS('Aceite Virgen'!BB$6:BB$257,'Aceite Virgen'!$A$6:$A$257,"&gt;="&amp;$A269,'Aceite Virgen'!$B$6:$B$257,"&lt;="&amp;$B269)</f>
        <v>4.7300000000000004</v>
      </c>
      <c r="BC269" s="8">
        <f>SUMIFS('Aceite Virgen'!BC$6:BC$257,'Aceite Virgen'!$A$6:$A$257,"&gt;="&amp;$A269,'Aceite Virgen'!$B$6:$B$257,"&lt;="&amp;$B269)</f>
        <v>0.96</v>
      </c>
      <c r="BD269" s="8">
        <f>SUMIFS('Aceite Virgen'!BD$6:BD$257,'Aceite Virgen'!$A$6:$A$257,"&gt;="&amp;$A269,'Aceite Virgen'!$B$6:$B$257,"&lt;="&amp;$B269)</f>
        <v>0</v>
      </c>
      <c r="BH269" s="8">
        <f>SUMIFS('Aceite Virgen'!BH$6:BH$257,'Aceite Virgen'!$A$6:$A$257,"&gt;="&amp;$A269,'Aceite Virgen'!$B$6:$B$257,"&lt;="&amp;$B269)</f>
        <v>2.06</v>
      </c>
      <c r="BI269" s="8">
        <f>SUMIFS('Aceite Virgen'!BI$6:BI$257,'Aceite Virgen'!$A$6:$A$257,"&gt;="&amp;$A269,'Aceite Virgen'!$B$6:$B$257,"&lt;="&amp;$B269)</f>
        <v>1.58</v>
      </c>
      <c r="BJ269" s="8">
        <f>SUMIFS('Aceite Virgen'!BJ$6:BJ$257,'Aceite Virgen'!$A$6:$A$257,"&gt;="&amp;$A269,'Aceite Virgen'!$B$6:$B$257,"&lt;="&amp;$B269)</f>
        <v>2.06</v>
      </c>
      <c r="BK269" s="8">
        <f>SUMIFS('Aceite Virgen'!BK$6:BK$257,'Aceite Virgen'!$A$6:$A$257,"&gt;="&amp;$A269,'Aceite Virgen'!$B$6:$B$257,"&lt;="&amp;$B269)</f>
        <v>0</v>
      </c>
      <c r="BO269" s="8">
        <f>SUMIFS('Aceite Virgen'!BO$6:BO$257,'Aceite Virgen'!$A$6:$A$257,"&gt;="&amp;$A269,'Aceite Virgen'!$B$6:$B$257,"&lt;="&amp;$B269)</f>
        <v>2.5799999999999996</v>
      </c>
      <c r="BP269" s="8">
        <f>SUMIFS('Aceite Virgen'!BP$6:BP$257,'Aceite Virgen'!$A$6:$A$257,"&gt;="&amp;$A269,'Aceite Virgen'!$B$6:$B$257,"&lt;="&amp;$B269)</f>
        <v>0.92</v>
      </c>
      <c r="BQ269" s="8">
        <f>SUMIFS('Aceite Virgen'!BQ$6:BQ$257,'Aceite Virgen'!$A$6:$A$257,"&gt;="&amp;$A269,'Aceite Virgen'!$B$6:$B$257,"&lt;="&amp;$B269)</f>
        <v>2.97</v>
      </c>
      <c r="BR269" s="8">
        <f>SUMIFS('Aceite Virgen'!BR$6:BR$257,'Aceite Virgen'!$A$6:$A$257,"&gt;="&amp;$A269,'Aceite Virgen'!$B$6:$B$257,"&lt;="&amp;$B269)</f>
        <v>0</v>
      </c>
      <c r="BV269" s="8">
        <f>SUMIFS('Aceite Virgen'!BV$6:BV$257,'Aceite Virgen'!$A$6:$A$257,"&gt;="&amp;$A269,'Aceite Virgen'!$B$6:$B$257,"&lt;="&amp;$B269)</f>
        <v>7.6</v>
      </c>
      <c r="BW269" s="8">
        <f>SUMIFS('Aceite Virgen'!BW$6:BW$257,'Aceite Virgen'!$A$6:$A$257,"&gt;="&amp;$A269,'Aceite Virgen'!$B$6:$B$257,"&lt;="&amp;$B269)</f>
        <v>22.36</v>
      </c>
      <c r="BX269" s="8">
        <f>SUMIFS('Aceite Virgen'!BX$6:BX$257,'Aceite Virgen'!$A$6:$A$257,"&gt;="&amp;$A269,'Aceite Virgen'!$B$6:$B$257,"&lt;="&amp;$B269)</f>
        <v>6.17</v>
      </c>
      <c r="BY269" s="8">
        <f>SUMIFS('Aceite Virgen'!BY$6:BY$257,'Aceite Virgen'!$A$6:$A$257,"&gt;="&amp;$A269,'Aceite Virgen'!$B$6:$B$257,"&lt;="&amp;$B269)</f>
        <v>0</v>
      </c>
      <c r="CC269" s="8">
        <f>SUMIFS('Aceite Virgen'!CC$6:CC$257,'Aceite Virgen'!$A$6:$A$257,"&gt;="&amp;$A269,'Aceite Virgen'!$B$6:$B$257,"&lt;="&amp;$B269)</f>
        <v>15.34</v>
      </c>
      <c r="CD269" s="8">
        <f>SUMIFS('Aceite Virgen'!CD$6:CD$257,'Aceite Virgen'!$A$6:$A$257,"&gt;="&amp;$A269,'Aceite Virgen'!$B$6:$B$257,"&lt;="&amp;$B269)</f>
        <v>35.82</v>
      </c>
      <c r="CE269" s="8">
        <f>SUMIFS('Aceite Virgen'!CE$6:CE$257,'Aceite Virgen'!$A$6:$A$257,"&gt;="&amp;$A269,'Aceite Virgen'!$B$6:$B$257,"&lt;="&amp;$B269)</f>
        <v>14</v>
      </c>
      <c r="CF269" s="8">
        <f>SUMIFS('Aceite Virgen'!CF$6:CF$257,'Aceite Virgen'!$A$6:$A$257,"&gt;="&amp;$A269,'Aceite Virgen'!$B$6:$B$257,"&lt;="&amp;$B269)</f>
        <v>0</v>
      </c>
      <c r="CJ269" s="8">
        <f>SUMIFS('Aceite Virgen'!CJ$6:CJ$257,'Aceite Virgen'!$A$6:$A$257,"&gt;="&amp;$A269,'Aceite Virgen'!$B$6:$B$257,"&lt;="&amp;$B269)</f>
        <v>24.660000000000004</v>
      </c>
      <c r="CK269" s="8">
        <f>SUMIFS('Aceite Virgen'!CK$6:CK$257,'Aceite Virgen'!$A$6:$A$257,"&gt;="&amp;$A269,'Aceite Virgen'!$B$6:$B$257,"&lt;="&amp;$B269)</f>
        <v>35.909999999999997</v>
      </c>
      <c r="CL269" s="8">
        <f>SUMIFS('Aceite Virgen'!CL$6:CL$257,'Aceite Virgen'!$A$6:$A$257,"&gt;="&amp;$A269,'Aceite Virgen'!$B$6:$B$257,"&lt;="&amp;$B269)</f>
        <v>22.52</v>
      </c>
      <c r="CM269" s="8">
        <f>SUMIFS('Aceite Virgen'!CM$6:CM$257,'Aceite Virgen'!$A$6:$A$257,"&gt;="&amp;$A269,'Aceite Virgen'!$B$6:$B$257,"&lt;="&amp;$B269)</f>
        <v>45.68</v>
      </c>
      <c r="CQ269" s="8">
        <f>SUMIFS('Aceite Virgen'!CQ$6:CQ$257,'Aceite Virgen'!$A$6:$A$257,"&gt;="&amp;$A269,'Aceite Virgen'!$B$6:$B$257,"&lt;="&amp;$B269)</f>
        <v>31.92</v>
      </c>
      <c r="CR269" s="8">
        <f>SUMIFS('Aceite Virgen'!CR$6:CR$257,'Aceite Virgen'!$A$6:$A$257,"&gt;="&amp;$A269,'Aceite Virgen'!$B$6:$B$257,"&lt;="&amp;$B269)</f>
        <v>27.87</v>
      </c>
      <c r="CS269" s="8">
        <f>SUMIFS('Aceite Virgen'!CS$6:CS$257,'Aceite Virgen'!$A$6:$A$257,"&gt;="&amp;$A269,'Aceite Virgen'!$B$6:$B$257,"&lt;="&amp;$B269)</f>
        <v>32.880000000000003</v>
      </c>
      <c r="CT269" s="8">
        <f>SUMIFS('Aceite Virgen'!CT$6:CT$257,'Aceite Virgen'!$A$6:$A$257,"&gt;="&amp;$A269,'Aceite Virgen'!$B$6:$B$257,"&lt;="&amp;$B269)</f>
        <v>46.41</v>
      </c>
      <c r="CX269" s="8">
        <f>SUMIFS('Aceite Virgen'!CX$6:CX$257,'Aceite Virgen'!$A$6:$A$257,"&gt;="&amp;$A269,'Aceite Virgen'!$B$6:$B$257,"&lt;="&amp;$B269)</f>
        <v>27.63</v>
      </c>
      <c r="CY269" s="8">
        <f>SUMIFS('Aceite Virgen'!CY$6:CY$257,'Aceite Virgen'!$A$6:$A$257,"&gt;="&amp;$A269,'Aceite Virgen'!$B$6:$B$257,"&lt;="&amp;$B269)</f>
        <v>30.42</v>
      </c>
      <c r="CZ269" s="8">
        <f>SUMIFS('Aceite Virgen'!CZ$6:CZ$257,'Aceite Virgen'!$A$6:$A$257,"&gt;="&amp;$A269,'Aceite Virgen'!$B$6:$B$257,"&lt;="&amp;$B269)</f>
        <v>29.88</v>
      </c>
      <c r="DA269" s="8">
        <f>SUMIFS('Aceite Virgen'!DA$6:DA$257,'Aceite Virgen'!$A$6:$A$257,"&gt;="&amp;$A269,'Aceite Virgen'!$B$6:$B$257,"&lt;="&amp;$B269)</f>
        <v>16.66</v>
      </c>
      <c r="DE269" s="8">
        <f>SUMIFS('Aceite Virgen'!DE$6:DE$257,'Aceite Virgen'!$A$6:$A$257,"&gt;="&amp;$A269,'Aceite Virgen'!$B$6:$B$257,"&lt;="&amp;$B269)</f>
        <v>28.52</v>
      </c>
      <c r="DF269" s="8">
        <f>SUMIFS('Aceite Virgen'!DF$6:DF$257,'Aceite Virgen'!$A$6:$A$257,"&gt;="&amp;$A269,'Aceite Virgen'!$B$6:$B$257,"&lt;="&amp;$B269)</f>
        <v>28.68</v>
      </c>
      <c r="DG269" s="8">
        <f>SUMIFS('Aceite Virgen'!DG$6:DG$257,'Aceite Virgen'!$A$6:$A$257,"&gt;="&amp;$A269,'Aceite Virgen'!$B$6:$B$257,"&lt;="&amp;$B269)</f>
        <v>31.200000000000003</v>
      </c>
      <c r="DH269" s="8">
        <f>SUMIFS('Aceite Virgen'!DH$6:DH$257,'Aceite Virgen'!$A$6:$A$257,"&gt;="&amp;$A269,'Aceite Virgen'!$B$6:$B$257,"&lt;="&amp;$B269)</f>
        <v>0</v>
      </c>
      <c r="DL269" s="8">
        <f>SUMIFS('Aceite Virgen'!DL$6:DL$257,'Aceite Virgen'!$A$6:$A$257,"&gt;="&amp;$A269,'Aceite Virgen'!$B$6:$B$257,"&lt;="&amp;$B269)</f>
        <v>5.56</v>
      </c>
      <c r="DM269" s="8">
        <f>SUMIFS('Aceite Virgen'!DM$6:DM$257,'Aceite Virgen'!$A$6:$A$257,"&gt;="&amp;$A269,'Aceite Virgen'!$B$6:$B$257,"&lt;="&amp;$B269)</f>
        <v>8.61</v>
      </c>
      <c r="DN269" s="8">
        <f>SUMIFS('Aceite Virgen'!DN$6:DN$257,'Aceite Virgen'!$A$6:$A$257,"&gt;="&amp;$A269,'Aceite Virgen'!$B$6:$B$257,"&lt;="&amp;$B269)</f>
        <v>5.3599999999999994</v>
      </c>
      <c r="DO269" s="8">
        <f>SUMIFS('Aceite Virgen'!DO$6:DO$257,'Aceite Virgen'!$A$6:$A$257,"&gt;="&amp;$A269,'Aceite Virgen'!$B$6:$B$257,"&lt;="&amp;$B269)</f>
        <v>2.83</v>
      </c>
      <c r="DS269" s="8">
        <f>SUMIFS('Aceite Virgen'!DS$6:DS$257,'Aceite Virgen'!$A$6:$A$257,"&gt;="&amp;$A269,'Aceite Virgen'!$B$6:$B$257,"&lt;="&amp;$B269)</f>
        <v>1.69</v>
      </c>
      <c r="DT269" s="8">
        <f>SUMIFS('Aceite Virgen'!DT$6:DT$257,'Aceite Virgen'!$A$6:$A$257,"&gt;="&amp;$A269,'Aceite Virgen'!$B$6:$B$257,"&lt;="&amp;$B269)</f>
        <v>0</v>
      </c>
      <c r="DU269" s="8">
        <f>SUMIFS('Aceite Virgen'!DU$6:DU$257,'Aceite Virgen'!$A$6:$A$257,"&gt;="&amp;$A269,'Aceite Virgen'!$B$6:$B$257,"&lt;="&amp;$B269)</f>
        <v>2.2000000000000002</v>
      </c>
      <c r="DV269" s="8">
        <f>SUMIFS('Aceite Virgen'!DV$6:DV$257,'Aceite Virgen'!$A$6:$A$257,"&gt;="&amp;$A269,'Aceite Virgen'!$B$6:$B$257,"&lt;="&amp;$B269)</f>
        <v>0</v>
      </c>
    </row>
    <row r="270" spans="1:126" x14ac:dyDescent="0.3">
      <c r="A270" s="14">
        <f>'TAM Aceite Virgen'!B18</f>
        <v>3.6</v>
      </c>
      <c r="B270" s="14">
        <f>'TAM Aceite Virgen'!C18</f>
        <v>3.7</v>
      </c>
      <c r="C270" s="14"/>
      <c r="D270" s="8">
        <f>SUMIFS('Aceite Virgen'!D$6:D$257,'Aceite Virgen'!$A$6:$A$257,"&gt;="&amp;$A270,'Aceite Virgen'!$B$6:$B$257,"&lt;="&amp;$B270)</f>
        <v>7.29</v>
      </c>
      <c r="E270" s="8">
        <f>SUMIFS('Aceite Virgen'!E$6:E$257,'Aceite Virgen'!$A$6:$A$257,"&gt;="&amp;$A270,'Aceite Virgen'!$B$6:$B$257,"&lt;="&amp;$B270)</f>
        <v>3.93</v>
      </c>
      <c r="F270" s="8">
        <f>SUMIFS('Aceite Virgen'!F$6:F$257,'Aceite Virgen'!$A$6:$A$257,"&gt;="&amp;$A270,'Aceite Virgen'!$B$6:$B$257,"&lt;="&amp;$B270)</f>
        <v>8.9699999999999989</v>
      </c>
      <c r="G270" s="8">
        <f>SUMIFS('Aceite Virgen'!G$6:G$257,'Aceite Virgen'!$A$6:$A$257,"&gt;="&amp;$A270,'Aceite Virgen'!$B$6:$B$257,"&lt;="&amp;$B270)</f>
        <v>1.93</v>
      </c>
      <c r="H270" s="14"/>
      <c r="I270" s="14"/>
      <c r="J270" s="14"/>
      <c r="K270" s="8">
        <f>SUMIFS('Aceite Virgen'!K$6:K$257,'Aceite Virgen'!$A$6:$A$257,"&gt;="&amp;$A270,'Aceite Virgen'!$B$6:$B$257,"&lt;="&amp;$B270)</f>
        <v>6.32</v>
      </c>
      <c r="L270" s="8">
        <f>SUMIFS('Aceite Virgen'!L$6:L$257,'Aceite Virgen'!$A$6:$A$257,"&gt;="&amp;$A270,'Aceite Virgen'!$B$6:$B$257,"&lt;="&amp;$B270)</f>
        <v>7.57</v>
      </c>
      <c r="M270" s="8">
        <f>SUMIFS('Aceite Virgen'!M$6:M$257,'Aceite Virgen'!$A$6:$A$257,"&gt;="&amp;$A270,'Aceite Virgen'!$B$6:$B$257,"&lt;="&amp;$B270)</f>
        <v>4.17</v>
      </c>
      <c r="N270" s="8">
        <f>SUMIFS('Aceite Virgen'!N$6:N$257,'Aceite Virgen'!$A$6:$A$257,"&gt;="&amp;$A270,'Aceite Virgen'!$B$6:$B$257,"&lt;="&amp;$B270)</f>
        <v>30.29</v>
      </c>
      <c r="O270" s="14"/>
      <c r="P270" s="14"/>
      <c r="Q270" s="14"/>
      <c r="R270" s="8">
        <f>SUMIFS('Aceite Virgen'!R$6:R$257,'Aceite Virgen'!$A$6:$A$257,"&gt;="&amp;$A270,'Aceite Virgen'!$B$6:$B$257,"&lt;="&amp;$B270)</f>
        <v>11.030000000000001</v>
      </c>
      <c r="S270" s="8">
        <f>SUMIFS('Aceite Virgen'!S$6:S$257,'Aceite Virgen'!$A$6:$A$257,"&gt;="&amp;$A270,'Aceite Virgen'!$B$6:$B$257,"&lt;="&amp;$B270)</f>
        <v>6.55</v>
      </c>
      <c r="T270" s="8">
        <f>SUMIFS('Aceite Virgen'!T$6:T$257,'Aceite Virgen'!$A$6:$A$257,"&gt;="&amp;$A270,'Aceite Virgen'!$B$6:$B$257,"&lt;="&amp;$B270)</f>
        <v>6.69</v>
      </c>
      <c r="U270" s="8">
        <f>SUMIFS('Aceite Virgen'!U$6:U$257,'Aceite Virgen'!$A$6:$A$257,"&gt;="&amp;$A270,'Aceite Virgen'!$B$6:$B$257,"&lt;="&amp;$B270)</f>
        <v>57.89</v>
      </c>
      <c r="V270" s="14"/>
      <c r="W270" s="14"/>
      <c r="X270" s="14"/>
      <c r="Y270" s="8">
        <f>SUMIFS('Aceite Virgen'!Y$6:Y$257,'Aceite Virgen'!$A$6:$A$257,"&gt;="&amp;$A270,'Aceite Virgen'!$B$6:$B$257,"&lt;="&amp;$B270)</f>
        <v>2.62</v>
      </c>
      <c r="Z270" s="8">
        <f>SUMIFS('Aceite Virgen'!Z$6:Z$257,'Aceite Virgen'!$A$6:$A$257,"&gt;="&amp;$A270,'Aceite Virgen'!$B$6:$B$257,"&lt;="&amp;$B270)</f>
        <v>0</v>
      </c>
      <c r="AA270" s="8">
        <f>SUMIFS('Aceite Virgen'!AA$6:AA$257,'Aceite Virgen'!$A$6:$A$257,"&gt;="&amp;$A270,'Aceite Virgen'!$B$6:$B$257,"&lt;="&amp;$B270)</f>
        <v>2.98</v>
      </c>
      <c r="AB270" s="8">
        <f>SUMIFS('Aceite Virgen'!AB$6:AB$257,'Aceite Virgen'!$A$6:$A$257,"&gt;="&amp;$A270,'Aceite Virgen'!$B$6:$B$257,"&lt;="&amp;$B270)</f>
        <v>7.16</v>
      </c>
      <c r="AC270" s="14"/>
      <c r="AD270" s="14"/>
      <c r="AE270" s="14"/>
      <c r="AF270" s="8">
        <f>SUMIFS('Aceite Virgen'!AF$6:AF$257,'Aceite Virgen'!$A$6:$A$257,"&gt;="&amp;$A270,'Aceite Virgen'!$B$6:$B$257,"&lt;="&amp;$B270)</f>
        <v>1.62</v>
      </c>
      <c r="AG270" s="8">
        <f>SUMIFS('Aceite Virgen'!AG$6:AG$257,'Aceite Virgen'!$A$6:$A$257,"&gt;="&amp;$A270,'Aceite Virgen'!$B$6:$B$257,"&lt;="&amp;$B270)</f>
        <v>1.05</v>
      </c>
      <c r="AH270" s="8">
        <f>SUMIFS('Aceite Virgen'!AH$6:AH$257,'Aceite Virgen'!$A$6:$A$257,"&gt;="&amp;$A270,'Aceite Virgen'!$B$6:$B$257,"&lt;="&amp;$B270)</f>
        <v>1.42</v>
      </c>
      <c r="AI270" s="8">
        <f>SUMIFS('Aceite Virgen'!AI$6:AI$257,'Aceite Virgen'!$A$6:$A$257,"&gt;="&amp;$A270,'Aceite Virgen'!$B$6:$B$257,"&lt;="&amp;$B270)</f>
        <v>0</v>
      </c>
      <c r="AJ270" s="14"/>
      <c r="AK270" s="14"/>
      <c r="AL270" s="14"/>
      <c r="AM270" s="8">
        <f>SUMIFS('Aceite Virgen'!AM$6:AM$257,'Aceite Virgen'!$A$6:$A$257,"&gt;="&amp;$A270,'Aceite Virgen'!$B$6:$B$257,"&lt;="&amp;$B270)</f>
        <v>3.95</v>
      </c>
      <c r="AN270" s="8">
        <f>SUMIFS('Aceite Virgen'!AN$6:AN$257,'Aceite Virgen'!$A$6:$A$257,"&gt;="&amp;$A270,'Aceite Virgen'!$B$6:$B$257,"&lt;="&amp;$B270)</f>
        <v>1.1299999999999999</v>
      </c>
      <c r="AO270" s="8">
        <f>SUMIFS('Aceite Virgen'!AO$6:AO$257,'Aceite Virgen'!$A$6:$A$257,"&gt;="&amp;$A270,'Aceite Virgen'!$B$6:$B$257,"&lt;="&amp;$B270)</f>
        <v>1.19</v>
      </c>
      <c r="AP270" s="8">
        <f>SUMIFS('Aceite Virgen'!AP$6:AP$257,'Aceite Virgen'!$A$6:$A$257,"&gt;="&amp;$A270,'Aceite Virgen'!$B$6:$B$257,"&lt;="&amp;$B270)</f>
        <v>50.49</v>
      </c>
      <c r="AQ270" s="14"/>
      <c r="AR270" s="14"/>
      <c r="AT270" s="8">
        <f>SUMIFS('Aceite Virgen'!AT$6:AT$257,'Aceite Virgen'!$A$6:$A$257,"&gt;="&amp;$A270,'Aceite Virgen'!$B$6:$B$257,"&lt;="&amp;$B270)</f>
        <v>2.5499999999999998</v>
      </c>
      <c r="AU270" s="8">
        <f>SUMIFS('Aceite Virgen'!AU$6:AU$257,'Aceite Virgen'!$A$6:$A$257,"&gt;="&amp;$A270,'Aceite Virgen'!$B$6:$B$257,"&lt;="&amp;$B270)</f>
        <v>0</v>
      </c>
      <c r="AV270" s="8">
        <f>SUMIFS('Aceite Virgen'!AV$6:AV$257,'Aceite Virgen'!$A$6:$A$257,"&gt;="&amp;$A270,'Aceite Virgen'!$B$6:$B$257,"&lt;="&amp;$B270)</f>
        <v>1.4300000000000002</v>
      </c>
      <c r="AW270" s="8">
        <f>SUMIFS('Aceite Virgen'!AW$6:AW$257,'Aceite Virgen'!$A$6:$A$257,"&gt;="&amp;$A270,'Aceite Virgen'!$B$6:$B$257,"&lt;="&amp;$B270)</f>
        <v>13.58</v>
      </c>
      <c r="BA270" s="8">
        <f>SUMIFS('Aceite Virgen'!BA$6:BA$257,'Aceite Virgen'!$A$6:$A$257,"&gt;="&amp;A270,'Aceite Virgen'!$B$6:$B$257,"&lt;="&amp;B270)</f>
        <v>11.260000000000002</v>
      </c>
      <c r="BB270" s="8">
        <f>SUMIFS('Aceite Virgen'!BB$6:BB$257,'Aceite Virgen'!$A$6:$A$257,"&gt;="&amp;$A270,'Aceite Virgen'!$B$6:$B$257,"&lt;="&amp;$B270)</f>
        <v>3.0599999999999996</v>
      </c>
      <c r="BC270" s="8">
        <f>SUMIFS('Aceite Virgen'!BC$6:BC$257,'Aceite Virgen'!$A$6:$A$257,"&gt;="&amp;$A270,'Aceite Virgen'!$B$6:$B$257,"&lt;="&amp;$B270)</f>
        <v>11.33</v>
      </c>
      <c r="BD270" s="8">
        <f>SUMIFS('Aceite Virgen'!BD$6:BD$257,'Aceite Virgen'!$A$6:$A$257,"&gt;="&amp;$A270,'Aceite Virgen'!$B$6:$B$257,"&lt;="&amp;$B270)</f>
        <v>41.5</v>
      </c>
      <c r="BH270" s="8">
        <f>SUMIFS('Aceite Virgen'!BH$6:BH$257,'Aceite Virgen'!$A$6:$A$257,"&gt;="&amp;$A270,'Aceite Virgen'!$B$6:$B$257,"&lt;="&amp;$B270)</f>
        <v>8.27</v>
      </c>
      <c r="BI270" s="8">
        <f>SUMIFS('Aceite Virgen'!BI$6:BI$257,'Aceite Virgen'!$A$6:$A$257,"&gt;="&amp;$A270,'Aceite Virgen'!$B$6:$B$257,"&lt;="&amp;$B270)</f>
        <v>0</v>
      </c>
      <c r="BJ270" s="8">
        <f>SUMIFS('Aceite Virgen'!BJ$6:BJ$257,'Aceite Virgen'!$A$6:$A$257,"&gt;="&amp;$A270,'Aceite Virgen'!$B$6:$B$257,"&lt;="&amp;$B270)</f>
        <v>8.93</v>
      </c>
      <c r="BK270" s="8">
        <f>SUMIFS('Aceite Virgen'!BK$6:BK$257,'Aceite Virgen'!$A$6:$A$257,"&gt;="&amp;$A270,'Aceite Virgen'!$B$6:$B$257,"&lt;="&amp;$B270)</f>
        <v>14.07</v>
      </c>
      <c r="BO270" s="8">
        <f>SUMIFS('Aceite Virgen'!BO$6:BO$257,'Aceite Virgen'!$A$6:$A$257,"&gt;="&amp;$A270,'Aceite Virgen'!$B$6:$B$257,"&lt;="&amp;$B270)</f>
        <v>5.33</v>
      </c>
      <c r="BP270" s="8">
        <f>SUMIFS('Aceite Virgen'!BP$6:BP$257,'Aceite Virgen'!$A$6:$A$257,"&gt;="&amp;$A270,'Aceite Virgen'!$B$6:$B$257,"&lt;="&amp;$B270)</f>
        <v>4.1500000000000004</v>
      </c>
      <c r="BQ270" s="8">
        <f>SUMIFS('Aceite Virgen'!BQ$6:BQ$257,'Aceite Virgen'!$A$6:$A$257,"&gt;="&amp;$A270,'Aceite Virgen'!$B$6:$B$257,"&lt;="&amp;$B270)</f>
        <v>5.83</v>
      </c>
      <c r="BR270" s="8">
        <f>SUMIFS('Aceite Virgen'!BR$6:BR$257,'Aceite Virgen'!$A$6:$A$257,"&gt;="&amp;$A270,'Aceite Virgen'!$B$6:$B$257,"&lt;="&amp;$B270)</f>
        <v>2.4</v>
      </c>
      <c r="BV270" s="8">
        <f>SUMIFS('Aceite Virgen'!BV$6:BV$257,'Aceite Virgen'!$A$6:$A$257,"&gt;="&amp;$A270,'Aceite Virgen'!$B$6:$B$257,"&lt;="&amp;$B270)</f>
        <v>7.47</v>
      </c>
      <c r="BW270" s="8">
        <f>SUMIFS('Aceite Virgen'!BW$6:BW$257,'Aceite Virgen'!$A$6:$A$257,"&gt;="&amp;$A270,'Aceite Virgen'!$B$6:$B$257,"&lt;="&amp;$B270)</f>
        <v>9.7899999999999991</v>
      </c>
      <c r="BX270" s="8">
        <f>SUMIFS('Aceite Virgen'!BX$6:BX$257,'Aceite Virgen'!$A$6:$A$257,"&gt;="&amp;$A270,'Aceite Virgen'!$B$6:$B$257,"&lt;="&amp;$B270)</f>
        <v>7.09</v>
      </c>
      <c r="BY270" s="8">
        <f>SUMIFS('Aceite Virgen'!BY$6:BY$257,'Aceite Virgen'!$A$6:$A$257,"&gt;="&amp;$A270,'Aceite Virgen'!$B$6:$B$257,"&lt;="&amp;$B270)</f>
        <v>6.82</v>
      </c>
      <c r="CC270" s="8">
        <f>SUMIFS('Aceite Virgen'!CC$6:CC$257,'Aceite Virgen'!$A$6:$A$257,"&gt;="&amp;$A270,'Aceite Virgen'!$B$6:$B$257,"&lt;="&amp;$B270)</f>
        <v>17.580000000000002</v>
      </c>
      <c r="CD270" s="8">
        <f>SUMIFS('Aceite Virgen'!CD$6:CD$257,'Aceite Virgen'!$A$6:$A$257,"&gt;="&amp;$A270,'Aceite Virgen'!$B$6:$B$257,"&lt;="&amp;$B270)</f>
        <v>12.29</v>
      </c>
      <c r="CE270" s="8">
        <f>SUMIFS('Aceite Virgen'!CE$6:CE$257,'Aceite Virgen'!$A$6:$A$257,"&gt;="&amp;$A270,'Aceite Virgen'!$B$6:$B$257,"&lt;="&amp;$B270)</f>
        <v>17.45</v>
      </c>
      <c r="CF270" s="8">
        <f>SUMIFS('Aceite Virgen'!CF$6:CF$257,'Aceite Virgen'!$A$6:$A$257,"&gt;="&amp;$A270,'Aceite Virgen'!$B$6:$B$257,"&lt;="&amp;$B270)</f>
        <v>32.01</v>
      </c>
      <c r="CJ270" s="8">
        <f>SUMIFS('Aceite Virgen'!CJ$6:CJ$257,'Aceite Virgen'!$A$6:$A$257,"&gt;="&amp;$A270,'Aceite Virgen'!$B$6:$B$257,"&lt;="&amp;$B270)</f>
        <v>15.690000000000001</v>
      </c>
      <c r="CK270" s="8">
        <f>SUMIFS('Aceite Virgen'!CK$6:CK$257,'Aceite Virgen'!$A$6:$A$257,"&gt;="&amp;$A270,'Aceite Virgen'!$B$6:$B$257,"&lt;="&amp;$B270)</f>
        <v>7.34</v>
      </c>
      <c r="CL270" s="8">
        <f>SUMIFS('Aceite Virgen'!CL$6:CL$257,'Aceite Virgen'!$A$6:$A$257,"&gt;="&amp;$A270,'Aceite Virgen'!$B$6:$B$257,"&lt;="&amp;$B270)</f>
        <v>16.91</v>
      </c>
      <c r="CM270" s="8">
        <f>SUMIFS('Aceite Virgen'!CM$6:CM$257,'Aceite Virgen'!$A$6:$A$257,"&gt;="&amp;$A270,'Aceite Virgen'!$B$6:$B$257,"&lt;="&amp;$B270)</f>
        <v>11.85</v>
      </c>
      <c r="CQ270" s="8">
        <f>SUMIFS('Aceite Virgen'!CQ$6:CQ$257,'Aceite Virgen'!$A$6:$A$257,"&gt;="&amp;$A270,'Aceite Virgen'!$B$6:$B$257,"&lt;="&amp;$B270)</f>
        <v>23.900000000000002</v>
      </c>
      <c r="CR270" s="8">
        <f>SUMIFS('Aceite Virgen'!CR$6:CR$257,'Aceite Virgen'!$A$6:$A$257,"&gt;="&amp;$A270,'Aceite Virgen'!$B$6:$B$257,"&lt;="&amp;$B270)</f>
        <v>7.7899999999999991</v>
      </c>
      <c r="CS270" s="8">
        <f>SUMIFS('Aceite Virgen'!CS$6:CS$257,'Aceite Virgen'!$A$6:$A$257,"&gt;="&amp;$A270,'Aceite Virgen'!$B$6:$B$257,"&lt;="&amp;$B270)</f>
        <v>27.06</v>
      </c>
      <c r="CT270" s="8">
        <f>SUMIFS('Aceite Virgen'!CT$6:CT$257,'Aceite Virgen'!$A$6:$A$257,"&gt;="&amp;$A270,'Aceite Virgen'!$B$6:$B$257,"&lt;="&amp;$B270)</f>
        <v>11.65</v>
      </c>
      <c r="CX270" s="8">
        <f>SUMIFS('Aceite Virgen'!CX$6:CX$257,'Aceite Virgen'!$A$6:$A$257,"&gt;="&amp;$A270,'Aceite Virgen'!$B$6:$B$257,"&lt;="&amp;$B270)</f>
        <v>27.29</v>
      </c>
      <c r="CY270" s="8">
        <f>SUMIFS('Aceite Virgen'!CY$6:CY$257,'Aceite Virgen'!$A$6:$A$257,"&gt;="&amp;$A270,'Aceite Virgen'!$B$6:$B$257,"&lt;="&amp;$B270)</f>
        <v>3.32</v>
      </c>
      <c r="CZ270" s="8">
        <f>SUMIFS('Aceite Virgen'!CZ$6:CZ$257,'Aceite Virgen'!$A$6:$A$257,"&gt;="&amp;$A270,'Aceite Virgen'!$B$6:$B$257,"&lt;="&amp;$B270)</f>
        <v>33.93</v>
      </c>
      <c r="DA270" s="8">
        <f>SUMIFS('Aceite Virgen'!DA$6:DA$257,'Aceite Virgen'!$A$6:$A$257,"&gt;="&amp;$A270,'Aceite Virgen'!$B$6:$B$257,"&lt;="&amp;$B270)</f>
        <v>42.76</v>
      </c>
      <c r="DE270" s="8">
        <f>SUMIFS('Aceite Virgen'!DE$6:DE$257,'Aceite Virgen'!$A$6:$A$257,"&gt;="&amp;$A270,'Aceite Virgen'!$B$6:$B$257,"&lt;="&amp;$B270)</f>
        <v>26.599999999999998</v>
      </c>
      <c r="DF270" s="8">
        <f>SUMIFS('Aceite Virgen'!DF$6:DF$257,'Aceite Virgen'!$A$6:$A$257,"&gt;="&amp;$A270,'Aceite Virgen'!$B$6:$B$257,"&lt;="&amp;$B270)</f>
        <v>0.85000000000000009</v>
      </c>
      <c r="DG270" s="8">
        <f>SUMIFS('Aceite Virgen'!DG$6:DG$257,'Aceite Virgen'!$A$6:$A$257,"&gt;="&amp;$A270,'Aceite Virgen'!$B$6:$B$257,"&lt;="&amp;$B270)</f>
        <v>34.14</v>
      </c>
      <c r="DH270" s="8">
        <f>SUMIFS('Aceite Virgen'!DH$6:DH$257,'Aceite Virgen'!$A$6:$A$257,"&gt;="&amp;$A270,'Aceite Virgen'!$B$6:$B$257,"&lt;="&amp;$B270)</f>
        <v>81.069999999999993</v>
      </c>
      <c r="DL270" s="8">
        <f>SUMIFS('Aceite Virgen'!DL$6:DL$257,'Aceite Virgen'!$A$6:$A$257,"&gt;="&amp;$A270,'Aceite Virgen'!$B$6:$B$257,"&lt;="&amp;$B270)</f>
        <v>9.6</v>
      </c>
      <c r="DM270" s="8">
        <f>SUMIFS('Aceite Virgen'!DM$6:DM$257,'Aceite Virgen'!$A$6:$A$257,"&gt;="&amp;$A270,'Aceite Virgen'!$B$6:$B$257,"&lt;="&amp;$B270)</f>
        <v>6.06</v>
      </c>
      <c r="DN270" s="8">
        <f>SUMIFS('Aceite Virgen'!DN$6:DN$257,'Aceite Virgen'!$A$6:$A$257,"&gt;="&amp;$A270,'Aceite Virgen'!$B$6:$B$257,"&lt;="&amp;$B270)</f>
        <v>10.210000000000001</v>
      </c>
      <c r="DO270" s="8">
        <f>SUMIFS('Aceite Virgen'!DO$6:DO$257,'Aceite Virgen'!$A$6:$A$257,"&gt;="&amp;$A270,'Aceite Virgen'!$B$6:$B$257,"&lt;="&amp;$B270)</f>
        <v>13.05</v>
      </c>
      <c r="DS270" s="8">
        <f>SUMIFS('Aceite Virgen'!DS$6:DS$257,'Aceite Virgen'!$A$6:$A$257,"&gt;="&amp;$A270,'Aceite Virgen'!$B$6:$B$257,"&lt;="&amp;$B270)</f>
        <v>2.27</v>
      </c>
      <c r="DT270" s="8">
        <f>SUMIFS('Aceite Virgen'!DT$6:DT$257,'Aceite Virgen'!$A$6:$A$257,"&gt;="&amp;$A270,'Aceite Virgen'!$B$6:$B$257,"&lt;="&amp;$B270)</f>
        <v>4.53</v>
      </c>
      <c r="DU270" s="8">
        <f>SUMIFS('Aceite Virgen'!DU$6:DU$257,'Aceite Virgen'!$A$6:$A$257,"&gt;="&amp;$A270,'Aceite Virgen'!$B$6:$B$257,"&lt;="&amp;$B270)</f>
        <v>2.2400000000000002</v>
      </c>
      <c r="DV270" s="8">
        <f>SUMIFS('Aceite Virgen'!DV$6:DV$257,'Aceite Virgen'!$A$6:$A$257,"&gt;="&amp;$A270,'Aceite Virgen'!$B$6:$B$257,"&lt;="&amp;$B270)</f>
        <v>0</v>
      </c>
    </row>
    <row r="271" spans="1:126" x14ac:dyDescent="0.3">
      <c r="A271" s="14">
        <f>'TAM Aceite Virgen'!B19</f>
        <v>3.7</v>
      </c>
      <c r="B271" s="14">
        <f>'TAM Aceite Virgen'!C19</f>
        <v>3.8</v>
      </c>
      <c r="C271" s="14"/>
      <c r="D271" s="8">
        <f>SUMIFS('Aceite Virgen'!D$6:D$257,'Aceite Virgen'!$A$6:$A$257,"&gt;="&amp;$A271,'Aceite Virgen'!$B$6:$B$257,"&lt;="&amp;$B271)</f>
        <v>0.52</v>
      </c>
      <c r="E271" s="8">
        <f>SUMIFS('Aceite Virgen'!E$6:E$257,'Aceite Virgen'!$A$6:$A$257,"&gt;="&amp;$A271,'Aceite Virgen'!$B$6:$B$257,"&lt;="&amp;$B271)</f>
        <v>3.46</v>
      </c>
      <c r="F271" s="8">
        <f>SUMIFS('Aceite Virgen'!F$6:F$257,'Aceite Virgen'!$A$6:$A$257,"&gt;="&amp;$A271,'Aceite Virgen'!$B$6:$B$257,"&lt;="&amp;$B271)</f>
        <v>0.11</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0.38</v>
      </c>
      <c r="S271" s="8">
        <f>SUMIFS('Aceite Virgen'!S$6:S$257,'Aceite Virgen'!$A$6:$A$257,"&gt;="&amp;$A271,'Aceite Virgen'!$B$6:$B$257,"&lt;="&amp;$B271)</f>
        <v>0</v>
      </c>
      <c r="T271" s="8">
        <f>SUMIFS('Aceite Virgen'!T$6:T$257,'Aceite Virgen'!$A$6:$A$257,"&gt;="&amp;$A271,'Aceite Virgen'!$B$6:$B$257,"&lt;="&amp;$B271)</f>
        <v>0.53</v>
      </c>
      <c r="U271" s="8">
        <f>SUMIFS('Aceite Virgen'!U$6:U$257,'Aceite Virgen'!$A$6:$A$257,"&gt;="&amp;$A271,'Aceite Virgen'!$B$6:$B$257,"&lt;="&amp;$B271)</f>
        <v>0</v>
      </c>
      <c r="V271" s="14"/>
      <c r="W271" s="14"/>
      <c r="X271" s="14"/>
      <c r="Y271" s="8">
        <f>SUMIFS('Aceite Virgen'!Y$6:Y$257,'Aceite Virgen'!$A$6:$A$257,"&gt;="&amp;$A271,'Aceite Virgen'!$B$6:$B$257,"&lt;="&amp;$B271)</f>
        <v>6.69</v>
      </c>
      <c r="Z271" s="8">
        <f>SUMIFS('Aceite Virgen'!Z$6:Z$257,'Aceite Virgen'!$A$6:$A$257,"&gt;="&amp;$A271,'Aceite Virgen'!$B$6:$B$257,"&lt;="&amp;$B271)</f>
        <v>36.700000000000003</v>
      </c>
      <c r="AA271" s="8">
        <f>SUMIFS('Aceite Virgen'!AA$6:AA$257,'Aceite Virgen'!$A$6:$A$257,"&gt;="&amp;$A271,'Aceite Virgen'!$B$6:$B$257,"&lt;="&amp;$B271)</f>
        <v>0.45</v>
      </c>
      <c r="AB271" s="8">
        <f>SUMIFS('Aceite Virgen'!AB$6:AB$257,'Aceite Virgen'!$A$6:$A$257,"&gt;="&amp;$A271,'Aceite Virgen'!$B$6:$B$257,"&lt;="&amp;$B271)</f>
        <v>0</v>
      </c>
      <c r="AC271" s="14"/>
      <c r="AD271" s="14"/>
      <c r="AE271" s="14"/>
      <c r="AF271" s="8">
        <f>SUMIFS('Aceite Virgen'!AF$6:AF$257,'Aceite Virgen'!$A$6:$A$257,"&gt;="&amp;$A271,'Aceite Virgen'!$B$6:$B$257,"&lt;="&amp;$B271)</f>
        <v>0.91</v>
      </c>
      <c r="AG271" s="8">
        <f>SUMIFS('Aceite Virgen'!AG$6:AG$257,'Aceite Virgen'!$A$6:$A$257,"&gt;="&amp;$A271,'Aceite Virgen'!$B$6:$B$257,"&lt;="&amp;$B271)</f>
        <v>7.75</v>
      </c>
      <c r="AH271" s="8">
        <f>SUMIFS('Aceite Virgen'!AH$6:AH$257,'Aceite Virgen'!$A$6:$A$257,"&gt;="&amp;$A271,'Aceite Virgen'!$B$6:$B$257,"&lt;="&amp;$B271)</f>
        <v>0.17</v>
      </c>
      <c r="AI271" s="8">
        <f>SUMIFS('Aceite Virgen'!AI$6:AI$257,'Aceite Virgen'!$A$6:$A$257,"&gt;="&amp;$A271,'Aceite Virgen'!$B$6:$B$257,"&lt;="&amp;$B271)</f>
        <v>0</v>
      </c>
      <c r="AJ271" s="14"/>
      <c r="AK271" s="14"/>
      <c r="AL271" s="14"/>
      <c r="AM271" s="8">
        <f>SUMIFS('Aceite Virgen'!AM$6:AM$257,'Aceite Virgen'!$A$6:$A$257,"&gt;="&amp;$A271,'Aceite Virgen'!$B$6:$B$257,"&lt;="&amp;$B271)</f>
        <v>0.44</v>
      </c>
      <c r="AN271" s="8">
        <f>SUMIFS('Aceite Virgen'!AN$6:AN$257,'Aceite Virgen'!$A$6:$A$257,"&gt;="&amp;$A271,'Aceite Virgen'!$B$6:$B$257,"&lt;="&amp;$B271)</f>
        <v>3.16</v>
      </c>
      <c r="AO271" s="8">
        <f>SUMIFS('Aceite Virgen'!AO$6:AO$257,'Aceite Virgen'!$A$6:$A$257,"&gt;="&amp;$A271,'Aceite Virgen'!$B$6:$B$257,"&lt;="&amp;$B271)</f>
        <v>0.05</v>
      </c>
      <c r="AP271" s="8">
        <f>SUMIFS('Aceite Virgen'!AP$6:AP$257,'Aceite Virgen'!$A$6:$A$257,"&gt;="&amp;$A271,'Aceite Virgen'!$B$6:$B$257,"&lt;="&amp;$B271)</f>
        <v>0</v>
      </c>
      <c r="AQ271" s="14"/>
      <c r="AR271" s="14"/>
      <c r="AT271" s="8">
        <f>SUMIFS('Aceite Virgen'!AT$6:AT$257,'Aceite Virgen'!$A$6:$A$257,"&gt;="&amp;$A271,'Aceite Virgen'!$B$6:$B$257,"&lt;="&amp;$B271)</f>
        <v>3.37</v>
      </c>
      <c r="AU271" s="8">
        <f>SUMIFS('Aceite Virgen'!AU$6:AU$257,'Aceite Virgen'!$A$6:$A$257,"&gt;="&amp;$A271,'Aceite Virgen'!$B$6:$B$257,"&lt;="&amp;$B271)</f>
        <v>28.87</v>
      </c>
      <c r="AV271" s="8">
        <f>SUMIFS('Aceite Virgen'!AV$6:AV$257,'Aceite Virgen'!$A$6:$A$257,"&gt;="&amp;$A271,'Aceite Virgen'!$B$6:$B$257,"&lt;="&amp;$B271)</f>
        <v>0.29000000000000004</v>
      </c>
      <c r="AW271" s="8">
        <f>SUMIFS('Aceite Virgen'!AW$6:AW$257,'Aceite Virgen'!$A$6:$A$257,"&gt;="&amp;$A271,'Aceite Virgen'!$B$6:$B$257,"&lt;="&amp;$B271)</f>
        <v>5.78</v>
      </c>
      <c r="BA271" s="8">
        <f>SUMIFS('Aceite Virgen'!BA$6:BA$257,'Aceite Virgen'!$A$6:$A$257,"&gt;="&amp;A271,'Aceite Virgen'!$B$6:$B$257,"&lt;="&amp;B271)</f>
        <v>4.93</v>
      </c>
      <c r="BB271" s="8">
        <f>SUMIFS('Aceite Virgen'!BB$6:BB$257,'Aceite Virgen'!$A$6:$A$257,"&gt;="&amp;$A271,'Aceite Virgen'!$B$6:$B$257,"&lt;="&amp;$B271)</f>
        <v>37.5</v>
      </c>
      <c r="BC271" s="8">
        <f>SUMIFS('Aceite Virgen'!BC$6:BC$257,'Aceite Virgen'!$A$6:$A$257,"&gt;="&amp;$A271,'Aceite Virgen'!$B$6:$B$257,"&lt;="&amp;$B271)</f>
        <v>0.91999999999999993</v>
      </c>
      <c r="BD271" s="8">
        <f>SUMIFS('Aceite Virgen'!BD$6:BD$257,'Aceite Virgen'!$A$6:$A$257,"&gt;="&amp;$A271,'Aceite Virgen'!$B$6:$B$257,"&lt;="&amp;$B271)</f>
        <v>0</v>
      </c>
      <c r="BH271" s="8">
        <f>SUMIFS('Aceite Virgen'!BH$6:BH$257,'Aceite Virgen'!$A$6:$A$257,"&gt;="&amp;$A271,'Aceite Virgen'!$B$6:$B$257,"&lt;="&amp;$B271)</f>
        <v>1.9</v>
      </c>
      <c r="BI271" s="8">
        <f>SUMIFS('Aceite Virgen'!BI$6:BI$257,'Aceite Virgen'!$A$6:$A$257,"&gt;="&amp;$A271,'Aceite Virgen'!$B$6:$B$257,"&lt;="&amp;$B271)</f>
        <v>21.43</v>
      </c>
      <c r="BJ271" s="8">
        <f>SUMIFS('Aceite Virgen'!BJ$6:BJ$257,'Aceite Virgen'!$A$6:$A$257,"&gt;="&amp;$A271,'Aceite Virgen'!$B$6:$B$257,"&lt;="&amp;$B271)</f>
        <v>0.13</v>
      </c>
      <c r="BK271" s="8">
        <f>SUMIFS('Aceite Virgen'!BK$6:BK$257,'Aceite Virgen'!$A$6:$A$257,"&gt;="&amp;$A271,'Aceite Virgen'!$B$6:$B$257,"&lt;="&amp;$B271)</f>
        <v>0</v>
      </c>
      <c r="BO271" s="8">
        <f>SUMIFS('Aceite Virgen'!BO$6:BO$257,'Aceite Virgen'!$A$6:$A$257,"&gt;="&amp;$A271,'Aceite Virgen'!$B$6:$B$257,"&lt;="&amp;$B271)</f>
        <v>5.34</v>
      </c>
      <c r="BP271" s="8">
        <f>SUMIFS('Aceite Virgen'!BP$6:BP$257,'Aceite Virgen'!$A$6:$A$257,"&gt;="&amp;$A271,'Aceite Virgen'!$B$6:$B$257,"&lt;="&amp;$B271)</f>
        <v>33.700000000000003</v>
      </c>
      <c r="BQ271" s="8">
        <f>SUMIFS('Aceite Virgen'!BQ$6:BQ$257,'Aceite Virgen'!$A$6:$A$257,"&gt;="&amp;$A271,'Aceite Virgen'!$B$6:$B$257,"&lt;="&amp;$B271)</f>
        <v>0.8600000000000001</v>
      </c>
      <c r="BR271" s="8">
        <f>SUMIFS('Aceite Virgen'!BR$6:BR$257,'Aceite Virgen'!$A$6:$A$257,"&gt;="&amp;$A271,'Aceite Virgen'!$B$6:$B$257,"&lt;="&amp;$B271)</f>
        <v>47.3</v>
      </c>
      <c r="BV271" s="8">
        <f>SUMIFS('Aceite Virgen'!BV$6:BV$257,'Aceite Virgen'!$A$6:$A$257,"&gt;="&amp;$A271,'Aceite Virgen'!$B$6:$B$257,"&lt;="&amp;$B271)</f>
        <v>1.67</v>
      </c>
      <c r="BW271" s="8">
        <f>SUMIFS('Aceite Virgen'!BW$6:BW$257,'Aceite Virgen'!$A$6:$A$257,"&gt;="&amp;$A271,'Aceite Virgen'!$B$6:$B$257,"&lt;="&amp;$B271)</f>
        <v>6.33</v>
      </c>
      <c r="BX271" s="8">
        <f>SUMIFS('Aceite Virgen'!BX$6:BX$257,'Aceite Virgen'!$A$6:$A$257,"&gt;="&amp;$A271,'Aceite Virgen'!$B$6:$B$257,"&lt;="&amp;$B271)</f>
        <v>0.76</v>
      </c>
      <c r="BY271" s="8">
        <f>SUMIFS('Aceite Virgen'!BY$6:BY$257,'Aceite Virgen'!$A$6:$A$257,"&gt;="&amp;$A271,'Aceite Virgen'!$B$6:$B$257,"&lt;="&amp;$B271)</f>
        <v>9.2799999999999994</v>
      </c>
      <c r="CC271" s="8">
        <f>SUMIFS('Aceite Virgen'!CC$6:CC$257,'Aceite Virgen'!$A$6:$A$257,"&gt;="&amp;$A271,'Aceite Virgen'!$B$6:$B$257,"&lt;="&amp;$B271)</f>
        <v>0.67999999999999994</v>
      </c>
      <c r="CD271" s="8">
        <f>SUMIFS('Aceite Virgen'!CD$6:CD$257,'Aceite Virgen'!$A$6:$A$257,"&gt;="&amp;$A271,'Aceite Virgen'!$B$6:$B$257,"&lt;="&amp;$B271)</f>
        <v>0.49</v>
      </c>
      <c r="CE271" s="8">
        <f>SUMIFS('Aceite Virgen'!CE$6:CE$257,'Aceite Virgen'!$A$6:$A$257,"&gt;="&amp;$A271,'Aceite Virgen'!$B$6:$B$257,"&lt;="&amp;$B271)</f>
        <v>0.64</v>
      </c>
      <c r="CF271" s="8">
        <f>SUMIFS('Aceite Virgen'!CF$6:CF$257,'Aceite Virgen'!$A$6:$A$257,"&gt;="&amp;$A271,'Aceite Virgen'!$B$6:$B$257,"&lt;="&amp;$B271)</f>
        <v>0</v>
      </c>
      <c r="CJ271" s="8">
        <f>SUMIFS('Aceite Virgen'!CJ$6:CJ$257,'Aceite Virgen'!$A$6:$A$257,"&gt;="&amp;$A271,'Aceite Virgen'!$B$6:$B$257,"&lt;="&amp;$B271)</f>
        <v>0.4</v>
      </c>
      <c r="CK271" s="8">
        <f>SUMIFS('Aceite Virgen'!CK$6:CK$257,'Aceite Virgen'!$A$6:$A$257,"&gt;="&amp;$A271,'Aceite Virgen'!$B$6:$B$257,"&lt;="&amp;$B271)</f>
        <v>0</v>
      </c>
      <c r="CL271" s="8">
        <f>SUMIFS('Aceite Virgen'!CL$6:CL$257,'Aceite Virgen'!$A$6:$A$257,"&gt;="&amp;$A271,'Aceite Virgen'!$B$6:$B$257,"&lt;="&amp;$B271)</f>
        <v>0.49</v>
      </c>
      <c r="CM271" s="8">
        <f>SUMIFS('Aceite Virgen'!CM$6:CM$257,'Aceite Virgen'!$A$6:$A$257,"&gt;="&amp;$A271,'Aceite Virgen'!$B$6:$B$257,"&lt;="&amp;$B271)</f>
        <v>0</v>
      </c>
      <c r="CQ271" s="8">
        <f>SUMIFS('Aceite Virgen'!CQ$6:CQ$257,'Aceite Virgen'!$A$6:$A$257,"&gt;="&amp;$A271,'Aceite Virgen'!$B$6:$B$257,"&lt;="&amp;$B271)</f>
        <v>0.92999999999999994</v>
      </c>
      <c r="CR271" s="8">
        <f>SUMIFS('Aceite Virgen'!CR$6:CR$257,'Aceite Virgen'!$A$6:$A$257,"&gt;="&amp;$A271,'Aceite Virgen'!$B$6:$B$257,"&lt;="&amp;$B271)</f>
        <v>7.22</v>
      </c>
      <c r="CS271" s="8">
        <f>SUMIFS('Aceite Virgen'!CS$6:CS$257,'Aceite Virgen'!$A$6:$A$257,"&gt;="&amp;$A271,'Aceite Virgen'!$B$6:$B$257,"&lt;="&amp;$B271)</f>
        <v>0</v>
      </c>
      <c r="CT271" s="8">
        <f>SUMIFS('Aceite Virgen'!CT$6:CT$257,'Aceite Virgen'!$A$6:$A$257,"&gt;="&amp;$A271,'Aceite Virgen'!$B$6:$B$257,"&lt;="&amp;$B271)</f>
        <v>0</v>
      </c>
      <c r="CX271" s="8">
        <f>SUMIFS('Aceite Virgen'!CX$6:CX$257,'Aceite Virgen'!$A$6:$A$257,"&gt;="&amp;$A271,'Aceite Virgen'!$B$6:$B$257,"&lt;="&amp;$B271)</f>
        <v>0.15</v>
      </c>
      <c r="CY271" s="8">
        <f>SUMIFS('Aceite Virgen'!CY$6:CY$257,'Aceite Virgen'!$A$6:$A$257,"&gt;="&amp;$A271,'Aceite Virgen'!$B$6:$B$257,"&lt;="&amp;$B271)</f>
        <v>0</v>
      </c>
      <c r="CZ271" s="8">
        <f>SUMIFS('Aceite Virgen'!CZ$6:CZ$257,'Aceite Virgen'!$A$6:$A$257,"&gt;="&amp;$A271,'Aceite Virgen'!$B$6:$B$257,"&lt;="&amp;$B271)</f>
        <v>0.2</v>
      </c>
      <c r="DA271" s="8">
        <f>SUMIFS('Aceite Virgen'!DA$6:DA$257,'Aceite Virgen'!$A$6:$A$257,"&gt;="&amp;$A271,'Aceite Virgen'!$B$6:$B$257,"&lt;="&amp;$B271)</f>
        <v>0</v>
      </c>
      <c r="DE271" s="8">
        <f>SUMIFS('Aceite Virgen'!DE$6:DE$257,'Aceite Virgen'!$A$6:$A$257,"&gt;="&amp;$A271,'Aceite Virgen'!$B$6:$B$257,"&lt;="&amp;$B271)</f>
        <v>0.31</v>
      </c>
      <c r="DF271" s="8">
        <f>SUMIFS('Aceite Virgen'!DF$6:DF$257,'Aceite Virgen'!$A$6:$A$257,"&gt;="&amp;$A271,'Aceite Virgen'!$B$6:$B$257,"&lt;="&amp;$B271)</f>
        <v>1.42</v>
      </c>
      <c r="DG271" s="8">
        <f>SUMIFS('Aceite Virgen'!DG$6:DG$257,'Aceite Virgen'!$A$6:$A$257,"&gt;="&amp;$A271,'Aceite Virgen'!$B$6:$B$257,"&lt;="&amp;$B271)</f>
        <v>0</v>
      </c>
      <c r="DH271" s="8">
        <f>SUMIFS('Aceite Virgen'!DH$6:DH$257,'Aceite Virgen'!$A$6:$A$257,"&gt;="&amp;$A271,'Aceite Virgen'!$B$6:$B$257,"&lt;="&amp;$B271)</f>
        <v>0</v>
      </c>
      <c r="DL271" s="8">
        <f>SUMIFS('Aceite Virgen'!DL$6:DL$257,'Aceite Virgen'!$A$6:$A$257,"&gt;="&amp;$A271,'Aceite Virgen'!$B$6:$B$257,"&lt;="&amp;$B271)</f>
        <v>0.27</v>
      </c>
      <c r="DM271" s="8">
        <f>SUMIFS('Aceite Virgen'!DM$6:DM$257,'Aceite Virgen'!$A$6:$A$257,"&gt;="&amp;$A271,'Aceite Virgen'!$B$6:$B$257,"&lt;="&amp;$B271)</f>
        <v>0.75</v>
      </c>
      <c r="DN271" s="8">
        <f>SUMIFS('Aceite Virgen'!DN$6:DN$257,'Aceite Virgen'!$A$6:$A$257,"&gt;="&amp;$A271,'Aceite Virgen'!$B$6:$B$257,"&lt;="&amp;$B271)</f>
        <v>0.21</v>
      </c>
      <c r="DO271" s="8">
        <f>SUMIFS('Aceite Virgen'!DO$6:DO$257,'Aceite Virgen'!$A$6:$A$257,"&gt;="&amp;$A271,'Aceite Virgen'!$B$6:$B$257,"&lt;="&amp;$B271)</f>
        <v>0</v>
      </c>
      <c r="DS271" s="8">
        <f>SUMIFS('Aceite Virgen'!DS$6:DS$257,'Aceite Virgen'!$A$6:$A$257,"&gt;="&amp;$A271,'Aceite Virgen'!$B$6:$B$257,"&lt;="&amp;$B271)</f>
        <v>3.69</v>
      </c>
      <c r="DT271" s="8">
        <f>SUMIFS('Aceite Virgen'!DT$6:DT$257,'Aceite Virgen'!$A$6:$A$257,"&gt;="&amp;$A271,'Aceite Virgen'!$B$6:$B$257,"&lt;="&amp;$B271)</f>
        <v>1.8</v>
      </c>
      <c r="DU271" s="8">
        <f>SUMIFS('Aceite Virgen'!DU$6:DU$257,'Aceite Virgen'!$A$6:$A$257,"&gt;="&amp;$A271,'Aceite Virgen'!$B$6:$B$257,"&lt;="&amp;$B271)</f>
        <v>4.53</v>
      </c>
      <c r="DV271" s="8">
        <f>SUMIFS('Aceite Virgen'!DV$6:DV$257,'Aceite Virgen'!$A$6:$A$257,"&gt;="&amp;$A271,'Aceite Virgen'!$B$6:$B$257,"&lt;="&amp;$B271)</f>
        <v>0</v>
      </c>
    </row>
    <row r="272" spans="1:126" x14ac:dyDescent="0.3">
      <c r="A272" s="14">
        <f>'TAM Aceite Virgen'!B20</f>
        <v>3.8</v>
      </c>
      <c r="B272" s="14">
        <f>'TAM Aceite Virgen'!C20</f>
        <v>3.9</v>
      </c>
      <c r="C272" s="14"/>
      <c r="D272" s="8">
        <f>SUMIFS('Aceite Virgen'!D$6:D$257,'Aceite Virgen'!$A$6:$A$257,"&gt;="&amp;$A272,'Aceite Virgen'!$B$6:$B$257,"&lt;="&amp;$B272)</f>
        <v>0.35</v>
      </c>
      <c r="E272" s="8">
        <f>SUMIFS('Aceite Virgen'!E$6:E$257,'Aceite Virgen'!$A$6:$A$257,"&gt;="&amp;$A272,'Aceite Virgen'!$B$6:$B$257,"&lt;="&amp;$B272)</f>
        <v>1.08</v>
      </c>
      <c r="F272" s="8">
        <f>SUMIFS('Aceite Virgen'!F$6:F$257,'Aceite Virgen'!$A$6:$A$257,"&gt;="&amp;$A272,'Aceite Virgen'!$B$6:$B$257,"&lt;="&amp;$B272)</f>
        <v>0.28000000000000003</v>
      </c>
      <c r="G272" s="8">
        <f>SUMIFS('Aceite Virgen'!G$6:G$257,'Aceite Virgen'!$A$6:$A$257,"&gt;="&amp;$A272,'Aceite Virgen'!$B$6:$B$257,"&lt;="&amp;$B272)</f>
        <v>0</v>
      </c>
      <c r="H272" s="14"/>
      <c r="I272" s="14"/>
      <c r="J272" s="14"/>
      <c r="K272" s="8">
        <f>SUMIFS('Aceite Virgen'!K$6:K$257,'Aceite Virgen'!$A$6:$A$257,"&gt;="&amp;$A272,'Aceite Virgen'!$B$6:$B$257,"&lt;="&amp;$B272)</f>
        <v>0.41</v>
      </c>
      <c r="L272" s="8">
        <f>SUMIFS('Aceite Virgen'!L$6:L$257,'Aceite Virgen'!$A$6:$A$257,"&gt;="&amp;$A272,'Aceite Virgen'!$B$6:$B$257,"&lt;="&amp;$B272)</f>
        <v>0</v>
      </c>
      <c r="M272" s="8">
        <f>SUMIFS('Aceite Virgen'!M$6:M$257,'Aceite Virgen'!$A$6:$A$257,"&gt;="&amp;$A272,'Aceite Virgen'!$B$6:$B$257,"&lt;="&amp;$B272)</f>
        <v>0.54</v>
      </c>
      <c r="N272" s="8">
        <f>SUMIFS('Aceite Virgen'!N$6:N$257,'Aceite Virgen'!$A$6:$A$257,"&gt;="&amp;$A272,'Aceite Virgen'!$B$6:$B$257,"&lt;="&amp;$B272)</f>
        <v>0</v>
      </c>
      <c r="O272" s="14"/>
      <c r="P272" s="14"/>
      <c r="Q272" s="14"/>
      <c r="R272" s="8">
        <f>SUMIFS('Aceite Virgen'!R$6:R$257,'Aceite Virgen'!$A$6:$A$257,"&gt;="&amp;$A272,'Aceite Virgen'!$B$6:$B$257,"&lt;="&amp;$B272)</f>
        <v>0</v>
      </c>
      <c r="S272" s="8">
        <f>SUMIFS('Aceite Virgen'!S$6:S$257,'Aceite Virgen'!$A$6:$A$257,"&gt;="&amp;$A272,'Aceite Virgen'!$B$6:$B$257,"&lt;="&amp;$B272)</f>
        <v>0</v>
      </c>
      <c r="T272" s="8">
        <f>SUMIFS('Aceite Virgen'!T$6:T$257,'Aceite Virgen'!$A$6:$A$257,"&gt;="&amp;$A272,'Aceite Virgen'!$B$6:$B$257,"&lt;="&amp;$B272)</f>
        <v>0</v>
      </c>
      <c r="U272" s="8">
        <f>SUMIFS('Aceite Virgen'!U$6:U$257,'Aceite Virgen'!$A$6:$A$257,"&gt;="&amp;$A272,'Aceite Virgen'!$B$6:$B$257,"&lt;="&amp;$B272)</f>
        <v>0</v>
      </c>
      <c r="V272" s="14"/>
      <c r="W272" s="14"/>
      <c r="X272" s="14"/>
      <c r="Y272" s="8">
        <f>SUMIFS('Aceite Virgen'!Y$6:Y$257,'Aceite Virgen'!$A$6:$A$257,"&gt;="&amp;$A272,'Aceite Virgen'!$B$6:$B$257,"&lt;="&amp;$B272)</f>
        <v>1.1800000000000002</v>
      </c>
      <c r="Z272" s="8">
        <f>SUMIFS('Aceite Virgen'!Z$6:Z$257,'Aceite Virgen'!$A$6:$A$257,"&gt;="&amp;$A272,'Aceite Virgen'!$B$6:$B$257,"&lt;="&amp;$B272)</f>
        <v>1.5999999999999999</v>
      </c>
      <c r="AA272" s="8">
        <f>SUMIFS('Aceite Virgen'!AA$6:AA$257,'Aceite Virgen'!$A$6:$A$257,"&gt;="&amp;$A272,'Aceite Virgen'!$B$6:$B$257,"&lt;="&amp;$B272)</f>
        <v>0.52</v>
      </c>
      <c r="AB272" s="8">
        <f>SUMIFS('Aceite Virgen'!AB$6:AB$257,'Aceite Virgen'!$A$6:$A$257,"&gt;="&amp;$A272,'Aceite Virgen'!$B$6:$B$257,"&lt;="&amp;$B272)</f>
        <v>0</v>
      </c>
      <c r="AC272" s="14"/>
      <c r="AD272" s="14"/>
      <c r="AE272" s="14"/>
      <c r="AF272" s="8">
        <f>SUMIFS('Aceite Virgen'!AF$6:AF$257,'Aceite Virgen'!$A$6:$A$257,"&gt;="&amp;$A272,'Aceite Virgen'!$B$6:$B$257,"&lt;="&amp;$B272)</f>
        <v>24.05</v>
      </c>
      <c r="AG272" s="8">
        <f>SUMIFS('Aceite Virgen'!AG$6:AG$257,'Aceite Virgen'!$A$6:$A$257,"&gt;="&amp;$A272,'Aceite Virgen'!$B$6:$B$257,"&lt;="&amp;$B272)</f>
        <v>0.32</v>
      </c>
      <c r="AH272" s="8">
        <f>SUMIFS('Aceite Virgen'!AH$6:AH$257,'Aceite Virgen'!$A$6:$A$257,"&gt;="&amp;$A272,'Aceite Virgen'!$B$6:$B$257,"&lt;="&amp;$B272)</f>
        <v>27.59</v>
      </c>
      <c r="AI272" s="8">
        <f>SUMIFS('Aceite Virgen'!AI$6:AI$257,'Aceite Virgen'!$A$6:$A$257,"&gt;="&amp;$A272,'Aceite Virgen'!$B$6:$B$257,"&lt;="&amp;$B272)</f>
        <v>0</v>
      </c>
      <c r="AJ272" s="14"/>
      <c r="AK272" s="14"/>
      <c r="AL272" s="14"/>
      <c r="AM272" s="8">
        <f>SUMIFS('Aceite Virgen'!AM$6:AM$257,'Aceite Virgen'!$A$6:$A$257,"&gt;="&amp;$A272,'Aceite Virgen'!$B$6:$B$257,"&lt;="&amp;$B272)</f>
        <v>24.720000000000002</v>
      </c>
      <c r="AN272" s="8">
        <f>SUMIFS('Aceite Virgen'!AN$6:AN$257,'Aceite Virgen'!$A$6:$A$257,"&gt;="&amp;$A272,'Aceite Virgen'!$B$6:$B$257,"&lt;="&amp;$B272)</f>
        <v>5.14</v>
      </c>
      <c r="AO272" s="8">
        <f>SUMIFS('Aceite Virgen'!AO$6:AO$257,'Aceite Virgen'!$A$6:$A$257,"&gt;="&amp;$A272,'Aceite Virgen'!$B$6:$B$257,"&lt;="&amp;$B272)</f>
        <v>29.24</v>
      </c>
      <c r="AP272" s="8">
        <f>SUMIFS('Aceite Virgen'!AP$6:AP$257,'Aceite Virgen'!$A$6:$A$257,"&gt;="&amp;$A272,'Aceite Virgen'!$B$6:$B$257,"&lt;="&amp;$B272)</f>
        <v>0.55000000000000004</v>
      </c>
      <c r="AQ272" s="14"/>
      <c r="AR272" s="14"/>
      <c r="AT272" s="8">
        <f>SUMIFS('Aceite Virgen'!AT$6:AT$257,'Aceite Virgen'!$A$6:$A$257,"&gt;="&amp;$A272,'Aceite Virgen'!$B$6:$B$257,"&lt;="&amp;$B272)</f>
        <v>25.05</v>
      </c>
      <c r="AU272" s="8">
        <f>SUMIFS('Aceite Virgen'!AU$6:AU$257,'Aceite Virgen'!$A$6:$A$257,"&gt;="&amp;$A272,'Aceite Virgen'!$B$6:$B$257,"&lt;="&amp;$B272)</f>
        <v>0.93</v>
      </c>
      <c r="AV272" s="8">
        <f>SUMIFS('Aceite Virgen'!AV$6:AV$257,'Aceite Virgen'!$A$6:$A$257,"&gt;="&amp;$A272,'Aceite Virgen'!$B$6:$B$257,"&lt;="&amp;$B272)</f>
        <v>29.25</v>
      </c>
      <c r="AW272" s="8">
        <f>SUMIFS('Aceite Virgen'!AW$6:AW$257,'Aceite Virgen'!$A$6:$A$257,"&gt;="&amp;$A272,'Aceite Virgen'!$B$6:$B$257,"&lt;="&amp;$B272)</f>
        <v>0</v>
      </c>
      <c r="BA272" s="8">
        <f>SUMIFS('Aceite Virgen'!BA$6:BA$257,'Aceite Virgen'!$A$6:$A$257,"&gt;="&amp;A272,'Aceite Virgen'!$B$6:$B$257,"&lt;="&amp;B272)</f>
        <v>20.57</v>
      </c>
      <c r="BB272" s="8">
        <f>SUMIFS('Aceite Virgen'!BB$6:BB$257,'Aceite Virgen'!$A$6:$A$257,"&gt;="&amp;$A272,'Aceite Virgen'!$B$6:$B$257,"&lt;="&amp;$B272)</f>
        <v>4.13</v>
      </c>
      <c r="BC272" s="8">
        <f>SUMIFS('Aceite Virgen'!BC$6:BC$257,'Aceite Virgen'!$A$6:$A$257,"&gt;="&amp;$A272,'Aceite Virgen'!$B$6:$B$257,"&lt;="&amp;$B272)</f>
        <v>23.95</v>
      </c>
      <c r="BD272" s="8">
        <f>SUMIFS('Aceite Virgen'!BD$6:BD$257,'Aceite Virgen'!$A$6:$A$257,"&gt;="&amp;$A272,'Aceite Virgen'!$B$6:$B$257,"&lt;="&amp;$B272)</f>
        <v>0</v>
      </c>
      <c r="BH272" s="8">
        <f>SUMIFS('Aceite Virgen'!BH$6:BH$257,'Aceite Virgen'!$A$6:$A$257,"&gt;="&amp;$A272,'Aceite Virgen'!$B$6:$B$257,"&lt;="&amp;$B272)</f>
        <v>21.540000000000003</v>
      </c>
      <c r="BI272" s="8">
        <f>SUMIFS('Aceite Virgen'!BI$6:BI$257,'Aceite Virgen'!$A$6:$A$257,"&gt;="&amp;$A272,'Aceite Virgen'!$B$6:$B$257,"&lt;="&amp;$B272)</f>
        <v>13.87</v>
      </c>
      <c r="BJ272" s="8">
        <f>SUMIFS('Aceite Virgen'!BJ$6:BJ$257,'Aceite Virgen'!$A$6:$A$257,"&gt;="&amp;$A272,'Aceite Virgen'!$B$6:$B$257,"&lt;="&amp;$B272)</f>
        <v>23.22</v>
      </c>
      <c r="BK272" s="8">
        <f>SUMIFS('Aceite Virgen'!BK$6:BK$257,'Aceite Virgen'!$A$6:$A$257,"&gt;="&amp;$A272,'Aceite Virgen'!$B$6:$B$257,"&lt;="&amp;$B272)</f>
        <v>0</v>
      </c>
      <c r="BO272" s="8">
        <f>SUMIFS('Aceite Virgen'!BO$6:BO$257,'Aceite Virgen'!$A$6:$A$257,"&gt;="&amp;$A272,'Aceite Virgen'!$B$6:$B$257,"&lt;="&amp;$B272)</f>
        <v>25.900000000000002</v>
      </c>
      <c r="BP272" s="8">
        <f>SUMIFS('Aceite Virgen'!BP$6:BP$257,'Aceite Virgen'!$A$6:$A$257,"&gt;="&amp;$A272,'Aceite Virgen'!$B$6:$B$257,"&lt;="&amp;$B272)</f>
        <v>0.75</v>
      </c>
      <c r="BQ272" s="8">
        <f>SUMIFS('Aceite Virgen'!BQ$6:BQ$257,'Aceite Virgen'!$A$6:$A$257,"&gt;="&amp;$A272,'Aceite Virgen'!$B$6:$B$257,"&lt;="&amp;$B272)</f>
        <v>30.13</v>
      </c>
      <c r="BR272" s="8">
        <f>SUMIFS('Aceite Virgen'!BR$6:BR$257,'Aceite Virgen'!$A$6:$A$257,"&gt;="&amp;$A272,'Aceite Virgen'!$B$6:$B$257,"&lt;="&amp;$B272)</f>
        <v>0</v>
      </c>
      <c r="BV272" s="8">
        <f>SUMIFS('Aceite Virgen'!BV$6:BV$257,'Aceite Virgen'!$A$6:$A$257,"&gt;="&amp;$A272,'Aceite Virgen'!$B$6:$B$257,"&lt;="&amp;$B272)</f>
        <v>22.64</v>
      </c>
      <c r="BW272" s="8">
        <f>SUMIFS('Aceite Virgen'!BW$6:BW$257,'Aceite Virgen'!$A$6:$A$257,"&gt;="&amp;$A272,'Aceite Virgen'!$B$6:$B$257,"&lt;="&amp;$B272)</f>
        <v>15</v>
      </c>
      <c r="BX272" s="8">
        <f>SUMIFS('Aceite Virgen'!BX$6:BX$257,'Aceite Virgen'!$A$6:$A$257,"&gt;="&amp;$A272,'Aceite Virgen'!$B$6:$B$257,"&lt;="&amp;$B272)</f>
        <v>25.8</v>
      </c>
      <c r="BY272" s="8">
        <f>SUMIFS('Aceite Virgen'!BY$6:BY$257,'Aceite Virgen'!$A$6:$A$257,"&gt;="&amp;$A272,'Aceite Virgen'!$B$6:$B$257,"&lt;="&amp;$B272)</f>
        <v>0</v>
      </c>
      <c r="CC272" s="8">
        <f>SUMIFS('Aceite Virgen'!CC$6:CC$257,'Aceite Virgen'!$A$6:$A$257,"&gt;="&amp;$A272,'Aceite Virgen'!$B$6:$B$257,"&lt;="&amp;$B272)</f>
        <v>11.84</v>
      </c>
      <c r="CD272" s="8">
        <f>SUMIFS('Aceite Virgen'!CD$6:CD$257,'Aceite Virgen'!$A$6:$A$257,"&gt;="&amp;$A272,'Aceite Virgen'!$B$6:$B$257,"&lt;="&amp;$B272)</f>
        <v>14.580000000000002</v>
      </c>
      <c r="CE272" s="8">
        <f>SUMIFS('Aceite Virgen'!CE$6:CE$257,'Aceite Virgen'!$A$6:$A$257,"&gt;="&amp;$A272,'Aceite Virgen'!$B$6:$B$257,"&lt;="&amp;$B272)</f>
        <v>12.39</v>
      </c>
      <c r="CF272" s="8">
        <f>SUMIFS('Aceite Virgen'!CF$6:CF$257,'Aceite Virgen'!$A$6:$A$257,"&gt;="&amp;$A272,'Aceite Virgen'!$B$6:$B$257,"&lt;="&amp;$B272)</f>
        <v>0</v>
      </c>
      <c r="CJ272" s="8">
        <f>SUMIFS('Aceite Virgen'!CJ$6:CJ$257,'Aceite Virgen'!$A$6:$A$257,"&gt;="&amp;$A272,'Aceite Virgen'!$B$6:$B$257,"&lt;="&amp;$B272)</f>
        <v>7.17</v>
      </c>
      <c r="CK272" s="8">
        <f>SUMIFS('Aceite Virgen'!CK$6:CK$257,'Aceite Virgen'!$A$6:$A$257,"&gt;="&amp;$A272,'Aceite Virgen'!$B$6:$B$257,"&lt;="&amp;$B272)</f>
        <v>7.97</v>
      </c>
      <c r="CL272" s="8">
        <f>SUMIFS('Aceite Virgen'!CL$6:CL$257,'Aceite Virgen'!$A$6:$A$257,"&gt;="&amp;$A272,'Aceite Virgen'!$B$6:$B$257,"&lt;="&amp;$B272)</f>
        <v>7.95</v>
      </c>
      <c r="CM272" s="8">
        <f>SUMIFS('Aceite Virgen'!CM$6:CM$257,'Aceite Virgen'!$A$6:$A$257,"&gt;="&amp;$A272,'Aceite Virgen'!$B$6:$B$257,"&lt;="&amp;$B272)</f>
        <v>0</v>
      </c>
      <c r="CQ272" s="8">
        <f>SUMIFS('Aceite Virgen'!CQ$6:CQ$257,'Aceite Virgen'!$A$6:$A$257,"&gt;="&amp;$A272,'Aceite Virgen'!$B$6:$B$257,"&lt;="&amp;$B272)</f>
        <v>3.01</v>
      </c>
      <c r="CR272" s="8">
        <f>SUMIFS('Aceite Virgen'!CR$6:CR$257,'Aceite Virgen'!$A$6:$A$257,"&gt;="&amp;$A272,'Aceite Virgen'!$B$6:$B$257,"&lt;="&amp;$B272)</f>
        <v>2.78</v>
      </c>
      <c r="CS272" s="8">
        <f>SUMIFS('Aceite Virgen'!CS$6:CS$257,'Aceite Virgen'!$A$6:$A$257,"&gt;="&amp;$A272,'Aceite Virgen'!$B$6:$B$257,"&lt;="&amp;$B272)</f>
        <v>3.4399999999999995</v>
      </c>
      <c r="CT272" s="8">
        <f>SUMIFS('Aceite Virgen'!CT$6:CT$257,'Aceite Virgen'!$A$6:$A$257,"&gt;="&amp;$A272,'Aceite Virgen'!$B$6:$B$257,"&lt;="&amp;$B272)</f>
        <v>0</v>
      </c>
      <c r="CX272" s="8">
        <f>SUMIFS('Aceite Virgen'!CX$6:CX$257,'Aceite Virgen'!$A$6:$A$257,"&gt;="&amp;$A272,'Aceite Virgen'!$B$6:$B$257,"&lt;="&amp;$B272)</f>
        <v>1.04</v>
      </c>
      <c r="CY272" s="8">
        <f>SUMIFS('Aceite Virgen'!CY$6:CY$257,'Aceite Virgen'!$A$6:$A$257,"&gt;="&amp;$A272,'Aceite Virgen'!$B$6:$B$257,"&lt;="&amp;$B272)</f>
        <v>0</v>
      </c>
      <c r="CZ272" s="8">
        <f>SUMIFS('Aceite Virgen'!CZ$6:CZ$257,'Aceite Virgen'!$A$6:$A$257,"&gt;="&amp;$A272,'Aceite Virgen'!$B$6:$B$257,"&lt;="&amp;$B272)</f>
        <v>1.46</v>
      </c>
      <c r="DA272" s="8">
        <f>SUMIFS('Aceite Virgen'!DA$6:DA$257,'Aceite Virgen'!$A$6:$A$257,"&gt;="&amp;$A272,'Aceite Virgen'!$B$6:$B$257,"&lt;="&amp;$B272)</f>
        <v>0</v>
      </c>
      <c r="DE272" s="8">
        <f>SUMIFS('Aceite Virgen'!DE$6:DE$257,'Aceite Virgen'!$A$6:$A$257,"&gt;="&amp;$A272,'Aceite Virgen'!$B$6:$B$257,"&lt;="&amp;$B272)</f>
        <v>1.8</v>
      </c>
      <c r="DF272" s="8">
        <f>SUMIFS('Aceite Virgen'!DF$6:DF$257,'Aceite Virgen'!$A$6:$A$257,"&gt;="&amp;$A272,'Aceite Virgen'!$B$6:$B$257,"&lt;="&amp;$B272)</f>
        <v>8.17</v>
      </c>
      <c r="DG272" s="8">
        <f>SUMIFS('Aceite Virgen'!DG$6:DG$257,'Aceite Virgen'!$A$6:$A$257,"&gt;="&amp;$A272,'Aceite Virgen'!$B$6:$B$257,"&lt;="&amp;$B272)</f>
        <v>0</v>
      </c>
      <c r="DH272" s="8">
        <f>SUMIFS('Aceite Virgen'!DH$6:DH$257,'Aceite Virgen'!$A$6:$A$257,"&gt;="&amp;$A272,'Aceite Virgen'!$B$6:$B$257,"&lt;="&amp;$B272)</f>
        <v>0</v>
      </c>
      <c r="DL272" s="8">
        <f>SUMIFS('Aceite Virgen'!DL$6:DL$257,'Aceite Virgen'!$A$6:$A$257,"&gt;="&amp;$A272,'Aceite Virgen'!$B$6:$B$257,"&lt;="&amp;$B272)</f>
        <v>2.7</v>
      </c>
      <c r="DM272" s="8">
        <f>SUMIFS('Aceite Virgen'!DM$6:DM$257,'Aceite Virgen'!$A$6:$A$257,"&gt;="&amp;$A272,'Aceite Virgen'!$B$6:$B$257,"&lt;="&amp;$B272)</f>
        <v>7.62</v>
      </c>
      <c r="DN272" s="8">
        <f>SUMIFS('Aceite Virgen'!DN$6:DN$257,'Aceite Virgen'!$A$6:$A$257,"&gt;="&amp;$A272,'Aceite Virgen'!$B$6:$B$257,"&lt;="&amp;$B272)</f>
        <v>1.99</v>
      </c>
      <c r="DO272" s="8">
        <f>SUMIFS('Aceite Virgen'!DO$6:DO$257,'Aceite Virgen'!$A$6:$A$257,"&gt;="&amp;$A272,'Aceite Virgen'!$B$6:$B$257,"&lt;="&amp;$B272)</f>
        <v>0</v>
      </c>
      <c r="DS272" s="8">
        <f>SUMIFS('Aceite Virgen'!DS$6:DS$257,'Aceite Virgen'!$A$6:$A$257,"&gt;="&amp;$A272,'Aceite Virgen'!$B$6:$B$257,"&lt;="&amp;$B272)</f>
        <v>0.67999999999999994</v>
      </c>
      <c r="DT272" s="8">
        <f>SUMIFS('Aceite Virgen'!DT$6:DT$257,'Aceite Virgen'!$A$6:$A$257,"&gt;="&amp;$A272,'Aceite Virgen'!$B$6:$B$257,"&lt;="&amp;$B272)</f>
        <v>4.7</v>
      </c>
      <c r="DU272" s="8">
        <f>SUMIFS('Aceite Virgen'!DU$6:DU$257,'Aceite Virgen'!$A$6:$A$257,"&gt;="&amp;$A272,'Aceite Virgen'!$B$6:$B$257,"&lt;="&amp;$B272)</f>
        <v>0.13</v>
      </c>
      <c r="DV272" s="8">
        <f>SUMIFS('Aceite Virgen'!DV$6:DV$257,'Aceite Virgen'!$A$6:$A$257,"&gt;="&amp;$A272,'Aceite Virgen'!$B$6:$B$257,"&lt;="&amp;$B272)</f>
        <v>0</v>
      </c>
    </row>
    <row r="273" spans="1:126" x14ac:dyDescent="0.3">
      <c r="A273" s="14">
        <f>'TAM Aceite Virgen'!B21</f>
        <v>3.9</v>
      </c>
      <c r="B273" s="14">
        <f>'TAM Aceite Virgen'!C21</f>
        <v>4</v>
      </c>
      <c r="C273" s="14"/>
      <c r="D273" s="8">
        <f>SUMIFS('Aceite Virgen'!D$6:D$257,'Aceite Virgen'!$A$6:$A$257,"&gt;="&amp;$A273,'Aceite Virgen'!$B$6:$B$257,"&lt;="&amp;$B273)</f>
        <v>6.34</v>
      </c>
      <c r="E273" s="8">
        <f>SUMIFS('Aceite Virgen'!E$6:E$257,'Aceite Virgen'!$A$6:$A$257,"&gt;="&amp;$A273,'Aceite Virgen'!$B$6:$B$257,"&lt;="&amp;$B273)</f>
        <v>14.27</v>
      </c>
      <c r="F273" s="8">
        <f>SUMIFS('Aceite Virgen'!F$6:F$257,'Aceite Virgen'!$A$6:$A$257,"&gt;="&amp;$A273,'Aceite Virgen'!$B$6:$B$257,"&lt;="&amp;$B273)</f>
        <v>5.36</v>
      </c>
      <c r="G273" s="8">
        <f>SUMIFS('Aceite Virgen'!G$6:G$257,'Aceite Virgen'!$A$6:$A$257,"&gt;="&amp;$A273,'Aceite Virgen'!$B$6:$B$257,"&lt;="&amp;$B273)</f>
        <v>6.83</v>
      </c>
      <c r="H273" s="14"/>
      <c r="I273" s="14"/>
      <c r="J273" s="14"/>
      <c r="K273" s="8">
        <f>SUMIFS('Aceite Virgen'!K$6:K$257,'Aceite Virgen'!$A$6:$A$257,"&gt;="&amp;$A273,'Aceite Virgen'!$B$6:$B$257,"&lt;="&amp;$B273)</f>
        <v>9.01</v>
      </c>
      <c r="L273" s="8">
        <f>SUMIFS('Aceite Virgen'!L$6:L$257,'Aceite Virgen'!$A$6:$A$257,"&gt;="&amp;$A273,'Aceite Virgen'!$B$6:$B$257,"&lt;="&amp;$B273)</f>
        <v>4.96</v>
      </c>
      <c r="M273" s="8">
        <f>SUMIFS('Aceite Virgen'!M$6:M$257,'Aceite Virgen'!$A$6:$A$257,"&gt;="&amp;$A273,'Aceite Virgen'!$B$6:$B$257,"&lt;="&amp;$B273)</f>
        <v>10.68</v>
      </c>
      <c r="N273" s="8">
        <f>SUMIFS('Aceite Virgen'!N$6:N$257,'Aceite Virgen'!$A$6:$A$257,"&gt;="&amp;$A273,'Aceite Virgen'!$B$6:$B$257,"&lt;="&amp;$B273)</f>
        <v>0</v>
      </c>
      <c r="O273" s="14"/>
      <c r="P273" s="14"/>
      <c r="Q273" s="14"/>
      <c r="R273" s="8">
        <f>SUMIFS('Aceite Virgen'!R$6:R$257,'Aceite Virgen'!$A$6:$A$257,"&gt;="&amp;$A273,'Aceite Virgen'!$B$6:$B$257,"&lt;="&amp;$B273)</f>
        <v>15.989999999999998</v>
      </c>
      <c r="S273" s="8">
        <f>SUMIFS('Aceite Virgen'!S$6:S$257,'Aceite Virgen'!$A$6:$A$257,"&gt;="&amp;$A273,'Aceite Virgen'!$B$6:$B$257,"&lt;="&amp;$B273)</f>
        <v>5.23</v>
      </c>
      <c r="T273" s="8">
        <f>SUMIFS('Aceite Virgen'!T$6:T$257,'Aceite Virgen'!$A$6:$A$257,"&gt;="&amp;$A273,'Aceite Virgen'!$B$6:$B$257,"&lt;="&amp;$B273)</f>
        <v>20.420000000000002</v>
      </c>
      <c r="U273" s="8">
        <f>SUMIFS('Aceite Virgen'!U$6:U$257,'Aceite Virgen'!$A$6:$A$257,"&gt;="&amp;$A273,'Aceite Virgen'!$B$6:$B$257,"&lt;="&amp;$B273)</f>
        <v>0</v>
      </c>
      <c r="V273" s="14"/>
      <c r="W273" s="14"/>
      <c r="X273" s="14"/>
      <c r="Y273" s="8">
        <f>SUMIFS('Aceite Virgen'!Y$6:Y$257,'Aceite Virgen'!$A$6:$A$257,"&gt;="&amp;$A273,'Aceite Virgen'!$B$6:$B$257,"&lt;="&amp;$B273)</f>
        <v>24.580000000000002</v>
      </c>
      <c r="Z273" s="8">
        <f>SUMIFS('Aceite Virgen'!Z$6:Z$257,'Aceite Virgen'!$A$6:$A$257,"&gt;="&amp;$A273,'Aceite Virgen'!$B$6:$B$257,"&lt;="&amp;$B273)</f>
        <v>8.7099999999999991</v>
      </c>
      <c r="AA273" s="8">
        <f>SUMIFS('Aceite Virgen'!AA$6:AA$257,'Aceite Virgen'!$A$6:$A$257,"&gt;="&amp;$A273,'Aceite Virgen'!$B$6:$B$257,"&lt;="&amp;$B273)</f>
        <v>33.230000000000004</v>
      </c>
      <c r="AB273" s="8">
        <f>SUMIFS('Aceite Virgen'!AB$6:AB$257,'Aceite Virgen'!$A$6:$A$257,"&gt;="&amp;$A273,'Aceite Virgen'!$B$6:$B$257,"&lt;="&amp;$B273)</f>
        <v>1.36</v>
      </c>
      <c r="AC273" s="14"/>
      <c r="AD273" s="14"/>
      <c r="AE273" s="14"/>
      <c r="AF273" s="8">
        <f>SUMIFS('Aceite Virgen'!AF$6:AF$257,'Aceite Virgen'!$A$6:$A$257,"&gt;="&amp;$A273,'Aceite Virgen'!$B$6:$B$257,"&lt;="&amp;$B273)</f>
        <v>12.809999999999999</v>
      </c>
      <c r="AG273" s="8">
        <f>SUMIFS('Aceite Virgen'!AG$6:AG$257,'Aceite Virgen'!$A$6:$A$257,"&gt;="&amp;$A273,'Aceite Virgen'!$B$6:$B$257,"&lt;="&amp;$B273)</f>
        <v>23.3</v>
      </c>
      <c r="AH273" s="8">
        <f>SUMIFS('Aceite Virgen'!AH$6:AH$257,'Aceite Virgen'!$A$6:$A$257,"&gt;="&amp;$A273,'Aceite Virgen'!$B$6:$B$257,"&lt;="&amp;$B273)</f>
        <v>12.15</v>
      </c>
      <c r="AI273" s="8">
        <f>SUMIFS('Aceite Virgen'!AI$6:AI$257,'Aceite Virgen'!$A$6:$A$257,"&gt;="&amp;$A273,'Aceite Virgen'!$B$6:$B$257,"&lt;="&amp;$B273)</f>
        <v>1.54</v>
      </c>
      <c r="AJ273" s="14"/>
      <c r="AK273" s="14"/>
      <c r="AL273" s="14"/>
      <c r="AM273" s="8">
        <f>SUMIFS('Aceite Virgen'!AM$6:AM$257,'Aceite Virgen'!$A$6:$A$257,"&gt;="&amp;$A273,'Aceite Virgen'!$B$6:$B$257,"&lt;="&amp;$B273)</f>
        <v>11.66</v>
      </c>
      <c r="AN273" s="8">
        <f>SUMIFS('Aceite Virgen'!AN$6:AN$257,'Aceite Virgen'!$A$6:$A$257,"&gt;="&amp;$A273,'Aceite Virgen'!$B$6:$B$257,"&lt;="&amp;$B273)</f>
        <v>32.549999999999997</v>
      </c>
      <c r="AO273" s="8">
        <f>SUMIFS('Aceite Virgen'!AO$6:AO$257,'Aceite Virgen'!$A$6:$A$257,"&gt;="&amp;$A273,'Aceite Virgen'!$B$6:$B$257,"&lt;="&amp;$B273)</f>
        <v>10.050000000000001</v>
      </c>
      <c r="AP273" s="8">
        <f>SUMIFS('Aceite Virgen'!AP$6:AP$257,'Aceite Virgen'!$A$6:$A$257,"&gt;="&amp;$A273,'Aceite Virgen'!$B$6:$B$257,"&lt;="&amp;$B273)</f>
        <v>0</v>
      </c>
      <c r="AQ273" s="14"/>
      <c r="AR273" s="14"/>
      <c r="AT273" s="8">
        <f>SUMIFS('Aceite Virgen'!AT$6:AT$257,'Aceite Virgen'!$A$6:$A$257,"&gt;="&amp;$A273,'Aceite Virgen'!$B$6:$B$257,"&lt;="&amp;$B273)</f>
        <v>8.66</v>
      </c>
      <c r="AU273" s="8">
        <f>SUMIFS('Aceite Virgen'!AU$6:AU$257,'Aceite Virgen'!$A$6:$A$257,"&gt;="&amp;$A273,'Aceite Virgen'!$B$6:$B$257,"&lt;="&amp;$B273)</f>
        <v>13.09</v>
      </c>
      <c r="AV273" s="8">
        <f>SUMIFS('Aceite Virgen'!AV$6:AV$257,'Aceite Virgen'!$A$6:$A$257,"&gt;="&amp;$A273,'Aceite Virgen'!$B$6:$B$257,"&lt;="&amp;$B273)</f>
        <v>8.6300000000000008</v>
      </c>
      <c r="AW273" s="8">
        <f>SUMIFS('Aceite Virgen'!AW$6:AW$257,'Aceite Virgen'!$A$6:$A$257,"&gt;="&amp;$A273,'Aceite Virgen'!$B$6:$B$257,"&lt;="&amp;$B273)</f>
        <v>7.14</v>
      </c>
      <c r="BA273" s="8">
        <f>SUMIFS('Aceite Virgen'!BA$6:BA$257,'Aceite Virgen'!$A$6:$A$257,"&gt;="&amp;A273,'Aceite Virgen'!$B$6:$B$257,"&lt;="&amp;B273)</f>
        <v>8.5500000000000007</v>
      </c>
      <c r="BB273" s="8">
        <f>SUMIFS('Aceite Virgen'!BB$6:BB$257,'Aceite Virgen'!$A$6:$A$257,"&gt;="&amp;$A273,'Aceite Virgen'!$B$6:$B$257,"&lt;="&amp;$B273)</f>
        <v>6.92</v>
      </c>
      <c r="BC273" s="8">
        <f>SUMIFS('Aceite Virgen'!BC$6:BC$257,'Aceite Virgen'!$A$6:$A$257,"&gt;="&amp;$A273,'Aceite Virgen'!$B$6:$B$257,"&lt;="&amp;$B273)</f>
        <v>8.9700000000000006</v>
      </c>
      <c r="BD273" s="8">
        <f>SUMIFS('Aceite Virgen'!BD$6:BD$257,'Aceite Virgen'!$A$6:$A$257,"&gt;="&amp;$A273,'Aceite Virgen'!$B$6:$B$257,"&lt;="&amp;$B273)</f>
        <v>8.98</v>
      </c>
      <c r="BH273" s="8">
        <f>SUMIFS('Aceite Virgen'!BH$6:BH$257,'Aceite Virgen'!$A$6:$A$257,"&gt;="&amp;$A273,'Aceite Virgen'!$B$6:$B$257,"&lt;="&amp;$B273)</f>
        <v>6.99</v>
      </c>
      <c r="BI273" s="8">
        <f>SUMIFS('Aceite Virgen'!BI$6:BI$257,'Aceite Virgen'!$A$6:$A$257,"&gt;="&amp;$A273,'Aceite Virgen'!$B$6:$B$257,"&lt;="&amp;$B273)</f>
        <v>2.06</v>
      </c>
      <c r="BJ273" s="8">
        <f>SUMIFS('Aceite Virgen'!BJ$6:BJ$257,'Aceite Virgen'!$A$6:$A$257,"&gt;="&amp;$A273,'Aceite Virgen'!$B$6:$B$257,"&lt;="&amp;$B273)</f>
        <v>7.52</v>
      </c>
      <c r="BK273" s="8">
        <f>SUMIFS('Aceite Virgen'!BK$6:BK$257,'Aceite Virgen'!$A$6:$A$257,"&gt;="&amp;$A273,'Aceite Virgen'!$B$6:$B$257,"&lt;="&amp;$B273)</f>
        <v>6.28</v>
      </c>
      <c r="BO273" s="8">
        <f>SUMIFS('Aceite Virgen'!BO$6:BO$257,'Aceite Virgen'!$A$6:$A$257,"&gt;="&amp;$A273,'Aceite Virgen'!$B$6:$B$257,"&lt;="&amp;$B273)</f>
        <v>5.17</v>
      </c>
      <c r="BP273" s="8">
        <f>SUMIFS('Aceite Virgen'!BP$6:BP$257,'Aceite Virgen'!$A$6:$A$257,"&gt;="&amp;$A273,'Aceite Virgen'!$B$6:$B$257,"&lt;="&amp;$B273)</f>
        <v>3.39</v>
      </c>
      <c r="BQ273" s="8">
        <f>SUMIFS('Aceite Virgen'!BQ$6:BQ$257,'Aceite Virgen'!$A$6:$A$257,"&gt;="&amp;$A273,'Aceite Virgen'!$B$6:$B$257,"&lt;="&amp;$B273)</f>
        <v>5.42</v>
      </c>
      <c r="BR273" s="8">
        <f>SUMIFS('Aceite Virgen'!BR$6:BR$257,'Aceite Virgen'!$A$6:$A$257,"&gt;="&amp;$A273,'Aceite Virgen'!$B$6:$B$257,"&lt;="&amp;$B273)</f>
        <v>5.48</v>
      </c>
      <c r="BV273" s="8">
        <f>SUMIFS('Aceite Virgen'!BV$6:BV$257,'Aceite Virgen'!$A$6:$A$257,"&gt;="&amp;$A273,'Aceite Virgen'!$B$6:$B$257,"&lt;="&amp;$B273)</f>
        <v>8.61</v>
      </c>
      <c r="BW273" s="8">
        <f>SUMIFS('Aceite Virgen'!BW$6:BW$257,'Aceite Virgen'!$A$6:$A$257,"&gt;="&amp;$A273,'Aceite Virgen'!$B$6:$B$257,"&lt;="&amp;$B273)</f>
        <v>4.09</v>
      </c>
      <c r="BX273" s="8">
        <f>SUMIFS('Aceite Virgen'!BX$6:BX$257,'Aceite Virgen'!$A$6:$A$257,"&gt;="&amp;$A273,'Aceite Virgen'!$B$6:$B$257,"&lt;="&amp;$B273)</f>
        <v>9.0299999999999994</v>
      </c>
      <c r="BY273" s="8">
        <f>SUMIFS('Aceite Virgen'!BY$6:BY$257,'Aceite Virgen'!$A$6:$A$257,"&gt;="&amp;$A273,'Aceite Virgen'!$B$6:$B$257,"&lt;="&amp;$B273)</f>
        <v>2.27</v>
      </c>
      <c r="CC273" s="8">
        <f>SUMIFS('Aceite Virgen'!CC$6:CC$257,'Aceite Virgen'!$A$6:$A$257,"&gt;="&amp;$A273,'Aceite Virgen'!$B$6:$B$257,"&lt;="&amp;$B273)</f>
        <v>23.32</v>
      </c>
      <c r="CD273" s="8">
        <f>SUMIFS('Aceite Virgen'!CD$6:CD$257,'Aceite Virgen'!$A$6:$A$257,"&gt;="&amp;$A273,'Aceite Virgen'!$B$6:$B$257,"&lt;="&amp;$B273)</f>
        <v>7.11</v>
      </c>
      <c r="CE273" s="8">
        <f>SUMIFS('Aceite Virgen'!CE$6:CE$257,'Aceite Virgen'!$A$6:$A$257,"&gt;="&amp;$A273,'Aceite Virgen'!$B$6:$B$257,"&lt;="&amp;$B273)</f>
        <v>25.509999999999998</v>
      </c>
      <c r="CF273" s="8">
        <f>SUMIFS('Aceite Virgen'!CF$6:CF$257,'Aceite Virgen'!$A$6:$A$257,"&gt;="&amp;$A273,'Aceite Virgen'!$B$6:$B$257,"&lt;="&amp;$B273)</f>
        <v>32.049999999999997</v>
      </c>
      <c r="CJ273" s="8">
        <f>SUMIFS('Aceite Virgen'!CJ$6:CJ$257,'Aceite Virgen'!$A$6:$A$257,"&gt;="&amp;$A273,'Aceite Virgen'!$B$6:$B$257,"&lt;="&amp;$B273)</f>
        <v>29.53</v>
      </c>
      <c r="CK273" s="8">
        <f>SUMIFS('Aceite Virgen'!CK$6:CK$257,'Aceite Virgen'!$A$6:$A$257,"&gt;="&amp;$A273,'Aceite Virgen'!$B$6:$B$257,"&lt;="&amp;$B273)</f>
        <v>4.8599999999999994</v>
      </c>
      <c r="CL273" s="8">
        <f>SUMIFS('Aceite Virgen'!CL$6:CL$257,'Aceite Virgen'!$A$6:$A$257,"&gt;="&amp;$A273,'Aceite Virgen'!$B$6:$B$257,"&lt;="&amp;$B273)</f>
        <v>32.950000000000003</v>
      </c>
      <c r="CM273" s="8">
        <f>SUMIFS('Aceite Virgen'!CM$6:CM$257,'Aceite Virgen'!$A$6:$A$257,"&gt;="&amp;$A273,'Aceite Virgen'!$B$6:$B$257,"&lt;="&amp;$B273)</f>
        <v>29.21</v>
      </c>
      <c r="CQ273" s="8">
        <f>SUMIFS('Aceite Virgen'!CQ$6:CQ$257,'Aceite Virgen'!$A$6:$A$257,"&gt;="&amp;$A273,'Aceite Virgen'!$B$6:$B$257,"&lt;="&amp;$B273)</f>
        <v>4.8899999999999997</v>
      </c>
      <c r="CR273" s="8">
        <f>SUMIFS('Aceite Virgen'!CR$6:CR$257,'Aceite Virgen'!$A$6:$A$257,"&gt;="&amp;$A273,'Aceite Virgen'!$B$6:$B$257,"&lt;="&amp;$B273)</f>
        <v>3.04</v>
      </c>
      <c r="CS273" s="8">
        <f>SUMIFS('Aceite Virgen'!CS$6:CS$257,'Aceite Virgen'!$A$6:$A$257,"&gt;="&amp;$A273,'Aceite Virgen'!$B$6:$B$257,"&lt;="&amp;$B273)</f>
        <v>3.8</v>
      </c>
      <c r="CT273" s="8">
        <f>SUMIFS('Aceite Virgen'!CT$6:CT$257,'Aceite Virgen'!$A$6:$A$257,"&gt;="&amp;$A273,'Aceite Virgen'!$B$6:$B$257,"&lt;="&amp;$B273)</f>
        <v>24.24</v>
      </c>
      <c r="CX273" s="8">
        <f>SUMIFS('Aceite Virgen'!CX$6:CX$257,'Aceite Virgen'!$A$6:$A$257,"&gt;="&amp;$A273,'Aceite Virgen'!$B$6:$B$257,"&lt;="&amp;$B273)</f>
        <v>4.05</v>
      </c>
      <c r="CY273" s="8">
        <f>SUMIFS('Aceite Virgen'!CY$6:CY$257,'Aceite Virgen'!$A$6:$A$257,"&gt;="&amp;$A273,'Aceite Virgen'!$B$6:$B$257,"&lt;="&amp;$B273)</f>
        <v>0</v>
      </c>
      <c r="CZ273" s="8">
        <f>SUMIFS('Aceite Virgen'!CZ$6:CZ$257,'Aceite Virgen'!$A$6:$A$257,"&gt;="&amp;$A273,'Aceite Virgen'!$B$6:$B$257,"&lt;="&amp;$B273)</f>
        <v>3.74</v>
      </c>
      <c r="DA273" s="8">
        <f>SUMIFS('Aceite Virgen'!DA$6:DA$257,'Aceite Virgen'!$A$6:$A$257,"&gt;="&amp;$A273,'Aceite Virgen'!$B$6:$B$257,"&lt;="&amp;$B273)</f>
        <v>23.44</v>
      </c>
      <c r="DE273" s="8">
        <f>SUMIFS('Aceite Virgen'!DE$6:DE$257,'Aceite Virgen'!$A$6:$A$257,"&gt;="&amp;$A273,'Aceite Virgen'!$B$6:$B$257,"&lt;="&amp;$B273)</f>
        <v>2.88</v>
      </c>
      <c r="DF273" s="8">
        <f>SUMIFS('Aceite Virgen'!DF$6:DF$257,'Aceite Virgen'!$A$6:$A$257,"&gt;="&amp;$A273,'Aceite Virgen'!$B$6:$B$257,"&lt;="&amp;$B273)</f>
        <v>0</v>
      </c>
      <c r="DG273" s="8">
        <f>SUMIFS('Aceite Virgen'!DG$6:DG$257,'Aceite Virgen'!$A$6:$A$257,"&gt;="&amp;$A273,'Aceite Virgen'!$B$6:$B$257,"&lt;="&amp;$B273)</f>
        <v>3.62</v>
      </c>
      <c r="DH273" s="8">
        <f>SUMIFS('Aceite Virgen'!DH$6:DH$257,'Aceite Virgen'!$A$6:$A$257,"&gt;="&amp;$A273,'Aceite Virgen'!$B$6:$B$257,"&lt;="&amp;$B273)</f>
        <v>0</v>
      </c>
      <c r="DL273" s="8">
        <f>SUMIFS('Aceite Virgen'!DL$6:DL$257,'Aceite Virgen'!$A$6:$A$257,"&gt;="&amp;$A273,'Aceite Virgen'!$B$6:$B$257,"&lt;="&amp;$B273)</f>
        <v>2.99</v>
      </c>
      <c r="DM273" s="8">
        <f>SUMIFS('Aceite Virgen'!DM$6:DM$257,'Aceite Virgen'!$A$6:$A$257,"&gt;="&amp;$A273,'Aceite Virgen'!$B$6:$B$257,"&lt;="&amp;$B273)</f>
        <v>1.49</v>
      </c>
      <c r="DN273" s="8">
        <f>SUMIFS('Aceite Virgen'!DN$6:DN$257,'Aceite Virgen'!$A$6:$A$257,"&gt;="&amp;$A273,'Aceite Virgen'!$B$6:$B$257,"&lt;="&amp;$B273)</f>
        <v>3.52</v>
      </c>
      <c r="DO273" s="8">
        <f>SUMIFS('Aceite Virgen'!DO$6:DO$257,'Aceite Virgen'!$A$6:$A$257,"&gt;="&amp;$A273,'Aceite Virgen'!$B$6:$B$257,"&lt;="&amp;$B273)</f>
        <v>2.1800000000000002</v>
      </c>
      <c r="DS273" s="8">
        <f>SUMIFS('Aceite Virgen'!DS$6:DS$257,'Aceite Virgen'!$A$6:$A$257,"&gt;="&amp;$A273,'Aceite Virgen'!$B$6:$B$257,"&lt;="&amp;$B273)</f>
        <v>1.3399999999999999</v>
      </c>
      <c r="DT273" s="8">
        <f>SUMIFS('Aceite Virgen'!DT$6:DT$257,'Aceite Virgen'!$A$6:$A$257,"&gt;="&amp;$A273,'Aceite Virgen'!$B$6:$B$257,"&lt;="&amp;$B273)</f>
        <v>4.5599999999999996</v>
      </c>
      <c r="DU273" s="8">
        <f>SUMIFS('Aceite Virgen'!DU$6:DU$257,'Aceite Virgen'!$A$6:$A$257,"&gt;="&amp;$A273,'Aceite Virgen'!$B$6:$B$257,"&lt;="&amp;$B273)</f>
        <v>0.75</v>
      </c>
      <c r="DV273" s="8">
        <f>SUMIFS('Aceite Virgen'!DV$6:DV$257,'Aceite Virgen'!$A$6:$A$257,"&gt;="&amp;$A273,'Aceite Virgen'!$B$6:$B$257,"&lt;="&amp;$B273)</f>
        <v>3.5</v>
      </c>
    </row>
    <row r="274" spans="1:126" x14ac:dyDescent="0.3">
      <c r="A274" s="14">
        <f>'TAM Aceite Virgen'!B22</f>
        <v>4</v>
      </c>
      <c r="B274" s="14">
        <f>'TAM Aceite Virgen'!C22</f>
        <v>4.0999999999999996</v>
      </c>
      <c r="C274" s="14"/>
      <c r="D274" s="8">
        <f>SUMIFS('Aceite Virgen'!D$6:D$257,'Aceite Virgen'!$A$6:$A$257,"&gt;="&amp;$A274,'Aceite Virgen'!$B$6:$B$257,"&lt;="&amp;$B274)</f>
        <v>16.28</v>
      </c>
      <c r="E274" s="8">
        <f>SUMIFS('Aceite Virgen'!E$6:E$257,'Aceite Virgen'!$A$6:$A$257,"&gt;="&amp;$A274,'Aceite Virgen'!$B$6:$B$257,"&lt;="&amp;$B274)</f>
        <v>5.71</v>
      </c>
      <c r="F274" s="8">
        <f>SUMIFS('Aceite Virgen'!F$6:F$257,'Aceite Virgen'!$A$6:$A$257,"&gt;="&amp;$A274,'Aceite Virgen'!$B$6:$B$257,"&lt;="&amp;$B274)</f>
        <v>12.42</v>
      </c>
      <c r="G274" s="8">
        <f>SUMIFS('Aceite Virgen'!G$6:G$257,'Aceite Virgen'!$A$6:$A$257,"&gt;="&amp;$A274,'Aceite Virgen'!$B$6:$B$257,"&lt;="&amp;$B274)</f>
        <v>76.52</v>
      </c>
      <c r="H274" s="14"/>
      <c r="I274" s="14"/>
      <c r="J274" s="14"/>
      <c r="K274" s="8">
        <f>SUMIFS('Aceite Virgen'!K$6:K$257,'Aceite Virgen'!$A$6:$A$257,"&gt;="&amp;$A274,'Aceite Virgen'!$B$6:$B$257,"&lt;="&amp;$B274)</f>
        <v>3.63</v>
      </c>
      <c r="L274" s="8">
        <f>SUMIFS('Aceite Virgen'!L$6:L$257,'Aceite Virgen'!$A$6:$A$257,"&gt;="&amp;$A274,'Aceite Virgen'!$B$6:$B$257,"&lt;="&amp;$B274)</f>
        <v>11.16</v>
      </c>
      <c r="M274" s="8">
        <f>SUMIFS('Aceite Virgen'!M$6:M$257,'Aceite Virgen'!$A$6:$A$257,"&gt;="&amp;$A274,'Aceite Virgen'!$B$6:$B$257,"&lt;="&amp;$B274)</f>
        <v>0.34</v>
      </c>
      <c r="N274" s="8">
        <f>SUMIFS('Aceite Virgen'!N$6:N$257,'Aceite Virgen'!$A$6:$A$257,"&gt;="&amp;$A274,'Aceite Virgen'!$B$6:$B$257,"&lt;="&amp;$B274)</f>
        <v>30.42</v>
      </c>
      <c r="O274" s="14"/>
      <c r="P274" s="14"/>
      <c r="Q274" s="14"/>
      <c r="R274" s="8">
        <f>SUMIFS('Aceite Virgen'!R$6:R$257,'Aceite Virgen'!$A$6:$A$257,"&gt;="&amp;$A274,'Aceite Virgen'!$B$6:$B$257,"&lt;="&amp;$B274)</f>
        <v>2.86</v>
      </c>
      <c r="S274" s="8">
        <f>SUMIFS('Aceite Virgen'!S$6:S$257,'Aceite Virgen'!$A$6:$A$257,"&gt;="&amp;$A274,'Aceite Virgen'!$B$6:$B$257,"&lt;="&amp;$B274)</f>
        <v>0.76</v>
      </c>
      <c r="T274" s="8">
        <f>SUMIFS('Aceite Virgen'!T$6:T$257,'Aceite Virgen'!$A$6:$A$257,"&gt;="&amp;$A274,'Aceite Virgen'!$B$6:$B$257,"&lt;="&amp;$B274)</f>
        <v>3.51</v>
      </c>
      <c r="U274" s="8">
        <f>SUMIFS('Aceite Virgen'!U$6:U$257,'Aceite Virgen'!$A$6:$A$257,"&gt;="&amp;$A274,'Aceite Virgen'!$B$6:$B$257,"&lt;="&amp;$B274)</f>
        <v>0</v>
      </c>
      <c r="V274" s="14"/>
      <c r="W274" s="14"/>
      <c r="X274" s="14"/>
      <c r="Y274" s="8">
        <f>SUMIFS('Aceite Virgen'!Y$6:Y$257,'Aceite Virgen'!$A$6:$A$257,"&gt;="&amp;$A274,'Aceite Virgen'!$B$6:$B$257,"&lt;="&amp;$B274)</f>
        <v>1.33</v>
      </c>
      <c r="Z274" s="8">
        <f>SUMIFS('Aceite Virgen'!Z$6:Z$257,'Aceite Virgen'!$A$6:$A$257,"&gt;="&amp;$A274,'Aceite Virgen'!$B$6:$B$257,"&lt;="&amp;$B274)</f>
        <v>0</v>
      </c>
      <c r="AA274" s="8">
        <f>SUMIFS('Aceite Virgen'!AA$6:AA$257,'Aceite Virgen'!$A$6:$A$257,"&gt;="&amp;$A274,'Aceite Virgen'!$B$6:$B$257,"&lt;="&amp;$B274)</f>
        <v>1.18</v>
      </c>
      <c r="AB274" s="8">
        <f>SUMIFS('Aceite Virgen'!AB$6:AB$257,'Aceite Virgen'!$A$6:$A$257,"&gt;="&amp;$A274,'Aceite Virgen'!$B$6:$B$257,"&lt;="&amp;$B274)</f>
        <v>0</v>
      </c>
      <c r="AC274" s="14"/>
      <c r="AD274" s="14"/>
      <c r="AE274" s="14"/>
      <c r="AF274" s="8">
        <f>SUMIFS('Aceite Virgen'!AF$6:AF$257,'Aceite Virgen'!$A$6:$A$257,"&gt;="&amp;$A274,'Aceite Virgen'!$B$6:$B$257,"&lt;="&amp;$B274)</f>
        <v>27.29</v>
      </c>
      <c r="AG274" s="8">
        <f>SUMIFS('Aceite Virgen'!AG$6:AG$257,'Aceite Virgen'!$A$6:$A$257,"&gt;="&amp;$A274,'Aceite Virgen'!$B$6:$B$257,"&lt;="&amp;$B274)</f>
        <v>2.4700000000000002</v>
      </c>
      <c r="AH274" s="8">
        <f>SUMIFS('Aceite Virgen'!AH$6:AH$257,'Aceite Virgen'!$A$6:$A$257,"&gt;="&amp;$A274,'Aceite Virgen'!$B$6:$B$257,"&lt;="&amp;$B274)</f>
        <v>31.18</v>
      </c>
      <c r="AI274" s="8">
        <f>SUMIFS('Aceite Virgen'!AI$6:AI$257,'Aceite Virgen'!$A$6:$A$257,"&gt;="&amp;$A274,'Aceite Virgen'!$B$6:$B$257,"&lt;="&amp;$B274)</f>
        <v>2.71</v>
      </c>
      <c r="AJ274" s="14"/>
      <c r="AK274" s="14"/>
      <c r="AL274" s="14"/>
      <c r="AM274" s="8">
        <f>SUMIFS('Aceite Virgen'!AM$6:AM$257,'Aceite Virgen'!$A$6:$A$257,"&gt;="&amp;$A274,'Aceite Virgen'!$B$6:$B$257,"&lt;="&amp;$B274)</f>
        <v>24.82</v>
      </c>
      <c r="AN274" s="8">
        <f>SUMIFS('Aceite Virgen'!AN$6:AN$257,'Aceite Virgen'!$A$6:$A$257,"&gt;="&amp;$A274,'Aceite Virgen'!$B$6:$B$257,"&lt;="&amp;$B274)</f>
        <v>7.53</v>
      </c>
      <c r="AO274" s="8">
        <f>SUMIFS('Aceite Virgen'!AO$6:AO$257,'Aceite Virgen'!$A$6:$A$257,"&gt;="&amp;$A274,'Aceite Virgen'!$B$6:$B$257,"&lt;="&amp;$B274)</f>
        <v>28.79</v>
      </c>
      <c r="AP274" s="8">
        <f>SUMIFS('Aceite Virgen'!AP$6:AP$257,'Aceite Virgen'!$A$6:$A$257,"&gt;="&amp;$A274,'Aceite Virgen'!$B$6:$B$257,"&lt;="&amp;$B274)</f>
        <v>0.99</v>
      </c>
      <c r="AQ274" s="14"/>
      <c r="AR274" s="14"/>
      <c r="AT274" s="8">
        <f>SUMIFS('Aceite Virgen'!AT$6:AT$257,'Aceite Virgen'!$A$6:$A$257,"&gt;="&amp;$A274,'Aceite Virgen'!$B$6:$B$257,"&lt;="&amp;$B274)</f>
        <v>29.139999999999997</v>
      </c>
      <c r="AU274" s="8">
        <f>SUMIFS('Aceite Virgen'!AU$6:AU$257,'Aceite Virgen'!$A$6:$A$257,"&gt;="&amp;$A274,'Aceite Virgen'!$B$6:$B$257,"&lt;="&amp;$B274)</f>
        <v>4.83</v>
      </c>
      <c r="AV274" s="8">
        <f>SUMIFS('Aceite Virgen'!AV$6:AV$257,'Aceite Virgen'!$A$6:$A$257,"&gt;="&amp;$A274,'Aceite Virgen'!$B$6:$B$257,"&lt;="&amp;$B274)</f>
        <v>34.049999999999997</v>
      </c>
      <c r="AW274" s="8">
        <f>SUMIFS('Aceite Virgen'!AW$6:AW$257,'Aceite Virgen'!$A$6:$A$257,"&gt;="&amp;$A274,'Aceite Virgen'!$B$6:$B$257,"&lt;="&amp;$B274)</f>
        <v>0</v>
      </c>
      <c r="BA274" s="8">
        <f>SUMIFS('Aceite Virgen'!BA$6:BA$257,'Aceite Virgen'!$A$6:$A$257,"&gt;="&amp;A274,'Aceite Virgen'!$B$6:$B$257,"&lt;="&amp;B274)</f>
        <v>25.63</v>
      </c>
      <c r="BB274" s="8">
        <f>SUMIFS('Aceite Virgen'!BB$6:BB$257,'Aceite Virgen'!$A$6:$A$257,"&gt;="&amp;$A274,'Aceite Virgen'!$B$6:$B$257,"&lt;="&amp;$B274)</f>
        <v>6.14</v>
      </c>
      <c r="BC274" s="8">
        <f>SUMIFS('Aceite Virgen'!BC$6:BC$257,'Aceite Virgen'!$A$6:$A$257,"&gt;="&amp;$A274,'Aceite Virgen'!$B$6:$B$257,"&lt;="&amp;$B274)</f>
        <v>29.36</v>
      </c>
      <c r="BD274" s="8">
        <f>SUMIFS('Aceite Virgen'!BD$6:BD$257,'Aceite Virgen'!$A$6:$A$257,"&gt;="&amp;$A274,'Aceite Virgen'!$B$6:$B$257,"&lt;="&amp;$B274)</f>
        <v>0</v>
      </c>
      <c r="BH274" s="8">
        <f>SUMIFS('Aceite Virgen'!BH$6:BH$257,'Aceite Virgen'!$A$6:$A$257,"&gt;="&amp;$A274,'Aceite Virgen'!$B$6:$B$257,"&lt;="&amp;$B274)</f>
        <v>29.880000000000003</v>
      </c>
      <c r="BI274" s="8">
        <f>SUMIFS('Aceite Virgen'!BI$6:BI$257,'Aceite Virgen'!$A$6:$A$257,"&gt;="&amp;$A274,'Aceite Virgen'!$B$6:$B$257,"&lt;="&amp;$B274)</f>
        <v>10.77</v>
      </c>
      <c r="BJ274" s="8">
        <f>SUMIFS('Aceite Virgen'!BJ$6:BJ$257,'Aceite Virgen'!$A$6:$A$257,"&gt;="&amp;$A274,'Aceite Virgen'!$B$6:$B$257,"&lt;="&amp;$B274)</f>
        <v>33.03</v>
      </c>
      <c r="BK274" s="8">
        <f>SUMIFS('Aceite Virgen'!BK$6:BK$257,'Aceite Virgen'!$A$6:$A$257,"&gt;="&amp;$A274,'Aceite Virgen'!$B$6:$B$257,"&lt;="&amp;$B274)</f>
        <v>3.09</v>
      </c>
      <c r="BO274" s="8">
        <f>SUMIFS('Aceite Virgen'!BO$6:BO$257,'Aceite Virgen'!$A$6:$A$257,"&gt;="&amp;$A274,'Aceite Virgen'!$B$6:$B$257,"&lt;="&amp;$B274)</f>
        <v>26.150000000000002</v>
      </c>
      <c r="BP274" s="8">
        <f>SUMIFS('Aceite Virgen'!BP$6:BP$257,'Aceite Virgen'!$A$6:$A$257,"&gt;="&amp;$A274,'Aceite Virgen'!$B$6:$B$257,"&lt;="&amp;$B274)</f>
        <v>3.89</v>
      </c>
      <c r="BQ274" s="8">
        <f>SUMIFS('Aceite Virgen'!BQ$6:BQ$257,'Aceite Virgen'!$A$6:$A$257,"&gt;="&amp;$A274,'Aceite Virgen'!$B$6:$B$257,"&lt;="&amp;$B274)</f>
        <v>29.68</v>
      </c>
      <c r="BR274" s="8">
        <f>SUMIFS('Aceite Virgen'!BR$6:BR$257,'Aceite Virgen'!$A$6:$A$257,"&gt;="&amp;$A274,'Aceite Virgen'!$B$6:$B$257,"&lt;="&amp;$B274)</f>
        <v>3.3</v>
      </c>
      <c r="BV274" s="8">
        <f>SUMIFS('Aceite Virgen'!BV$6:BV$257,'Aceite Virgen'!$A$6:$A$257,"&gt;="&amp;$A274,'Aceite Virgen'!$B$6:$B$257,"&lt;="&amp;$B274)</f>
        <v>21.86</v>
      </c>
      <c r="BW274" s="8">
        <f>SUMIFS('Aceite Virgen'!BW$6:BW$257,'Aceite Virgen'!$A$6:$A$257,"&gt;="&amp;$A274,'Aceite Virgen'!$B$6:$B$257,"&lt;="&amp;$B274)</f>
        <v>2.88</v>
      </c>
      <c r="BX274" s="8">
        <f>SUMIFS('Aceite Virgen'!BX$6:BX$257,'Aceite Virgen'!$A$6:$A$257,"&gt;="&amp;$A274,'Aceite Virgen'!$B$6:$B$257,"&lt;="&amp;$B274)</f>
        <v>25.49</v>
      </c>
      <c r="BY274" s="8">
        <f>SUMIFS('Aceite Virgen'!BY$6:BY$257,'Aceite Virgen'!$A$6:$A$257,"&gt;="&amp;$A274,'Aceite Virgen'!$B$6:$B$257,"&lt;="&amp;$B274)</f>
        <v>16.2</v>
      </c>
      <c r="CC274" s="8">
        <f>SUMIFS('Aceite Virgen'!CC$6:CC$257,'Aceite Virgen'!$A$6:$A$257,"&gt;="&amp;$A274,'Aceite Virgen'!$B$6:$B$257,"&lt;="&amp;$B274)</f>
        <v>9.2799999999999994</v>
      </c>
      <c r="CD274" s="8">
        <f>SUMIFS('Aceite Virgen'!CD$6:CD$257,'Aceite Virgen'!$A$6:$A$257,"&gt;="&amp;$A274,'Aceite Virgen'!$B$6:$B$257,"&lt;="&amp;$B274)</f>
        <v>0</v>
      </c>
      <c r="CE274" s="8">
        <f>SUMIFS('Aceite Virgen'!CE$6:CE$257,'Aceite Virgen'!$A$6:$A$257,"&gt;="&amp;$A274,'Aceite Virgen'!$B$6:$B$257,"&lt;="&amp;$B274)</f>
        <v>10.5</v>
      </c>
      <c r="CF274" s="8">
        <f>SUMIFS('Aceite Virgen'!CF$6:CF$257,'Aceite Virgen'!$A$6:$A$257,"&gt;="&amp;$A274,'Aceite Virgen'!$B$6:$B$257,"&lt;="&amp;$B274)</f>
        <v>0</v>
      </c>
      <c r="CJ274" s="8">
        <f>SUMIFS('Aceite Virgen'!CJ$6:CJ$257,'Aceite Virgen'!$A$6:$A$257,"&gt;="&amp;$A274,'Aceite Virgen'!$B$6:$B$257,"&lt;="&amp;$B274)</f>
        <v>0.38</v>
      </c>
      <c r="CK274" s="8">
        <f>SUMIFS('Aceite Virgen'!CK$6:CK$257,'Aceite Virgen'!$A$6:$A$257,"&gt;="&amp;$A274,'Aceite Virgen'!$B$6:$B$257,"&lt;="&amp;$B274)</f>
        <v>1.99</v>
      </c>
      <c r="CL274" s="8">
        <f>SUMIFS('Aceite Virgen'!CL$6:CL$257,'Aceite Virgen'!$A$6:$A$257,"&gt;="&amp;$A274,'Aceite Virgen'!$B$6:$B$257,"&lt;="&amp;$B274)</f>
        <v>0.25</v>
      </c>
      <c r="CM274" s="8">
        <f>SUMIFS('Aceite Virgen'!CM$6:CM$257,'Aceite Virgen'!$A$6:$A$257,"&gt;="&amp;$A274,'Aceite Virgen'!$B$6:$B$257,"&lt;="&amp;$B274)</f>
        <v>0</v>
      </c>
      <c r="CQ274" s="8">
        <f>SUMIFS('Aceite Virgen'!CQ$6:CQ$257,'Aceite Virgen'!$A$6:$A$257,"&gt;="&amp;$A274,'Aceite Virgen'!$B$6:$B$257,"&lt;="&amp;$B274)</f>
        <v>0.24</v>
      </c>
      <c r="CR274" s="8">
        <f>SUMIFS('Aceite Virgen'!CR$6:CR$257,'Aceite Virgen'!$A$6:$A$257,"&gt;="&amp;$A274,'Aceite Virgen'!$B$6:$B$257,"&lt;="&amp;$B274)</f>
        <v>0</v>
      </c>
      <c r="CS274" s="8">
        <f>SUMIFS('Aceite Virgen'!CS$6:CS$257,'Aceite Virgen'!$A$6:$A$257,"&gt;="&amp;$A274,'Aceite Virgen'!$B$6:$B$257,"&lt;="&amp;$B274)</f>
        <v>0.3</v>
      </c>
      <c r="CT274" s="8">
        <f>SUMIFS('Aceite Virgen'!CT$6:CT$257,'Aceite Virgen'!$A$6:$A$257,"&gt;="&amp;$A274,'Aceite Virgen'!$B$6:$B$257,"&lt;="&amp;$B274)</f>
        <v>0</v>
      </c>
      <c r="CX274" s="8">
        <f>SUMIFS('Aceite Virgen'!CX$6:CX$257,'Aceite Virgen'!$A$6:$A$257,"&gt;="&amp;$A274,'Aceite Virgen'!$B$6:$B$257,"&lt;="&amp;$B274)</f>
        <v>0.95000000000000007</v>
      </c>
      <c r="CY274" s="8">
        <f>SUMIFS('Aceite Virgen'!CY$6:CY$257,'Aceite Virgen'!$A$6:$A$257,"&gt;="&amp;$A274,'Aceite Virgen'!$B$6:$B$257,"&lt;="&amp;$B274)</f>
        <v>0</v>
      </c>
      <c r="CZ274" s="8">
        <f>SUMIFS('Aceite Virgen'!CZ$6:CZ$257,'Aceite Virgen'!$A$6:$A$257,"&gt;="&amp;$A274,'Aceite Virgen'!$B$6:$B$257,"&lt;="&amp;$B274)</f>
        <v>0.56000000000000005</v>
      </c>
      <c r="DA274" s="8">
        <f>SUMIFS('Aceite Virgen'!DA$6:DA$257,'Aceite Virgen'!$A$6:$A$257,"&gt;="&amp;$A274,'Aceite Virgen'!$B$6:$B$257,"&lt;="&amp;$B274)</f>
        <v>0</v>
      </c>
      <c r="DE274" s="8">
        <f>SUMIFS('Aceite Virgen'!DE$6:DE$257,'Aceite Virgen'!$A$6:$A$257,"&gt;="&amp;$A274,'Aceite Virgen'!$B$6:$B$257,"&lt;="&amp;$B274)</f>
        <v>0.2</v>
      </c>
      <c r="DF274" s="8">
        <f>SUMIFS('Aceite Virgen'!DF$6:DF$257,'Aceite Virgen'!$A$6:$A$257,"&gt;="&amp;$A274,'Aceite Virgen'!$B$6:$B$257,"&lt;="&amp;$B274)</f>
        <v>0</v>
      </c>
      <c r="DG274" s="8">
        <f>SUMIFS('Aceite Virgen'!DG$6:DG$257,'Aceite Virgen'!$A$6:$A$257,"&gt;="&amp;$A274,'Aceite Virgen'!$B$6:$B$257,"&lt;="&amp;$B274)</f>
        <v>0.28999999999999998</v>
      </c>
      <c r="DH274" s="8">
        <f>SUMIFS('Aceite Virgen'!DH$6:DH$257,'Aceite Virgen'!$A$6:$A$257,"&gt;="&amp;$A274,'Aceite Virgen'!$B$6:$B$257,"&lt;="&amp;$B274)</f>
        <v>0</v>
      </c>
      <c r="DL274" s="8">
        <f>SUMIFS('Aceite Virgen'!DL$6:DL$257,'Aceite Virgen'!$A$6:$A$257,"&gt;="&amp;$A274,'Aceite Virgen'!$B$6:$B$257,"&lt;="&amp;$B274)</f>
        <v>0.56000000000000005</v>
      </c>
      <c r="DM274" s="8">
        <f>SUMIFS('Aceite Virgen'!DM$6:DM$257,'Aceite Virgen'!$A$6:$A$257,"&gt;="&amp;$A274,'Aceite Virgen'!$B$6:$B$257,"&lt;="&amp;$B274)</f>
        <v>0</v>
      </c>
      <c r="DN274" s="8">
        <f>SUMIFS('Aceite Virgen'!DN$6:DN$257,'Aceite Virgen'!$A$6:$A$257,"&gt;="&amp;$A274,'Aceite Virgen'!$B$6:$B$257,"&lt;="&amp;$B274)</f>
        <v>0.78</v>
      </c>
      <c r="DO274" s="8">
        <f>SUMIFS('Aceite Virgen'!DO$6:DO$257,'Aceite Virgen'!$A$6:$A$257,"&gt;="&amp;$A274,'Aceite Virgen'!$B$6:$B$257,"&lt;="&amp;$B274)</f>
        <v>0</v>
      </c>
      <c r="DS274" s="8">
        <f>SUMIFS('Aceite Virgen'!DS$6:DS$257,'Aceite Virgen'!$A$6:$A$257,"&gt;="&amp;$A274,'Aceite Virgen'!$B$6:$B$257,"&lt;="&amp;$B274)</f>
        <v>0.62</v>
      </c>
      <c r="DT274" s="8">
        <f>SUMIFS('Aceite Virgen'!DT$6:DT$257,'Aceite Virgen'!$A$6:$A$257,"&gt;="&amp;$A274,'Aceite Virgen'!$B$6:$B$257,"&lt;="&amp;$B274)</f>
        <v>0</v>
      </c>
      <c r="DU274" s="8">
        <f>SUMIFS('Aceite Virgen'!DU$6:DU$257,'Aceite Virgen'!$A$6:$A$257,"&gt;="&amp;$A274,'Aceite Virgen'!$B$6:$B$257,"&lt;="&amp;$B274)</f>
        <v>0.82000000000000006</v>
      </c>
      <c r="DV274" s="8">
        <f>SUMIFS('Aceite Virgen'!DV$6:DV$257,'Aceite Virgen'!$A$6:$A$257,"&gt;="&amp;$A274,'Aceite Virgen'!$B$6:$B$257,"&lt;="&amp;$B274)</f>
        <v>0</v>
      </c>
    </row>
    <row r="275" spans="1:126" x14ac:dyDescent="0.3">
      <c r="A275" s="14">
        <f>'TAM Aceite Virgen'!B23</f>
        <v>4.0999999999999996</v>
      </c>
      <c r="B275" s="14">
        <f>'TAM Aceite Virgen'!C23</f>
        <v>4.2</v>
      </c>
      <c r="C275" s="14"/>
      <c r="D275" s="8">
        <f>SUMIFS('Aceite Virgen'!D$6:D$257,'Aceite Virgen'!$A$6:$A$257,"&gt;="&amp;$A275,'Aceite Virgen'!$B$6:$B$257,"&lt;="&amp;$B275)</f>
        <v>32.15</v>
      </c>
      <c r="E275" s="8">
        <f>SUMIFS('Aceite Virgen'!E$6:E$257,'Aceite Virgen'!$A$6:$A$257,"&gt;="&amp;$A275,'Aceite Virgen'!$B$6:$B$257,"&lt;="&amp;$B275)</f>
        <v>27.89</v>
      </c>
      <c r="F275" s="8">
        <f>SUMIFS('Aceite Virgen'!F$6:F$257,'Aceite Virgen'!$A$6:$A$257,"&gt;="&amp;$A275,'Aceite Virgen'!$B$6:$B$257,"&lt;="&amp;$B275)</f>
        <v>38.410000000000004</v>
      </c>
      <c r="G275" s="8">
        <f>SUMIFS('Aceite Virgen'!G$6:G$257,'Aceite Virgen'!$A$6:$A$257,"&gt;="&amp;$A275,'Aceite Virgen'!$B$6:$B$257,"&lt;="&amp;$B275)</f>
        <v>0.95</v>
      </c>
      <c r="H275" s="14"/>
      <c r="I275" s="14"/>
      <c r="J275" s="14"/>
      <c r="K275" s="8">
        <f>SUMIFS('Aceite Virgen'!K$6:K$257,'Aceite Virgen'!$A$6:$A$257,"&gt;="&amp;$A275,'Aceite Virgen'!$B$6:$B$257,"&lt;="&amp;$B275)</f>
        <v>8.67</v>
      </c>
      <c r="L275" s="8">
        <f>SUMIFS('Aceite Virgen'!L$6:L$257,'Aceite Virgen'!$A$6:$A$257,"&gt;="&amp;$A275,'Aceite Virgen'!$B$6:$B$257,"&lt;="&amp;$B275)</f>
        <v>20.419999999999998</v>
      </c>
      <c r="M275" s="8">
        <f>SUMIFS('Aceite Virgen'!M$6:M$257,'Aceite Virgen'!$A$6:$A$257,"&gt;="&amp;$A275,'Aceite Virgen'!$B$6:$B$257,"&lt;="&amp;$B275)</f>
        <v>5.59</v>
      </c>
      <c r="N275" s="8">
        <f>SUMIFS('Aceite Virgen'!N$6:N$257,'Aceite Virgen'!$A$6:$A$257,"&gt;="&amp;$A275,'Aceite Virgen'!$B$6:$B$257,"&lt;="&amp;$B275)</f>
        <v>22.22</v>
      </c>
      <c r="O275" s="14"/>
      <c r="P275" s="14"/>
      <c r="Q275" s="14"/>
      <c r="R275" s="8">
        <f>SUMIFS('Aceite Virgen'!R$6:R$257,'Aceite Virgen'!$A$6:$A$257,"&gt;="&amp;$A275,'Aceite Virgen'!$B$6:$B$257,"&lt;="&amp;$B275)</f>
        <v>18.580000000000002</v>
      </c>
      <c r="S275" s="8">
        <f>SUMIFS('Aceite Virgen'!S$6:S$257,'Aceite Virgen'!$A$6:$A$257,"&gt;="&amp;$A275,'Aceite Virgen'!$B$6:$B$257,"&lt;="&amp;$B275)</f>
        <v>25.509999999999998</v>
      </c>
      <c r="T275" s="8">
        <f>SUMIFS('Aceite Virgen'!T$6:T$257,'Aceite Virgen'!$A$6:$A$257,"&gt;="&amp;$A275,'Aceite Virgen'!$B$6:$B$257,"&lt;="&amp;$B275)</f>
        <v>15.08</v>
      </c>
      <c r="U275" s="8">
        <f>SUMIFS('Aceite Virgen'!U$6:U$257,'Aceite Virgen'!$A$6:$A$257,"&gt;="&amp;$A275,'Aceite Virgen'!$B$6:$B$257,"&lt;="&amp;$B275)</f>
        <v>32.4</v>
      </c>
      <c r="V275" s="14"/>
      <c r="W275" s="14"/>
      <c r="X275" s="14"/>
      <c r="Y275" s="8">
        <f>SUMIFS('Aceite Virgen'!Y$6:Y$257,'Aceite Virgen'!$A$6:$A$257,"&gt;="&amp;$A275,'Aceite Virgen'!$B$6:$B$257,"&lt;="&amp;$B275)</f>
        <v>29.34</v>
      </c>
      <c r="Z275" s="8">
        <f>SUMIFS('Aceite Virgen'!Z$6:Z$257,'Aceite Virgen'!$A$6:$A$257,"&gt;="&amp;$A275,'Aceite Virgen'!$B$6:$B$257,"&lt;="&amp;$B275)</f>
        <v>22.31</v>
      </c>
      <c r="AA275" s="8">
        <f>SUMIFS('Aceite Virgen'!AA$6:AA$257,'Aceite Virgen'!$A$6:$A$257,"&gt;="&amp;$A275,'Aceite Virgen'!$B$6:$B$257,"&lt;="&amp;$B275)</f>
        <v>29.25</v>
      </c>
      <c r="AB275" s="8">
        <f>SUMIFS('Aceite Virgen'!AB$6:AB$257,'Aceite Virgen'!$A$6:$A$257,"&gt;="&amp;$A275,'Aceite Virgen'!$B$6:$B$257,"&lt;="&amp;$B275)</f>
        <v>43.45</v>
      </c>
      <c r="AC275" s="14"/>
      <c r="AD275" s="14"/>
      <c r="AE275" s="14"/>
      <c r="AF275" s="8">
        <f>SUMIFS('Aceite Virgen'!AF$6:AF$257,'Aceite Virgen'!$A$6:$A$257,"&gt;="&amp;$A275,'Aceite Virgen'!$B$6:$B$257,"&lt;="&amp;$B275)</f>
        <v>13.299999999999999</v>
      </c>
      <c r="AG275" s="8">
        <f>SUMIFS('Aceite Virgen'!AG$6:AG$257,'Aceite Virgen'!$A$6:$A$257,"&gt;="&amp;$A275,'Aceite Virgen'!$B$6:$B$257,"&lt;="&amp;$B275)</f>
        <v>24.59</v>
      </c>
      <c r="AH275" s="8">
        <f>SUMIFS('Aceite Virgen'!AH$6:AH$257,'Aceite Virgen'!$A$6:$A$257,"&gt;="&amp;$A275,'Aceite Virgen'!$B$6:$B$257,"&lt;="&amp;$B275)</f>
        <v>10.58</v>
      </c>
      <c r="AI275" s="8">
        <f>SUMIFS('Aceite Virgen'!AI$6:AI$257,'Aceite Virgen'!$A$6:$A$257,"&gt;="&amp;$A275,'Aceite Virgen'!$B$6:$B$257,"&lt;="&amp;$B275)</f>
        <v>64.510000000000005</v>
      </c>
      <c r="AJ275" s="14"/>
      <c r="AK275" s="14"/>
      <c r="AL275" s="14"/>
      <c r="AM275" s="8">
        <f>SUMIFS('Aceite Virgen'!AM$6:AM$257,'Aceite Virgen'!$A$6:$A$257,"&gt;="&amp;$A275,'Aceite Virgen'!$B$6:$B$257,"&lt;="&amp;$B275)</f>
        <v>14.46</v>
      </c>
      <c r="AN275" s="8">
        <f>SUMIFS('Aceite Virgen'!AN$6:AN$257,'Aceite Virgen'!$A$6:$A$257,"&gt;="&amp;$A275,'Aceite Virgen'!$B$6:$B$257,"&lt;="&amp;$B275)</f>
        <v>18.880000000000003</v>
      </c>
      <c r="AO275" s="8">
        <f>SUMIFS('Aceite Virgen'!AO$6:AO$257,'Aceite Virgen'!$A$6:$A$257,"&gt;="&amp;$A275,'Aceite Virgen'!$B$6:$B$257,"&lt;="&amp;$B275)</f>
        <v>12.66</v>
      </c>
      <c r="AP275" s="8">
        <f>SUMIFS('Aceite Virgen'!AP$6:AP$257,'Aceite Virgen'!$A$6:$A$257,"&gt;="&amp;$A275,'Aceite Virgen'!$B$6:$B$257,"&lt;="&amp;$B275)</f>
        <v>40.94</v>
      </c>
      <c r="AQ275" s="14"/>
      <c r="AR275" s="14"/>
      <c r="AT275" s="8">
        <f>SUMIFS('Aceite Virgen'!AT$6:AT$257,'Aceite Virgen'!$A$6:$A$257,"&gt;="&amp;$A275,'Aceite Virgen'!$B$6:$B$257,"&lt;="&amp;$B275)</f>
        <v>10.680000000000001</v>
      </c>
      <c r="AU275" s="8">
        <f>SUMIFS('Aceite Virgen'!AU$6:AU$257,'Aceite Virgen'!$A$6:$A$257,"&gt;="&amp;$A275,'Aceite Virgen'!$B$6:$B$257,"&lt;="&amp;$B275)</f>
        <v>14.35</v>
      </c>
      <c r="AV275" s="8">
        <f>SUMIFS('Aceite Virgen'!AV$6:AV$257,'Aceite Virgen'!$A$6:$A$257,"&gt;="&amp;$A275,'Aceite Virgen'!$B$6:$B$257,"&lt;="&amp;$B275)</f>
        <v>9.69</v>
      </c>
      <c r="AW275" s="8">
        <f>SUMIFS('Aceite Virgen'!AW$6:AW$257,'Aceite Virgen'!$A$6:$A$257,"&gt;="&amp;$A275,'Aceite Virgen'!$B$6:$B$257,"&lt;="&amp;$B275)</f>
        <v>55.730000000000004</v>
      </c>
      <c r="BA275" s="8">
        <f>SUMIFS('Aceite Virgen'!BA$6:BA$257,'Aceite Virgen'!$A$6:$A$257,"&gt;="&amp;A275,'Aceite Virgen'!$B$6:$B$257,"&lt;="&amp;B275)</f>
        <v>12.540000000000001</v>
      </c>
      <c r="BB275" s="8">
        <f>SUMIFS('Aceite Virgen'!BB$6:BB$257,'Aceite Virgen'!$A$6:$A$257,"&gt;="&amp;$A275,'Aceite Virgen'!$B$6:$B$257,"&lt;="&amp;$B275)</f>
        <v>12</v>
      </c>
      <c r="BC275" s="8">
        <f>SUMIFS('Aceite Virgen'!BC$6:BC$257,'Aceite Virgen'!$A$6:$A$257,"&gt;="&amp;$A275,'Aceite Virgen'!$B$6:$B$257,"&lt;="&amp;$B275)</f>
        <v>10.71</v>
      </c>
      <c r="BD275" s="8">
        <f>SUMIFS('Aceite Virgen'!BD$6:BD$257,'Aceite Virgen'!$A$6:$A$257,"&gt;="&amp;$A275,'Aceite Virgen'!$B$6:$B$257,"&lt;="&amp;$B275)</f>
        <v>47.61</v>
      </c>
      <c r="BH275" s="8">
        <f>SUMIFS('Aceite Virgen'!BH$6:BH$257,'Aceite Virgen'!$A$6:$A$257,"&gt;="&amp;$A275,'Aceite Virgen'!$B$6:$B$257,"&lt;="&amp;$B275)</f>
        <v>14.649999999999999</v>
      </c>
      <c r="BI275" s="8">
        <f>SUMIFS('Aceite Virgen'!BI$6:BI$257,'Aceite Virgen'!$A$6:$A$257,"&gt;="&amp;$A275,'Aceite Virgen'!$B$6:$B$257,"&lt;="&amp;$B275)</f>
        <v>11.940000000000001</v>
      </c>
      <c r="BJ275" s="8">
        <f>SUMIFS('Aceite Virgen'!BJ$6:BJ$257,'Aceite Virgen'!$A$6:$A$257,"&gt;="&amp;$A275,'Aceite Virgen'!$B$6:$B$257,"&lt;="&amp;$B275)</f>
        <v>12.9</v>
      </c>
      <c r="BK275" s="8">
        <f>SUMIFS('Aceite Virgen'!BK$6:BK$257,'Aceite Virgen'!$A$6:$A$257,"&gt;="&amp;$A275,'Aceite Virgen'!$B$6:$B$257,"&lt;="&amp;$B275)</f>
        <v>72.16</v>
      </c>
      <c r="BO275" s="8">
        <f>SUMIFS('Aceite Virgen'!BO$6:BO$257,'Aceite Virgen'!$A$6:$A$257,"&gt;="&amp;$A275,'Aceite Virgen'!$B$6:$B$257,"&lt;="&amp;$B275)</f>
        <v>13.6</v>
      </c>
      <c r="BP275" s="8">
        <f>SUMIFS('Aceite Virgen'!BP$6:BP$257,'Aceite Virgen'!$A$6:$A$257,"&gt;="&amp;$A275,'Aceite Virgen'!$B$6:$B$257,"&lt;="&amp;$B275)</f>
        <v>21.1</v>
      </c>
      <c r="BQ275" s="8">
        <f>SUMIFS('Aceite Virgen'!BQ$6:BQ$257,'Aceite Virgen'!$A$6:$A$257,"&gt;="&amp;$A275,'Aceite Virgen'!$B$6:$B$257,"&lt;="&amp;$B275)</f>
        <v>12.530000000000001</v>
      </c>
      <c r="BR275" s="8">
        <f>SUMIFS('Aceite Virgen'!BR$6:BR$257,'Aceite Virgen'!$A$6:$A$257,"&gt;="&amp;$A275,'Aceite Virgen'!$B$6:$B$257,"&lt;="&amp;$B275)</f>
        <v>27.99</v>
      </c>
      <c r="BV275" s="8">
        <f>SUMIFS('Aceite Virgen'!BV$6:BV$257,'Aceite Virgen'!$A$6:$A$257,"&gt;="&amp;$A275,'Aceite Virgen'!$B$6:$B$257,"&lt;="&amp;$B275)</f>
        <v>11.469999999999999</v>
      </c>
      <c r="BW275" s="8">
        <f>SUMIFS('Aceite Virgen'!BW$6:BW$257,'Aceite Virgen'!$A$6:$A$257,"&gt;="&amp;$A275,'Aceite Virgen'!$B$6:$B$257,"&lt;="&amp;$B275)</f>
        <v>3.52</v>
      </c>
      <c r="BX275" s="8">
        <f>SUMIFS('Aceite Virgen'!BX$6:BX$257,'Aceite Virgen'!$A$6:$A$257,"&gt;="&amp;$A275,'Aceite Virgen'!$B$6:$B$257,"&lt;="&amp;$B275)</f>
        <v>11.59</v>
      </c>
      <c r="BY275" s="8">
        <f>SUMIFS('Aceite Virgen'!BY$6:BY$257,'Aceite Virgen'!$A$6:$A$257,"&gt;="&amp;$A275,'Aceite Virgen'!$B$6:$B$257,"&lt;="&amp;$B275)</f>
        <v>44.73</v>
      </c>
      <c r="CC275" s="8">
        <f>SUMIFS('Aceite Virgen'!CC$6:CC$257,'Aceite Virgen'!$A$6:$A$257,"&gt;="&amp;$A275,'Aceite Virgen'!$B$6:$B$257,"&lt;="&amp;$B275)</f>
        <v>5.0599999999999996</v>
      </c>
      <c r="CD275" s="8">
        <f>SUMIFS('Aceite Virgen'!CD$6:CD$257,'Aceite Virgen'!$A$6:$A$257,"&gt;="&amp;$A275,'Aceite Virgen'!$B$6:$B$257,"&lt;="&amp;$B275)</f>
        <v>1.05</v>
      </c>
      <c r="CE275" s="8">
        <f>SUMIFS('Aceite Virgen'!CE$6:CE$257,'Aceite Virgen'!$A$6:$A$257,"&gt;="&amp;$A275,'Aceite Virgen'!$B$6:$B$257,"&lt;="&amp;$B275)</f>
        <v>5.45</v>
      </c>
      <c r="CF275" s="8">
        <f>SUMIFS('Aceite Virgen'!CF$6:CF$257,'Aceite Virgen'!$A$6:$A$257,"&gt;="&amp;$A275,'Aceite Virgen'!$B$6:$B$257,"&lt;="&amp;$B275)</f>
        <v>7.76</v>
      </c>
      <c r="CJ275" s="8">
        <f>SUMIFS('Aceite Virgen'!CJ$6:CJ$257,'Aceite Virgen'!$A$6:$A$257,"&gt;="&amp;$A275,'Aceite Virgen'!$B$6:$B$257,"&lt;="&amp;$B275)</f>
        <v>0.19</v>
      </c>
      <c r="CK275" s="8">
        <f>SUMIFS('Aceite Virgen'!CK$6:CK$257,'Aceite Virgen'!$A$6:$A$257,"&gt;="&amp;$A275,'Aceite Virgen'!$B$6:$B$257,"&lt;="&amp;$B275)</f>
        <v>0</v>
      </c>
      <c r="CL275" s="8">
        <f>SUMIFS('Aceite Virgen'!CL$6:CL$257,'Aceite Virgen'!$A$6:$A$257,"&gt;="&amp;$A275,'Aceite Virgen'!$B$6:$B$257,"&lt;="&amp;$B275)</f>
        <v>0.23</v>
      </c>
      <c r="CM275" s="8">
        <f>SUMIFS('Aceite Virgen'!CM$6:CM$257,'Aceite Virgen'!$A$6:$A$257,"&gt;="&amp;$A275,'Aceite Virgen'!$B$6:$B$257,"&lt;="&amp;$B275)</f>
        <v>0</v>
      </c>
      <c r="CQ275" s="8">
        <f>SUMIFS('Aceite Virgen'!CQ$6:CQ$257,'Aceite Virgen'!$A$6:$A$257,"&gt;="&amp;$A275,'Aceite Virgen'!$B$6:$B$257,"&lt;="&amp;$B275)</f>
        <v>0.55000000000000004</v>
      </c>
      <c r="CR275" s="8">
        <f>SUMIFS('Aceite Virgen'!CR$6:CR$257,'Aceite Virgen'!$A$6:$A$257,"&gt;="&amp;$A275,'Aceite Virgen'!$B$6:$B$257,"&lt;="&amp;$B275)</f>
        <v>0</v>
      </c>
      <c r="CS275" s="8">
        <f>SUMIFS('Aceite Virgen'!CS$6:CS$257,'Aceite Virgen'!$A$6:$A$257,"&gt;="&amp;$A275,'Aceite Virgen'!$B$6:$B$257,"&lt;="&amp;$B275)</f>
        <v>0.46</v>
      </c>
      <c r="CT275" s="8">
        <f>SUMIFS('Aceite Virgen'!CT$6:CT$257,'Aceite Virgen'!$A$6:$A$257,"&gt;="&amp;$A275,'Aceite Virgen'!$B$6:$B$257,"&lt;="&amp;$B275)</f>
        <v>0</v>
      </c>
      <c r="CX275" s="8">
        <f>SUMIFS('Aceite Virgen'!CX$6:CX$257,'Aceite Virgen'!$A$6:$A$257,"&gt;="&amp;$A275,'Aceite Virgen'!$B$6:$B$257,"&lt;="&amp;$B275)</f>
        <v>0.67</v>
      </c>
      <c r="CY275" s="8">
        <f>SUMIFS('Aceite Virgen'!CY$6:CY$257,'Aceite Virgen'!$A$6:$A$257,"&gt;="&amp;$A275,'Aceite Virgen'!$B$6:$B$257,"&lt;="&amp;$B275)</f>
        <v>0</v>
      </c>
      <c r="CZ275" s="8">
        <f>SUMIFS('Aceite Virgen'!CZ$6:CZ$257,'Aceite Virgen'!$A$6:$A$257,"&gt;="&amp;$A275,'Aceite Virgen'!$B$6:$B$257,"&lt;="&amp;$B275)</f>
        <v>0.94</v>
      </c>
      <c r="DA275" s="8">
        <f>SUMIFS('Aceite Virgen'!DA$6:DA$257,'Aceite Virgen'!$A$6:$A$257,"&gt;="&amp;$A275,'Aceite Virgen'!$B$6:$B$257,"&lt;="&amp;$B275)</f>
        <v>0</v>
      </c>
      <c r="DE275" s="8">
        <f>SUMIFS('Aceite Virgen'!DE$6:DE$257,'Aceite Virgen'!$A$6:$A$257,"&gt;="&amp;$A275,'Aceite Virgen'!$B$6:$B$257,"&lt;="&amp;$B275)</f>
        <v>0.24</v>
      </c>
      <c r="DF275" s="8">
        <f>SUMIFS('Aceite Virgen'!DF$6:DF$257,'Aceite Virgen'!$A$6:$A$257,"&gt;="&amp;$A275,'Aceite Virgen'!$B$6:$B$257,"&lt;="&amp;$B275)</f>
        <v>0</v>
      </c>
      <c r="DG275" s="8">
        <f>SUMIFS('Aceite Virgen'!DG$6:DG$257,'Aceite Virgen'!$A$6:$A$257,"&gt;="&amp;$A275,'Aceite Virgen'!$B$6:$B$257,"&lt;="&amp;$B275)</f>
        <v>0.13</v>
      </c>
      <c r="DH275" s="8">
        <f>SUMIFS('Aceite Virgen'!DH$6:DH$257,'Aceite Virgen'!$A$6:$A$257,"&gt;="&amp;$A275,'Aceite Virgen'!$B$6:$B$257,"&lt;="&amp;$B275)</f>
        <v>0</v>
      </c>
      <c r="DL275" s="8">
        <f>SUMIFS('Aceite Virgen'!DL$6:DL$257,'Aceite Virgen'!$A$6:$A$257,"&gt;="&amp;$A275,'Aceite Virgen'!$B$6:$B$257,"&lt;="&amp;$B275)</f>
        <v>0</v>
      </c>
      <c r="DM275" s="8">
        <f>SUMIFS('Aceite Virgen'!DM$6:DM$257,'Aceite Virgen'!$A$6:$A$257,"&gt;="&amp;$A275,'Aceite Virgen'!$B$6:$B$257,"&lt;="&amp;$B275)</f>
        <v>0</v>
      </c>
      <c r="DN275" s="8">
        <f>SUMIFS('Aceite Virgen'!DN$6:DN$257,'Aceite Virgen'!$A$6:$A$257,"&gt;="&amp;$A275,'Aceite Virgen'!$B$6:$B$257,"&lt;="&amp;$B275)</f>
        <v>0</v>
      </c>
      <c r="DO275" s="8">
        <f>SUMIFS('Aceite Virgen'!DO$6:DO$257,'Aceite Virgen'!$A$6:$A$257,"&gt;="&amp;$A275,'Aceite Virgen'!$B$6:$B$257,"&lt;="&amp;$B275)</f>
        <v>0</v>
      </c>
      <c r="DS275" s="8">
        <f>SUMIFS('Aceite Virgen'!DS$6:DS$257,'Aceite Virgen'!$A$6:$A$257,"&gt;="&amp;$A275,'Aceite Virgen'!$B$6:$B$257,"&lt;="&amp;$B275)</f>
        <v>0.43</v>
      </c>
      <c r="DT275" s="8">
        <f>SUMIFS('Aceite Virgen'!DT$6:DT$257,'Aceite Virgen'!$A$6:$A$257,"&gt;="&amp;$A275,'Aceite Virgen'!$B$6:$B$257,"&lt;="&amp;$B275)</f>
        <v>0</v>
      </c>
      <c r="DU275" s="8">
        <f>SUMIFS('Aceite Virgen'!DU$6:DU$257,'Aceite Virgen'!$A$6:$A$257,"&gt;="&amp;$A275,'Aceite Virgen'!$B$6:$B$257,"&lt;="&amp;$B275)</f>
        <v>0</v>
      </c>
      <c r="DV275" s="8">
        <f>SUMIFS('Aceite Virgen'!DV$6:DV$257,'Aceite Virgen'!$A$6:$A$257,"&gt;="&amp;$A275,'Aceite Virgen'!$B$6:$B$257,"&lt;="&amp;$B275)</f>
        <v>7.43</v>
      </c>
    </row>
    <row r="276" spans="1:126" x14ac:dyDescent="0.3">
      <c r="A276" s="14">
        <f>'TAM Aceite Virgen'!B24</f>
        <v>4.2</v>
      </c>
      <c r="B276" s="14">
        <f>'TAM Aceite Virgen'!C24</f>
        <v>4.3</v>
      </c>
      <c r="C276" s="14"/>
      <c r="D276" s="8">
        <f>SUMIFS('Aceite Virgen'!D$6:D$257,'Aceite Virgen'!$A$6:$A$257,"&gt;="&amp;$A276,'Aceite Virgen'!$B$6:$B$257,"&lt;="&amp;$B276)</f>
        <v>7.59</v>
      </c>
      <c r="E276" s="8">
        <f>SUMIFS('Aceite Virgen'!E$6:E$257,'Aceite Virgen'!$A$6:$A$257,"&gt;="&amp;$A276,'Aceite Virgen'!$B$6:$B$257,"&lt;="&amp;$B276)</f>
        <v>2.4300000000000002</v>
      </c>
      <c r="F276" s="8">
        <f>SUMIFS('Aceite Virgen'!F$6:F$257,'Aceite Virgen'!$A$6:$A$257,"&gt;="&amp;$A276,'Aceite Virgen'!$B$6:$B$257,"&lt;="&amp;$B276)</f>
        <v>9.8500000000000014</v>
      </c>
      <c r="G276" s="8">
        <f>SUMIFS('Aceite Virgen'!G$6:G$257,'Aceite Virgen'!$A$6:$A$257,"&gt;="&amp;$A276,'Aceite Virgen'!$B$6:$B$257,"&lt;="&amp;$B276)</f>
        <v>0</v>
      </c>
      <c r="H276" s="14"/>
      <c r="I276" s="14"/>
      <c r="J276" s="14"/>
      <c r="K276" s="8">
        <f>SUMIFS('Aceite Virgen'!K$6:K$257,'Aceite Virgen'!$A$6:$A$257,"&gt;="&amp;$A276,'Aceite Virgen'!$B$6:$B$257,"&lt;="&amp;$B276)</f>
        <v>40.129999999999995</v>
      </c>
      <c r="L276" s="8">
        <f>SUMIFS('Aceite Virgen'!L$6:L$257,'Aceite Virgen'!$A$6:$A$257,"&gt;="&amp;$A276,'Aceite Virgen'!$B$6:$B$257,"&lt;="&amp;$B276)</f>
        <v>0</v>
      </c>
      <c r="M276" s="8">
        <f>SUMIFS('Aceite Virgen'!M$6:M$257,'Aceite Virgen'!$A$6:$A$257,"&gt;="&amp;$A276,'Aceite Virgen'!$B$6:$B$257,"&lt;="&amp;$B276)</f>
        <v>52.21</v>
      </c>
      <c r="N276" s="8">
        <f>SUMIFS('Aceite Virgen'!N$6:N$257,'Aceite Virgen'!$A$6:$A$257,"&gt;="&amp;$A276,'Aceite Virgen'!$B$6:$B$257,"&lt;="&amp;$B276)</f>
        <v>5.86</v>
      </c>
      <c r="O276" s="14"/>
      <c r="P276" s="14"/>
      <c r="Q276" s="14"/>
      <c r="R276" s="8">
        <f>SUMIFS('Aceite Virgen'!R$6:R$257,'Aceite Virgen'!$A$6:$A$257,"&gt;="&amp;$A276,'Aceite Virgen'!$B$6:$B$257,"&lt;="&amp;$B276)</f>
        <v>16.66</v>
      </c>
      <c r="S276" s="8">
        <f>SUMIFS('Aceite Virgen'!S$6:S$257,'Aceite Virgen'!$A$6:$A$257,"&gt;="&amp;$A276,'Aceite Virgen'!$B$6:$B$257,"&lt;="&amp;$B276)</f>
        <v>4.67</v>
      </c>
      <c r="T276" s="8">
        <f>SUMIFS('Aceite Virgen'!T$6:T$257,'Aceite Virgen'!$A$6:$A$257,"&gt;="&amp;$A276,'Aceite Virgen'!$B$6:$B$257,"&lt;="&amp;$B276)</f>
        <v>21.02</v>
      </c>
      <c r="U276" s="8">
        <f>SUMIFS('Aceite Virgen'!U$6:U$257,'Aceite Virgen'!$A$6:$A$257,"&gt;="&amp;$A276,'Aceite Virgen'!$B$6:$B$257,"&lt;="&amp;$B276)</f>
        <v>5.2</v>
      </c>
      <c r="V276" s="14"/>
      <c r="W276" s="14"/>
      <c r="X276" s="14"/>
      <c r="Y276" s="8">
        <f>SUMIFS('Aceite Virgen'!Y$6:Y$257,'Aceite Virgen'!$A$6:$A$257,"&gt;="&amp;$A276,'Aceite Virgen'!$B$6:$B$257,"&lt;="&amp;$B276)</f>
        <v>7.29</v>
      </c>
      <c r="Z276" s="8">
        <f>SUMIFS('Aceite Virgen'!Z$6:Z$257,'Aceite Virgen'!$A$6:$A$257,"&gt;="&amp;$A276,'Aceite Virgen'!$B$6:$B$257,"&lt;="&amp;$B276)</f>
        <v>0.57999999999999996</v>
      </c>
      <c r="AA276" s="8">
        <f>SUMIFS('Aceite Virgen'!AA$6:AA$257,'Aceite Virgen'!$A$6:$A$257,"&gt;="&amp;$A276,'Aceite Virgen'!$B$6:$B$257,"&lt;="&amp;$B276)</f>
        <v>6.83</v>
      </c>
      <c r="AB276" s="8">
        <f>SUMIFS('Aceite Virgen'!AB$6:AB$257,'Aceite Virgen'!$A$6:$A$257,"&gt;="&amp;$A276,'Aceite Virgen'!$B$6:$B$257,"&lt;="&amp;$B276)</f>
        <v>30.86</v>
      </c>
      <c r="AC276" s="14"/>
      <c r="AD276" s="14"/>
      <c r="AE276" s="14"/>
      <c r="AF276" s="8">
        <f>SUMIFS('Aceite Virgen'!AF$6:AF$257,'Aceite Virgen'!$A$6:$A$257,"&gt;="&amp;$A276,'Aceite Virgen'!$B$6:$B$257,"&lt;="&amp;$B276)</f>
        <v>3.54</v>
      </c>
      <c r="AG276" s="8">
        <f>SUMIFS('Aceite Virgen'!AG$6:AG$257,'Aceite Virgen'!$A$6:$A$257,"&gt;="&amp;$A276,'Aceite Virgen'!$B$6:$B$257,"&lt;="&amp;$B276)</f>
        <v>2.1800000000000002</v>
      </c>
      <c r="AH276" s="8">
        <f>SUMIFS('Aceite Virgen'!AH$6:AH$257,'Aceite Virgen'!$A$6:$A$257,"&gt;="&amp;$A276,'Aceite Virgen'!$B$6:$B$257,"&lt;="&amp;$B276)</f>
        <v>3.15</v>
      </c>
      <c r="AI276" s="8">
        <f>SUMIFS('Aceite Virgen'!AI$6:AI$257,'Aceite Virgen'!$A$6:$A$257,"&gt;="&amp;$A276,'Aceite Virgen'!$B$6:$B$257,"&lt;="&amp;$B276)</f>
        <v>21.41</v>
      </c>
      <c r="AJ276" s="14"/>
      <c r="AK276" s="14"/>
      <c r="AL276" s="14"/>
      <c r="AM276" s="8">
        <f>SUMIFS('Aceite Virgen'!AM$6:AM$257,'Aceite Virgen'!$A$6:$A$257,"&gt;="&amp;$A276,'Aceite Virgen'!$B$6:$B$257,"&lt;="&amp;$B276)</f>
        <v>2.6</v>
      </c>
      <c r="AN276" s="8">
        <f>SUMIFS('Aceite Virgen'!AN$6:AN$257,'Aceite Virgen'!$A$6:$A$257,"&gt;="&amp;$A276,'Aceite Virgen'!$B$6:$B$257,"&lt;="&amp;$B276)</f>
        <v>0.95</v>
      </c>
      <c r="AO276" s="8">
        <f>SUMIFS('Aceite Virgen'!AO$6:AO$257,'Aceite Virgen'!$A$6:$A$257,"&gt;="&amp;$A276,'Aceite Virgen'!$B$6:$B$257,"&lt;="&amp;$B276)</f>
        <v>2.9400000000000004</v>
      </c>
      <c r="AP276" s="8">
        <f>SUMIFS('Aceite Virgen'!AP$6:AP$257,'Aceite Virgen'!$A$6:$A$257,"&gt;="&amp;$A276,'Aceite Virgen'!$B$6:$B$257,"&lt;="&amp;$B276)</f>
        <v>0.8</v>
      </c>
      <c r="AQ276" s="14"/>
      <c r="AR276" s="14"/>
      <c r="AT276" s="8">
        <f>SUMIFS('Aceite Virgen'!AT$6:AT$257,'Aceite Virgen'!$A$6:$A$257,"&gt;="&amp;$A276,'Aceite Virgen'!$B$6:$B$257,"&lt;="&amp;$B276)</f>
        <v>2.02</v>
      </c>
      <c r="AU276" s="8">
        <f>SUMIFS('Aceite Virgen'!AU$6:AU$257,'Aceite Virgen'!$A$6:$A$257,"&gt;="&amp;$A276,'Aceite Virgen'!$B$6:$B$257,"&lt;="&amp;$B276)</f>
        <v>0</v>
      </c>
      <c r="AV276" s="8">
        <f>SUMIFS('Aceite Virgen'!AV$6:AV$257,'Aceite Virgen'!$A$6:$A$257,"&gt;="&amp;$A276,'Aceite Virgen'!$B$6:$B$257,"&lt;="&amp;$B276)</f>
        <v>2.4</v>
      </c>
      <c r="AW276" s="8">
        <f>SUMIFS('Aceite Virgen'!AW$6:AW$257,'Aceite Virgen'!$A$6:$A$257,"&gt;="&amp;$A276,'Aceite Virgen'!$B$6:$B$257,"&lt;="&amp;$B276)</f>
        <v>0</v>
      </c>
      <c r="BA276" s="8">
        <f>SUMIFS('Aceite Virgen'!BA$6:BA$257,'Aceite Virgen'!$A$6:$A$257,"&gt;="&amp;A276,'Aceite Virgen'!$B$6:$B$257,"&lt;="&amp;B276)</f>
        <v>2.5100000000000002</v>
      </c>
      <c r="BB276" s="8">
        <f>SUMIFS('Aceite Virgen'!BB$6:BB$257,'Aceite Virgen'!$A$6:$A$257,"&gt;="&amp;$A276,'Aceite Virgen'!$B$6:$B$257,"&lt;="&amp;$B276)</f>
        <v>8.09</v>
      </c>
      <c r="BC276" s="8">
        <f>SUMIFS('Aceite Virgen'!BC$6:BC$257,'Aceite Virgen'!$A$6:$A$257,"&gt;="&amp;$A276,'Aceite Virgen'!$B$6:$B$257,"&lt;="&amp;$B276)</f>
        <v>1.9700000000000002</v>
      </c>
      <c r="BD276" s="8">
        <f>SUMIFS('Aceite Virgen'!BD$6:BD$257,'Aceite Virgen'!$A$6:$A$257,"&gt;="&amp;$A276,'Aceite Virgen'!$B$6:$B$257,"&lt;="&amp;$B276)</f>
        <v>0</v>
      </c>
      <c r="BH276" s="8">
        <f>SUMIFS('Aceite Virgen'!BH$6:BH$257,'Aceite Virgen'!$A$6:$A$257,"&gt;="&amp;$A276,'Aceite Virgen'!$B$6:$B$257,"&lt;="&amp;$B276)</f>
        <v>1.02</v>
      </c>
      <c r="BI276" s="8">
        <f>SUMIFS('Aceite Virgen'!BI$6:BI$257,'Aceite Virgen'!$A$6:$A$257,"&gt;="&amp;$A276,'Aceite Virgen'!$B$6:$B$257,"&lt;="&amp;$B276)</f>
        <v>0</v>
      </c>
      <c r="BJ276" s="8">
        <f>SUMIFS('Aceite Virgen'!BJ$6:BJ$257,'Aceite Virgen'!$A$6:$A$257,"&gt;="&amp;$A276,'Aceite Virgen'!$B$6:$B$257,"&lt;="&amp;$B276)</f>
        <v>1.07</v>
      </c>
      <c r="BK276" s="8">
        <f>SUMIFS('Aceite Virgen'!BK$6:BK$257,'Aceite Virgen'!$A$6:$A$257,"&gt;="&amp;$A276,'Aceite Virgen'!$B$6:$B$257,"&lt;="&amp;$B276)</f>
        <v>2.2999999999999998</v>
      </c>
      <c r="BO276" s="8">
        <f>SUMIFS('Aceite Virgen'!BO$6:BO$257,'Aceite Virgen'!$A$6:$A$257,"&gt;="&amp;$A276,'Aceite Virgen'!$B$6:$B$257,"&lt;="&amp;$B276)</f>
        <v>1.38</v>
      </c>
      <c r="BP276" s="8">
        <f>SUMIFS('Aceite Virgen'!BP$6:BP$257,'Aceite Virgen'!$A$6:$A$257,"&gt;="&amp;$A276,'Aceite Virgen'!$B$6:$B$257,"&lt;="&amp;$B276)</f>
        <v>3.26</v>
      </c>
      <c r="BQ276" s="8">
        <f>SUMIFS('Aceite Virgen'!BQ$6:BQ$257,'Aceite Virgen'!$A$6:$A$257,"&gt;="&amp;$A276,'Aceite Virgen'!$B$6:$B$257,"&lt;="&amp;$B276)</f>
        <v>0.56000000000000005</v>
      </c>
      <c r="BR276" s="8">
        <f>SUMIFS('Aceite Virgen'!BR$6:BR$257,'Aceite Virgen'!$A$6:$A$257,"&gt;="&amp;$A276,'Aceite Virgen'!$B$6:$B$257,"&lt;="&amp;$B276)</f>
        <v>6.95</v>
      </c>
      <c r="BV276" s="8">
        <f>SUMIFS('Aceite Virgen'!BV$6:BV$257,'Aceite Virgen'!$A$6:$A$257,"&gt;="&amp;$A276,'Aceite Virgen'!$B$6:$B$257,"&lt;="&amp;$B276)</f>
        <v>0.28000000000000003</v>
      </c>
      <c r="BW276" s="8">
        <f>SUMIFS('Aceite Virgen'!BW$6:BW$257,'Aceite Virgen'!$A$6:$A$257,"&gt;="&amp;$A276,'Aceite Virgen'!$B$6:$B$257,"&lt;="&amp;$B276)</f>
        <v>1.39</v>
      </c>
      <c r="BX276" s="8">
        <f>SUMIFS('Aceite Virgen'!BX$6:BX$257,'Aceite Virgen'!$A$6:$A$257,"&gt;="&amp;$A276,'Aceite Virgen'!$B$6:$B$257,"&lt;="&amp;$B276)</f>
        <v>0.18</v>
      </c>
      <c r="BY276" s="8">
        <f>SUMIFS('Aceite Virgen'!BY$6:BY$257,'Aceite Virgen'!$A$6:$A$257,"&gt;="&amp;$A276,'Aceite Virgen'!$B$6:$B$257,"&lt;="&amp;$B276)</f>
        <v>0</v>
      </c>
      <c r="CC276" s="8">
        <f>SUMIFS('Aceite Virgen'!CC$6:CC$257,'Aceite Virgen'!$A$6:$A$257,"&gt;="&amp;$A276,'Aceite Virgen'!$B$6:$B$257,"&lt;="&amp;$B276)</f>
        <v>0.5</v>
      </c>
      <c r="CD276" s="8">
        <f>SUMIFS('Aceite Virgen'!CD$6:CD$257,'Aceite Virgen'!$A$6:$A$257,"&gt;="&amp;$A276,'Aceite Virgen'!$B$6:$B$257,"&lt;="&amp;$B276)</f>
        <v>0</v>
      </c>
      <c r="CE276" s="8">
        <f>SUMIFS('Aceite Virgen'!CE$6:CE$257,'Aceite Virgen'!$A$6:$A$257,"&gt;="&amp;$A276,'Aceite Virgen'!$B$6:$B$257,"&lt;="&amp;$B276)</f>
        <v>0.59</v>
      </c>
      <c r="CF276" s="8">
        <f>SUMIFS('Aceite Virgen'!CF$6:CF$257,'Aceite Virgen'!$A$6:$A$257,"&gt;="&amp;$A276,'Aceite Virgen'!$B$6:$B$257,"&lt;="&amp;$B276)</f>
        <v>0</v>
      </c>
      <c r="CJ276" s="8">
        <f>SUMIFS('Aceite Virgen'!CJ$6:CJ$257,'Aceite Virgen'!$A$6:$A$257,"&gt;="&amp;$A276,'Aceite Virgen'!$B$6:$B$257,"&lt;="&amp;$B276)</f>
        <v>0.4</v>
      </c>
      <c r="CK276" s="8">
        <f>SUMIFS('Aceite Virgen'!CK$6:CK$257,'Aceite Virgen'!$A$6:$A$257,"&gt;="&amp;$A276,'Aceite Virgen'!$B$6:$B$257,"&lt;="&amp;$B276)</f>
        <v>2</v>
      </c>
      <c r="CL276" s="8">
        <f>SUMIFS('Aceite Virgen'!CL$6:CL$257,'Aceite Virgen'!$A$6:$A$257,"&gt;="&amp;$A276,'Aceite Virgen'!$B$6:$B$257,"&lt;="&amp;$B276)</f>
        <v>0.27</v>
      </c>
      <c r="CM276" s="8">
        <f>SUMIFS('Aceite Virgen'!CM$6:CM$257,'Aceite Virgen'!$A$6:$A$257,"&gt;="&amp;$A276,'Aceite Virgen'!$B$6:$B$257,"&lt;="&amp;$B276)</f>
        <v>0</v>
      </c>
      <c r="CQ276" s="8">
        <f>SUMIFS('Aceite Virgen'!CQ$6:CQ$257,'Aceite Virgen'!$A$6:$A$257,"&gt;="&amp;$A276,'Aceite Virgen'!$B$6:$B$257,"&lt;="&amp;$B276)</f>
        <v>0.13</v>
      </c>
      <c r="CR276" s="8">
        <f>SUMIFS('Aceite Virgen'!CR$6:CR$257,'Aceite Virgen'!$A$6:$A$257,"&gt;="&amp;$A276,'Aceite Virgen'!$B$6:$B$257,"&lt;="&amp;$B276)</f>
        <v>0</v>
      </c>
      <c r="CS276" s="8">
        <f>SUMIFS('Aceite Virgen'!CS$6:CS$257,'Aceite Virgen'!$A$6:$A$257,"&gt;="&amp;$A276,'Aceite Virgen'!$B$6:$B$257,"&lt;="&amp;$B276)</f>
        <v>0.16</v>
      </c>
      <c r="CT276" s="8">
        <f>SUMIFS('Aceite Virgen'!CT$6:CT$257,'Aceite Virgen'!$A$6:$A$257,"&gt;="&amp;$A276,'Aceite Virgen'!$B$6:$B$257,"&lt;="&amp;$B276)</f>
        <v>0</v>
      </c>
      <c r="CX276" s="8">
        <f>SUMIFS('Aceite Virgen'!CX$6:CX$257,'Aceite Virgen'!$A$6:$A$257,"&gt;="&amp;$A276,'Aceite Virgen'!$B$6:$B$257,"&lt;="&amp;$B276)</f>
        <v>0.33</v>
      </c>
      <c r="CY276" s="8">
        <f>SUMIFS('Aceite Virgen'!CY$6:CY$257,'Aceite Virgen'!$A$6:$A$257,"&gt;="&amp;$A276,'Aceite Virgen'!$B$6:$B$257,"&lt;="&amp;$B276)</f>
        <v>0</v>
      </c>
      <c r="CZ276" s="8">
        <f>SUMIFS('Aceite Virgen'!CZ$6:CZ$257,'Aceite Virgen'!$A$6:$A$257,"&gt;="&amp;$A276,'Aceite Virgen'!$B$6:$B$257,"&lt;="&amp;$B276)</f>
        <v>0</v>
      </c>
      <c r="DA276" s="8">
        <f>SUMIFS('Aceite Virgen'!DA$6:DA$257,'Aceite Virgen'!$A$6:$A$257,"&gt;="&amp;$A276,'Aceite Virgen'!$B$6:$B$257,"&lt;="&amp;$B276)</f>
        <v>0</v>
      </c>
      <c r="DE276" s="8">
        <f>SUMIFS('Aceite Virgen'!DE$6:DE$257,'Aceite Virgen'!$A$6:$A$257,"&gt;="&amp;$A276,'Aceite Virgen'!$B$6:$B$257,"&lt;="&amp;$B276)</f>
        <v>0.2</v>
      </c>
      <c r="DF276" s="8">
        <f>SUMIFS('Aceite Virgen'!DF$6:DF$257,'Aceite Virgen'!$A$6:$A$257,"&gt;="&amp;$A276,'Aceite Virgen'!$B$6:$B$257,"&lt;="&amp;$B276)</f>
        <v>0</v>
      </c>
      <c r="DG276" s="8">
        <f>SUMIFS('Aceite Virgen'!DG$6:DG$257,'Aceite Virgen'!$A$6:$A$257,"&gt;="&amp;$A276,'Aceite Virgen'!$B$6:$B$257,"&lt;="&amp;$B276)</f>
        <v>0.28000000000000003</v>
      </c>
      <c r="DH276" s="8">
        <f>SUMIFS('Aceite Virgen'!DH$6:DH$257,'Aceite Virgen'!$A$6:$A$257,"&gt;="&amp;$A276,'Aceite Virgen'!$B$6:$B$257,"&lt;="&amp;$B276)</f>
        <v>0</v>
      </c>
      <c r="DL276" s="8">
        <f>SUMIFS('Aceite Virgen'!DL$6:DL$257,'Aceite Virgen'!$A$6:$A$257,"&gt;="&amp;$A276,'Aceite Virgen'!$B$6:$B$257,"&lt;="&amp;$B276)</f>
        <v>0.13</v>
      </c>
      <c r="DM276" s="8">
        <f>SUMIFS('Aceite Virgen'!DM$6:DM$257,'Aceite Virgen'!$A$6:$A$257,"&gt;="&amp;$A276,'Aceite Virgen'!$B$6:$B$257,"&lt;="&amp;$B276)</f>
        <v>0</v>
      </c>
      <c r="DN276" s="8">
        <f>SUMIFS('Aceite Virgen'!DN$6:DN$257,'Aceite Virgen'!$A$6:$A$257,"&gt;="&amp;$A276,'Aceite Virgen'!$B$6:$B$257,"&lt;="&amp;$B276)</f>
        <v>0.17</v>
      </c>
      <c r="DO276" s="8">
        <f>SUMIFS('Aceite Virgen'!DO$6:DO$257,'Aceite Virgen'!$A$6:$A$257,"&gt;="&amp;$A276,'Aceite Virgen'!$B$6:$B$257,"&lt;="&amp;$B276)</f>
        <v>0</v>
      </c>
      <c r="DS276" s="8">
        <f>SUMIFS('Aceite Virgen'!DS$6:DS$257,'Aceite Virgen'!$A$6:$A$257,"&gt;="&amp;$A276,'Aceite Virgen'!$B$6:$B$257,"&lt;="&amp;$B276)</f>
        <v>0</v>
      </c>
      <c r="DT276" s="8">
        <f>SUMIFS('Aceite Virgen'!DT$6:DT$257,'Aceite Virgen'!$A$6:$A$257,"&gt;="&amp;$A276,'Aceite Virgen'!$B$6:$B$257,"&lt;="&amp;$B276)</f>
        <v>0</v>
      </c>
      <c r="DU276" s="8">
        <f>SUMIFS('Aceite Virgen'!DU$6:DU$257,'Aceite Virgen'!$A$6:$A$257,"&gt;="&amp;$A276,'Aceite Virgen'!$B$6:$B$257,"&lt;="&amp;$B276)</f>
        <v>0</v>
      </c>
      <c r="DV276" s="8">
        <f>SUMIFS('Aceite Virgen'!DV$6:DV$257,'Aceite Virgen'!$A$6:$A$257,"&gt;="&amp;$A276,'Aceite Virgen'!$B$6:$B$257,"&lt;="&amp;$B276)</f>
        <v>0</v>
      </c>
    </row>
    <row r="277" spans="1:126" x14ac:dyDescent="0.3">
      <c r="A277" s="14">
        <f>'TAM Aceite Virgen'!B25</f>
        <v>4.3</v>
      </c>
      <c r="B277" s="14">
        <f>'TAM Aceite Virgen'!C25</f>
        <v>4.4000000000000004</v>
      </c>
      <c r="C277" s="14"/>
      <c r="D277" s="8">
        <f>SUMIFS('Aceite Virgen'!D$6:D$257,'Aceite Virgen'!$A$6:$A$257,"&gt;="&amp;$A277,'Aceite Virgen'!$B$6:$B$257,"&lt;="&amp;$B277)</f>
        <v>1.1599999999999999</v>
      </c>
      <c r="E277" s="8">
        <f>SUMIFS('Aceite Virgen'!E$6:E$257,'Aceite Virgen'!$A$6:$A$257,"&gt;="&amp;$A277,'Aceite Virgen'!$B$6:$B$257,"&lt;="&amp;$B277)</f>
        <v>2.16</v>
      </c>
      <c r="F277" s="8">
        <f>SUMIFS('Aceite Virgen'!F$6:F$257,'Aceite Virgen'!$A$6:$A$257,"&gt;="&amp;$A277,'Aceite Virgen'!$B$6:$B$257,"&lt;="&amp;$B277)</f>
        <v>0.85</v>
      </c>
      <c r="G277" s="8">
        <f>SUMIFS('Aceite Virgen'!G$6:G$257,'Aceite Virgen'!$A$6:$A$257,"&gt;="&amp;$A277,'Aceite Virgen'!$B$6:$B$257,"&lt;="&amp;$B277)</f>
        <v>0</v>
      </c>
      <c r="H277" s="14"/>
      <c r="I277" s="14"/>
      <c r="J277" s="14"/>
      <c r="K277" s="8">
        <f>SUMIFS('Aceite Virgen'!K$6:K$257,'Aceite Virgen'!$A$6:$A$257,"&gt;="&amp;$A277,'Aceite Virgen'!$B$6:$B$257,"&lt;="&amp;$B277)</f>
        <v>2.97</v>
      </c>
      <c r="L277" s="8">
        <f>SUMIFS('Aceite Virgen'!L$6:L$257,'Aceite Virgen'!$A$6:$A$257,"&gt;="&amp;$A277,'Aceite Virgen'!$B$6:$B$257,"&lt;="&amp;$B277)</f>
        <v>1.53</v>
      </c>
      <c r="M277" s="8">
        <f>SUMIFS('Aceite Virgen'!M$6:M$257,'Aceite Virgen'!$A$6:$A$257,"&gt;="&amp;$A277,'Aceite Virgen'!$B$6:$B$257,"&lt;="&amp;$B277)</f>
        <v>3.6</v>
      </c>
      <c r="N277" s="8">
        <f>SUMIFS('Aceite Virgen'!N$6:N$257,'Aceite Virgen'!$A$6:$A$257,"&gt;="&amp;$A277,'Aceite Virgen'!$B$6:$B$257,"&lt;="&amp;$B277)</f>
        <v>0</v>
      </c>
      <c r="O277" s="14"/>
      <c r="P277" s="14"/>
      <c r="Q277" s="14"/>
      <c r="R277" s="8">
        <f>SUMIFS('Aceite Virgen'!R$6:R$257,'Aceite Virgen'!$A$6:$A$257,"&gt;="&amp;$A277,'Aceite Virgen'!$B$6:$B$257,"&lt;="&amp;$B277)</f>
        <v>1.37</v>
      </c>
      <c r="S277" s="8">
        <f>SUMIFS('Aceite Virgen'!S$6:S$257,'Aceite Virgen'!$A$6:$A$257,"&gt;="&amp;$A277,'Aceite Virgen'!$B$6:$B$257,"&lt;="&amp;$B277)</f>
        <v>0</v>
      </c>
      <c r="T277" s="8">
        <f>SUMIFS('Aceite Virgen'!T$6:T$257,'Aceite Virgen'!$A$6:$A$257,"&gt;="&amp;$A277,'Aceite Virgen'!$B$6:$B$257,"&lt;="&amp;$B277)</f>
        <v>1.9100000000000001</v>
      </c>
      <c r="U277" s="8">
        <f>SUMIFS('Aceite Virgen'!U$6:U$257,'Aceite Virgen'!$A$6:$A$257,"&gt;="&amp;$A277,'Aceite Virgen'!$B$6:$B$257,"&lt;="&amp;$B277)</f>
        <v>0</v>
      </c>
      <c r="V277" s="14"/>
      <c r="W277" s="14"/>
      <c r="X277" s="14"/>
      <c r="Y277" s="8">
        <f>SUMIFS('Aceite Virgen'!Y$6:Y$257,'Aceite Virgen'!$A$6:$A$257,"&gt;="&amp;$A277,'Aceite Virgen'!$B$6:$B$257,"&lt;="&amp;$B277)</f>
        <v>1.01</v>
      </c>
      <c r="Z277" s="8">
        <f>SUMIFS('Aceite Virgen'!Z$6:Z$257,'Aceite Virgen'!$A$6:$A$257,"&gt;="&amp;$A277,'Aceite Virgen'!$B$6:$B$257,"&lt;="&amp;$B277)</f>
        <v>1.82</v>
      </c>
      <c r="AA277" s="8">
        <f>SUMIFS('Aceite Virgen'!AA$6:AA$257,'Aceite Virgen'!$A$6:$A$257,"&gt;="&amp;$A277,'Aceite Virgen'!$B$6:$B$257,"&lt;="&amp;$B277)</f>
        <v>0.89</v>
      </c>
      <c r="AB277" s="8">
        <f>SUMIFS('Aceite Virgen'!AB$6:AB$257,'Aceite Virgen'!$A$6:$A$257,"&gt;="&amp;$A277,'Aceite Virgen'!$B$6:$B$257,"&lt;="&amp;$B277)</f>
        <v>0</v>
      </c>
      <c r="AC277" s="14"/>
      <c r="AD277" s="14"/>
      <c r="AE277" s="14"/>
      <c r="AF277" s="8">
        <f>SUMIFS('Aceite Virgen'!AF$6:AF$257,'Aceite Virgen'!$A$6:$A$257,"&gt;="&amp;$A277,'Aceite Virgen'!$B$6:$B$257,"&lt;="&amp;$B277)</f>
        <v>0.05</v>
      </c>
      <c r="AG277" s="8">
        <f>SUMIFS('Aceite Virgen'!AG$6:AG$257,'Aceite Virgen'!$A$6:$A$257,"&gt;="&amp;$A277,'Aceite Virgen'!$B$6:$B$257,"&lt;="&amp;$B277)</f>
        <v>0</v>
      </c>
      <c r="AH277" s="8">
        <f>SUMIFS('Aceite Virgen'!AH$6:AH$257,'Aceite Virgen'!$A$6:$A$257,"&gt;="&amp;$A277,'Aceite Virgen'!$B$6:$B$257,"&lt;="&amp;$B277)</f>
        <v>0.06</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0</v>
      </c>
      <c r="AO277" s="8">
        <f>SUMIFS('Aceite Virgen'!AO$6:AO$257,'Aceite Virgen'!$A$6:$A$257,"&gt;="&amp;$A277,'Aceite Virgen'!$B$6:$B$257,"&lt;="&amp;$B277)</f>
        <v>0.5</v>
      </c>
      <c r="AP277" s="8">
        <f>SUMIFS('Aceite Virgen'!AP$6:AP$257,'Aceite Virgen'!$A$6:$A$257,"&gt;="&amp;$A277,'Aceite Virgen'!$B$6:$B$257,"&lt;="&amp;$B277)</f>
        <v>0</v>
      </c>
      <c r="AQ277" s="14"/>
      <c r="AR277" s="14"/>
      <c r="AT277" s="8">
        <f>SUMIFS('Aceite Virgen'!AT$6:AT$257,'Aceite Virgen'!$A$6:$A$257,"&gt;="&amp;$A277,'Aceite Virgen'!$B$6:$B$257,"&lt;="&amp;$B277)</f>
        <v>0.45</v>
      </c>
      <c r="AU277" s="8">
        <f>SUMIFS('Aceite Virgen'!AU$6:AU$257,'Aceite Virgen'!$A$6:$A$257,"&gt;="&amp;$A277,'Aceite Virgen'!$B$6:$B$257,"&lt;="&amp;$B277)</f>
        <v>0.91</v>
      </c>
      <c r="AV277" s="8">
        <f>SUMIFS('Aceite Virgen'!AV$6:AV$257,'Aceite Virgen'!$A$6:$A$257,"&gt;="&amp;$A277,'Aceite Virgen'!$B$6:$B$257,"&lt;="&amp;$B277)</f>
        <v>0.43</v>
      </c>
      <c r="AW277" s="8">
        <f>SUMIFS('Aceite Virgen'!AW$6:AW$257,'Aceite Virgen'!$A$6:$A$257,"&gt;="&amp;$A277,'Aceite Virgen'!$B$6:$B$257,"&lt;="&amp;$B277)</f>
        <v>0</v>
      </c>
      <c r="BA277" s="8">
        <f>SUMIFS('Aceite Virgen'!BA$6:BA$257,'Aceite Virgen'!$A$6:$A$257,"&gt;="&amp;A277,'Aceite Virgen'!$B$6:$B$257,"&lt;="&amp;B277)</f>
        <v>0.75</v>
      </c>
      <c r="BB277" s="8">
        <f>SUMIFS('Aceite Virgen'!BB$6:BB$257,'Aceite Virgen'!$A$6:$A$257,"&gt;="&amp;$A277,'Aceite Virgen'!$B$6:$B$257,"&lt;="&amp;$B277)</f>
        <v>0.99</v>
      </c>
      <c r="BC277" s="8">
        <f>SUMIFS('Aceite Virgen'!BC$6:BC$257,'Aceite Virgen'!$A$6:$A$257,"&gt;="&amp;$A277,'Aceite Virgen'!$B$6:$B$257,"&lt;="&amp;$B277)</f>
        <v>0.77</v>
      </c>
      <c r="BD277" s="8">
        <f>SUMIFS('Aceite Virgen'!BD$6:BD$257,'Aceite Virgen'!$A$6:$A$257,"&gt;="&amp;$A277,'Aceite Virgen'!$B$6:$B$257,"&lt;="&amp;$B277)</f>
        <v>0</v>
      </c>
      <c r="BH277" s="8">
        <f>SUMIFS('Aceite Virgen'!BH$6:BH$257,'Aceite Virgen'!$A$6:$A$257,"&gt;="&amp;$A277,'Aceite Virgen'!$B$6:$B$257,"&lt;="&amp;$B277)</f>
        <v>0.39</v>
      </c>
      <c r="BI277" s="8">
        <f>SUMIFS('Aceite Virgen'!BI$6:BI$257,'Aceite Virgen'!$A$6:$A$257,"&gt;="&amp;$A277,'Aceite Virgen'!$B$6:$B$257,"&lt;="&amp;$B277)</f>
        <v>3.39</v>
      </c>
      <c r="BJ277" s="8">
        <f>SUMIFS('Aceite Virgen'!BJ$6:BJ$257,'Aceite Virgen'!$A$6:$A$257,"&gt;="&amp;$A277,'Aceite Virgen'!$B$6:$B$257,"&lt;="&amp;$B277)</f>
        <v>0.17</v>
      </c>
      <c r="BK277" s="8">
        <f>SUMIFS('Aceite Virgen'!BK$6:BK$257,'Aceite Virgen'!$A$6:$A$257,"&gt;="&amp;$A277,'Aceite Virgen'!$B$6:$B$257,"&lt;="&amp;$B277)</f>
        <v>0</v>
      </c>
      <c r="BO277" s="8">
        <f>SUMIFS('Aceite Virgen'!BO$6:BO$257,'Aceite Virgen'!$A$6:$A$257,"&gt;="&amp;$A277,'Aceite Virgen'!$B$6:$B$257,"&lt;="&amp;$B277)</f>
        <v>0.98</v>
      </c>
      <c r="BP277" s="8">
        <f>SUMIFS('Aceite Virgen'!BP$6:BP$257,'Aceite Virgen'!$A$6:$A$257,"&gt;="&amp;$A277,'Aceite Virgen'!$B$6:$B$257,"&lt;="&amp;$B277)</f>
        <v>7.93</v>
      </c>
      <c r="BQ277" s="8">
        <f>SUMIFS('Aceite Virgen'!BQ$6:BQ$257,'Aceite Virgen'!$A$6:$A$257,"&gt;="&amp;$A277,'Aceite Virgen'!$B$6:$B$257,"&lt;="&amp;$B277)</f>
        <v>0.61</v>
      </c>
      <c r="BR277" s="8">
        <f>SUMIFS('Aceite Virgen'!BR$6:BR$257,'Aceite Virgen'!$A$6:$A$257,"&gt;="&amp;$A277,'Aceite Virgen'!$B$6:$B$257,"&lt;="&amp;$B277)</f>
        <v>0</v>
      </c>
      <c r="BV277" s="8">
        <f>SUMIFS('Aceite Virgen'!BV$6:BV$257,'Aceite Virgen'!$A$6:$A$257,"&gt;="&amp;$A277,'Aceite Virgen'!$B$6:$B$257,"&lt;="&amp;$B277)</f>
        <v>0.66999999999999993</v>
      </c>
      <c r="BW277" s="8">
        <f>SUMIFS('Aceite Virgen'!BW$6:BW$257,'Aceite Virgen'!$A$6:$A$257,"&gt;="&amp;$A277,'Aceite Virgen'!$B$6:$B$257,"&lt;="&amp;$B277)</f>
        <v>1.47</v>
      </c>
      <c r="BX277" s="8">
        <f>SUMIFS('Aceite Virgen'!BX$6:BX$257,'Aceite Virgen'!$A$6:$A$257,"&gt;="&amp;$A277,'Aceite Virgen'!$B$6:$B$257,"&lt;="&amp;$B277)</f>
        <v>0.35</v>
      </c>
      <c r="BY277" s="8">
        <f>SUMIFS('Aceite Virgen'!BY$6:BY$257,'Aceite Virgen'!$A$6:$A$257,"&gt;="&amp;$A277,'Aceite Virgen'!$B$6:$B$257,"&lt;="&amp;$B277)</f>
        <v>0</v>
      </c>
      <c r="CC277" s="8">
        <f>SUMIFS('Aceite Virgen'!CC$6:CC$257,'Aceite Virgen'!$A$6:$A$257,"&gt;="&amp;$A277,'Aceite Virgen'!$B$6:$B$257,"&lt;="&amp;$B277)</f>
        <v>7.0000000000000007E-2</v>
      </c>
      <c r="CD277" s="8">
        <f>SUMIFS('Aceite Virgen'!CD$6:CD$257,'Aceite Virgen'!$A$6:$A$257,"&gt;="&amp;$A277,'Aceite Virgen'!$B$6:$B$257,"&lt;="&amp;$B277)</f>
        <v>0.83</v>
      </c>
      <c r="CE277" s="8">
        <f>SUMIFS('Aceite Virgen'!CE$6:CE$257,'Aceite Virgen'!$A$6:$A$257,"&gt;="&amp;$A277,'Aceite Virgen'!$B$6:$B$257,"&lt;="&amp;$B277)</f>
        <v>0</v>
      </c>
      <c r="CF277" s="8">
        <f>SUMIFS('Aceite Virgen'!CF$6:CF$257,'Aceite Virgen'!$A$6:$A$257,"&gt;="&amp;$A277,'Aceite Virgen'!$B$6:$B$257,"&lt;="&amp;$B277)</f>
        <v>0</v>
      </c>
      <c r="CJ277" s="8">
        <f>SUMIFS('Aceite Virgen'!CJ$6:CJ$257,'Aceite Virgen'!$A$6:$A$257,"&gt;="&amp;$A277,'Aceite Virgen'!$B$6:$B$257,"&lt;="&amp;$B277)</f>
        <v>0.9</v>
      </c>
      <c r="CK277" s="8">
        <f>SUMIFS('Aceite Virgen'!CK$6:CK$257,'Aceite Virgen'!$A$6:$A$257,"&gt;="&amp;$A277,'Aceite Virgen'!$B$6:$B$257,"&lt;="&amp;$B277)</f>
        <v>3.32</v>
      </c>
      <c r="CL277" s="8">
        <f>SUMIFS('Aceite Virgen'!CL$6:CL$257,'Aceite Virgen'!$A$6:$A$257,"&gt;="&amp;$A277,'Aceite Virgen'!$B$6:$B$257,"&lt;="&amp;$B277)</f>
        <v>0.46</v>
      </c>
      <c r="CM277" s="8">
        <f>SUMIFS('Aceite Virgen'!CM$6:CM$257,'Aceite Virgen'!$A$6:$A$257,"&gt;="&amp;$A277,'Aceite Virgen'!$B$6:$B$257,"&lt;="&amp;$B277)</f>
        <v>3.74</v>
      </c>
      <c r="CQ277" s="8">
        <f>SUMIFS('Aceite Virgen'!CQ$6:CQ$257,'Aceite Virgen'!$A$6:$A$257,"&gt;="&amp;$A277,'Aceite Virgen'!$B$6:$B$257,"&lt;="&amp;$B277)</f>
        <v>1.99</v>
      </c>
      <c r="CR277" s="8">
        <f>SUMIFS('Aceite Virgen'!CR$6:CR$257,'Aceite Virgen'!$A$6:$A$257,"&gt;="&amp;$A277,'Aceite Virgen'!$B$6:$B$257,"&lt;="&amp;$B277)</f>
        <v>1.71</v>
      </c>
      <c r="CS277" s="8">
        <f>SUMIFS('Aceite Virgen'!CS$6:CS$257,'Aceite Virgen'!$A$6:$A$257,"&gt;="&amp;$A277,'Aceite Virgen'!$B$6:$B$257,"&lt;="&amp;$B277)</f>
        <v>2.2000000000000002</v>
      </c>
      <c r="CT277" s="8">
        <f>SUMIFS('Aceite Virgen'!CT$6:CT$257,'Aceite Virgen'!$A$6:$A$257,"&gt;="&amp;$A277,'Aceite Virgen'!$B$6:$B$257,"&lt;="&amp;$B277)</f>
        <v>0</v>
      </c>
      <c r="CX277" s="8">
        <f>SUMIFS('Aceite Virgen'!CX$6:CX$257,'Aceite Virgen'!$A$6:$A$257,"&gt;="&amp;$A277,'Aceite Virgen'!$B$6:$B$257,"&lt;="&amp;$B277)</f>
        <v>0.6</v>
      </c>
      <c r="CY277" s="8">
        <f>SUMIFS('Aceite Virgen'!CY$6:CY$257,'Aceite Virgen'!$A$6:$A$257,"&gt;="&amp;$A277,'Aceite Virgen'!$B$6:$B$257,"&lt;="&amp;$B277)</f>
        <v>0</v>
      </c>
      <c r="CZ277" s="8">
        <f>SUMIFS('Aceite Virgen'!CZ$6:CZ$257,'Aceite Virgen'!$A$6:$A$257,"&gt;="&amp;$A277,'Aceite Virgen'!$B$6:$B$257,"&lt;="&amp;$B277)</f>
        <v>0.84</v>
      </c>
      <c r="DA277" s="8">
        <f>SUMIFS('Aceite Virgen'!DA$6:DA$257,'Aceite Virgen'!$A$6:$A$257,"&gt;="&amp;$A277,'Aceite Virgen'!$B$6:$B$257,"&lt;="&amp;$B277)</f>
        <v>0</v>
      </c>
      <c r="DE277" s="8">
        <f>SUMIFS('Aceite Virgen'!DE$6:DE$257,'Aceite Virgen'!$A$6:$A$257,"&gt;="&amp;$A277,'Aceite Virgen'!$B$6:$B$257,"&lt;="&amp;$B277)</f>
        <v>1.29</v>
      </c>
      <c r="DF277" s="8">
        <f>SUMIFS('Aceite Virgen'!DF$6:DF$257,'Aceite Virgen'!$A$6:$A$257,"&gt;="&amp;$A277,'Aceite Virgen'!$B$6:$B$257,"&lt;="&amp;$B277)</f>
        <v>1.24</v>
      </c>
      <c r="DG277" s="8">
        <f>SUMIFS('Aceite Virgen'!DG$6:DG$257,'Aceite Virgen'!$A$6:$A$257,"&gt;="&amp;$A277,'Aceite Virgen'!$B$6:$B$257,"&lt;="&amp;$B277)</f>
        <v>1.46</v>
      </c>
      <c r="DH277" s="8">
        <f>SUMIFS('Aceite Virgen'!DH$6:DH$257,'Aceite Virgen'!$A$6:$A$257,"&gt;="&amp;$A277,'Aceite Virgen'!$B$6:$B$257,"&lt;="&amp;$B277)</f>
        <v>0</v>
      </c>
      <c r="DL277" s="8">
        <f>SUMIFS('Aceite Virgen'!DL$6:DL$257,'Aceite Virgen'!$A$6:$A$257,"&gt;="&amp;$A277,'Aceite Virgen'!$B$6:$B$257,"&lt;="&amp;$B277)</f>
        <v>0.32</v>
      </c>
      <c r="DM277" s="8">
        <f>SUMIFS('Aceite Virgen'!DM$6:DM$257,'Aceite Virgen'!$A$6:$A$257,"&gt;="&amp;$A277,'Aceite Virgen'!$B$6:$B$257,"&lt;="&amp;$B277)</f>
        <v>0</v>
      </c>
      <c r="DN277" s="8">
        <f>SUMIFS('Aceite Virgen'!DN$6:DN$257,'Aceite Virgen'!$A$6:$A$257,"&gt;="&amp;$A277,'Aceite Virgen'!$B$6:$B$257,"&lt;="&amp;$B277)</f>
        <v>0.43000000000000005</v>
      </c>
      <c r="DO277" s="8">
        <f>SUMIFS('Aceite Virgen'!DO$6:DO$257,'Aceite Virgen'!$A$6:$A$257,"&gt;="&amp;$A277,'Aceite Virgen'!$B$6:$B$257,"&lt;="&amp;$B277)</f>
        <v>0</v>
      </c>
      <c r="DS277" s="8">
        <f>SUMIFS('Aceite Virgen'!DS$6:DS$257,'Aceite Virgen'!$A$6:$A$257,"&gt;="&amp;$A277,'Aceite Virgen'!$B$6:$B$257,"&lt;="&amp;$B277)</f>
        <v>0</v>
      </c>
      <c r="DT277" s="8">
        <f>SUMIFS('Aceite Virgen'!DT$6:DT$257,'Aceite Virgen'!$A$6:$A$257,"&gt;="&amp;$A277,'Aceite Virgen'!$B$6:$B$257,"&lt;="&amp;$B277)</f>
        <v>0</v>
      </c>
      <c r="DU277" s="8">
        <f>SUMIFS('Aceite Virgen'!DU$6:DU$257,'Aceite Virgen'!$A$6:$A$257,"&gt;="&amp;$A277,'Aceite Virgen'!$B$6:$B$257,"&lt;="&amp;$B277)</f>
        <v>0</v>
      </c>
      <c r="DV277" s="8">
        <f>SUMIFS('Aceite Virgen'!DV$6:DV$257,'Aceite Virgen'!$A$6:$A$257,"&gt;="&amp;$A277,'Aceite Virgen'!$B$6:$B$257,"&lt;="&amp;$B277)</f>
        <v>0</v>
      </c>
    </row>
    <row r="278" spans="1:126" x14ac:dyDescent="0.3">
      <c r="A278" s="14">
        <f>'TAM Aceite Virgen'!B26</f>
        <v>4.4000000000000004</v>
      </c>
      <c r="B278" s="14">
        <f>'TAM Aceite Virgen'!C26</f>
        <v>4.5</v>
      </c>
      <c r="C278" s="14"/>
      <c r="D278" s="8">
        <f>SUMIFS('Aceite Virgen'!D$6:D$257,'Aceite Virgen'!$A$6:$A$257,"&gt;="&amp;$A278,'Aceite Virgen'!$B$6:$B$257,"&lt;="&amp;$B278)</f>
        <v>1.25</v>
      </c>
      <c r="E278" s="8">
        <f>SUMIFS('Aceite Virgen'!E$6:E$257,'Aceite Virgen'!$A$6:$A$257,"&gt;="&amp;$A278,'Aceite Virgen'!$B$6:$B$257,"&lt;="&amp;$B278)</f>
        <v>0</v>
      </c>
      <c r="F278" s="8">
        <f>SUMIFS('Aceite Virgen'!F$6:F$257,'Aceite Virgen'!$A$6:$A$257,"&gt;="&amp;$A278,'Aceite Virgen'!$B$6:$B$257,"&lt;="&amp;$B278)</f>
        <v>1.45</v>
      </c>
      <c r="G278" s="8">
        <f>SUMIFS('Aceite Virgen'!G$6:G$257,'Aceite Virgen'!$A$6:$A$257,"&gt;="&amp;$A278,'Aceite Virgen'!$B$6:$B$257,"&lt;="&amp;$B278)</f>
        <v>0</v>
      </c>
      <c r="H278" s="14"/>
      <c r="I278" s="14"/>
      <c r="J278" s="14"/>
      <c r="K278" s="8">
        <f>SUMIFS('Aceite Virgen'!K$6:K$257,'Aceite Virgen'!$A$6:$A$257,"&gt;="&amp;$A278,'Aceite Virgen'!$B$6:$B$257,"&lt;="&amp;$B278)</f>
        <v>0.4</v>
      </c>
      <c r="L278" s="8">
        <f>SUMIFS('Aceite Virgen'!L$6:L$257,'Aceite Virgen'!$A$6:$A$257,"&gt;="&amp;$A278,'Aceite Virgen'!$B$6:$B$257,"&lt;="&amp;$B278)</f>
        <v>0</v>
      </c>
      <c r="M278" s="8">
        <f>SUMIFS('Aceite Virgen'!M$6:M$257,'Aceite Virgen'!$A$6:$A$257,"&gt;="&amp;$A278,'Aceite Virgen'!$B$6:$B$257,"&lt;="&amp;$B278)</f>
        <v>0</v>
      </c>
      <c r="N278" s="8">
        <f>SUMIFS('Aceite Virgen'!N$6:N$257,'Aceite Virgen'!$A$6:$A$257,"&gt;="&amp;$A278,'Aceite Virgen'!$B$6:$B$257,"&lt;="&amp;$B278)</f>
        <v>4.53</v>
      </c>
      <c r="O278" s="14"/>
      <c r="P278" s="14"/>
      <c r="Q278" s="14"/>
      <c r="R278" s="8">
        <f>SUMIFS('Aceite Virgen'!R$6:R$257,'Aceite Virgen'!$A$6:$A$257,"&gt;="&amp;$A278,'Aceite Virgen'!$B$6:$B$257,"&lt;="&amp;$B278)</f>
        <v>1.5899999999999999</v>
      </c>
      <c r="S278" s="8">
        <f>SUMIFS('Aceite Virgen'!S$6:S$257,'Aceite Virgen'!$A$6:$A$257,"&gt;="&amp;$A278,'Aceite Virgen'!$B$6:$B$257,"&lt;="&amp;$B278)</f>
        <v>6.3800000000000008</v>
      </c>
      <c r="T278" s="8">
        <f>SUMIFS('Aceite Virgen'!T$6:T$257,'Aceite Virgen'!$A$6:$A$257,"&gt;="&amp;$A278,'Aceite Virgen'!$B$6:$B$257,"&lt;="&amp;$B278)</f>
        <v>0.79999999999999993</v>
      </c>
      <c r="U278" s="8">
        <f>SUMIFS('Aceite Virgen'!U$6:U$257,'Aceite Virgen'!$A$6:$A$257,"&gt;="&amp;$A278,'Aceite Virgen'!$B$6:$B$257,"&lt;="&amp;$B278)</f>
        <v>0</v>
      </c>
      <c r="V278" s="14"/>
      <c r="W278" s="14"/>
      <c r="X278" s="14"/>
      <c r="Y278" s="8">
        <f>SUMIFS('Aceite Virgen'!Y$6:Y$257,'Aceite Virgen'!$A$6:$A$257,"&gt;="&amp;$A278,'Aceite Virgen'!$B$6:$B$257,"&lt;="&amp;$B278)</f>
        <v>0.92999999999999994</v>
      </c>
      <c r="Z278" s="8">
        <f>SUMIFS('Aceite Virgen'!Z$6:Z$257,'Aceite Virgen'!$A$6:$A$257,"&gt;="&amp;$A278,'Aceite Virgen'!$B$6:$B$257,"&lt;="&amp;$B278)</f>
        <v>1.47</v>
      </c>
      <c r="AA278" s="8">
        <f>SUMIFS('Aceite Virgen'!AA$6:AA$257,'Aceite Virgen'!$A$6:$A$257,"&gt;="&amp;$A278,'Aceite Virgen'!$B$6:$B$257,"&lt;="&amp;$B278)</f>
        <v>0.74</v>
      </c>
      <c r="AB278" s="8">
        <f>SUMIFS('Aceite Virgen'!AB$6:AB$257,'Aceite Virgen'!$A$6:$A$257,"&gt;="&amp;$A278,'Aceite Virgen'!$B$6:$B$257,"&lt;="&amp;$B278)</f>
        <v>0</v>
      </c>
      <c r="AC278" s="14"/>
      <c r="AD278" s="14"/>
      <c r="AE278" s="14"/>
      <c r="AF278" s="8">
        <f>SUMIFS('Aceite Virgen'!AF$6:AF$257,'Aceite Virgen'!$A$6:$A$257,"&gt;="&amp;$A278,'Aceite Virgen'!$B$6:$B$257,"&lt;="&amp;$B278)</f>
        <v>0.06</v>
      </c>
      <c r="AG278" s="8">
        <f>SUMIFS('Aceite Virgen'!AG$6:AG$257,'Aceite Virgen'!$A$6:$A$257,"&gt;="&amp;$A278,'Aceite Virgen'!$B$6:$B$257,"&lt;="&amp;$B278)</f>
        <v>0.66</v>
      </c>
      <c r="AH278" s="8">
        <f>SUMIFS('Aceite Virgen'!AH$6:AH$257,'Aceite Virgen'!$A$6:$A$257,"&gt;="&amp;$A278,'Aceite Virgen'!$B$6:$B$257,"&lt;="&amp;$B278)</f>
        <v>0</v>
      </c>
      <c r="AI278" s="8">
        <f>SUMIFS('Aceite Virgen'!AI$6:AI$257,'Aceite Virgen'!$A$6:$A$257,"&gt;="&amp;$A278,'Aceite Virgen'!$B$6:$B$257,"&lt;="&amp;$B278)</f>
        <v>0</v>
      </c>
      <c r="AJ278" s="14"/>
      <c r="AK278" s="14"/>
      <c r="AL278" s="14"/>
      <c r="AM278" s="8">
        <f>SUMIFS('Aceite Virgen'!AM$6:AM$257,'Aceite Virgen'!$A$6:$A$257,"&gt;="&amp;$A278,'Aceite Virgen'!$B$6:$B$257,"&lt;="&amp;$B278)</f>
        <v>0.18</v>
      </c>
      <c r="AN278" s="8">
        <f>SUMIFS('Aceite Virgen'!AN$6:AN$257,'Aceite Virgen'!$A$6:$A$257,"&gt;="&amp;$A278,'Aceite Virgen'!$B$6:$B$257,"&lt;="&amp;$B278)</f>
        <v>0.47</v>
      </c>
      <c r="AO278" s="8">
        <f>SUMIFS('Aceite Virgen'!AO$6:AO$257,'Aceite Virgen'!$A$6:$A$257,"&gt;="&amp;$A278,'Aceite Virgen'!$B$6:$B$257,"&lt;="&amp;$B278)</f>
        <v>7.0000000000000007E-2</v>
      </c>
      <c r="AP278" s="8">
        <f>SUMIFS('Aceite Virgen'!AP$6:AP$257,'Aceite Virgen'!$A$6:$A$257,"&gt;="&amp;$A278,'Aceite Virgen'!$B$6:$B$257,"&lt;="&amp;$B278)</f>
        <v>0</v>
      </c>
      <c r="AQ278" s="14"/>
      <c r="AR278" s="14"/>
      <c r="AT278" s="8">
        <f>SUMIFS('Aceite Virgen'!AT$6:AT$257,'Aceite Virgen'!$A$6:$A$257,"&gt;="&amp;$A278,'Aceite Virgen'!$B$6:$B$257,"&lt;="&amp;$B278)</f>
        <v>0.25</v>
      </c>
      <c r="AU278" s="8">
        <f>SUMIFS('Aceite Virgen'!AU$6:AU$257,'Aceite Virgen'!$A$6:$A$257,"&gt;="&amp;$A278,'Aceite Virgen'!$B$6:$B$257,"&lt;="&amp;$B278)</f>
        <v>2.0699999999999998</v>
      </c>
      <c r="AV278" s="8">
        <f>SUMIFS('Aceite Virgen'!AV$6:AV$257,'Aceite Virgen'!$A$6:$A$257,"&gt;="&amp;$A278,'Aceite Virgen'!$B$6:$B$257,"&lt;="&amp;$B278)</f>
        <v>0.05</v>
      </c>
      <c r="AW278" s="8">
        <f>SUMIFS('Aceite Virgen'!AW$6:AW$257,'Aceite Virgen'!$A$6:$A$257,"&gt;="&amp;$A278,'Aceite Virgen'!$B$6:$B$257,"&lt;="&amp;$B278)</f>
        <v>0</v>
      </c>
      <c r="BA278" s="8">
        <f>SUMIFS('Aceite Virgen'!BA$6:BA$257,'Aceite Virgen'!$A$6:$A$257,"&gt;="&amp;A278,'Aceite Virgen'!$B$6:$B$257,"&lt;="&amp;B278)</f>
        <v>0.32</v>
      </c>
      <c r="BB278" s="8">
        <f>SUMIFS('Aceite Virgen'!BB$6:BB$257,'Aceite Virgen'!$A$6:$A$257,"&gt;="&amp;$A278,'Aceite Virgen'!$B$6:$B$257,"&lt;="&amp;$B278)</f>
        <v>0</v>
      </c>
      <c r="BC278" s="8">
        <f>SUMIFS('Aceite Virgen'!BC$6:BC$257,'Aceite Virgen'!$A$6:$A$257,"&gt;="&amp;$A278,'Aceite Virgen'!$B$6:$B$257,"&lt;="&amp;$B278)</f>
        <v>0.32</v>
      </c>
      <c r="BD278" s="8">
        <f>SUMIFS('Aceite Virgen'!BD$6:BD$257,'Aceite Virgen'!$A$6:$A$257,"&gt;="&amp;$A278,'Aceite Virgen'!$B$6:$B$257,"&lt;="&amp;$B278)</f>
        <v>0</v>
      </c>
      <c r="BH278" s="8">
        <f>SUMIFS('Aceite Virgen'!BH$6:BH$257,'Aceite Virgen'!$A$6:$A$257,"&gt;="&amp;$A278,'Aceite Virgen'!$B$6:$B$257,"&lt;="&amp;$B278)</f>
        <v>0.38</v>
      </c>
      <c r="BI278" s="8">
        <f>SUMIFS('Aceite Virgen'!BI$6:BI$257,'Aceite Virgen'!$A$6:$A$257,"&gt;="&amp;$A278,'Aceite Virgen'!$B$6:$B$257,"&lt;="&amp;$B278)</f>
        <v>0.73</v>
      </c>
      <c r="BJ278" s="8">
        <f>SUMIFS('Aceite Virgen'!BJ$6:BJ$257,'Aceite Virgen'!$A$6:$A$257,"&gt;="&amp;$A278,'Aceite Virgen'!$B$6:$B$257,"&lt;="&amp;$B278)</f>
        <v>0.37</v>
      </c>
      <c r="BK278" s="8">
        <f>SUMIFS('Aceite Virgen'!BK$6:BK$257,'Aceite Virgen'!$A$6:$A$257,"&gt;="&amp;$A278,'Aceite Virgen'!$B$6:$B$257,"&lt;="&amp;$B278)</f>
        <v>0</v>
      </c>
      <c r="BO278" s="8">
        <f>SUMIFS('Aceite Virgen'!BO$6:BO$257,'Aceite Virgen'!$A$6:$A$257,"&gt;="&amp;$A278,'Aceite Virgen'!$B$6:$B$257,"&lt;="&amp;$B278)</f>
        <v>0.21</v>
      </c>
      <c r="BP278" s="8">
        <f>SUMIFS('Aceite Virgen'!BP$6:BP$257,'Aceite Virgen'!$A$6:$A$257,"&gt;="&amp;$A278,'Aceite Virgen'!$B$6:$B$257,"&lt;="&amp;$B278)</f>
        <v>0</v>
      </c>
      <c r="BQ278" s="8">
        <f>SUMIFS('Aceite Virgen'!BQ$6:BQ$257,'Aceite Virgen'!$A$6:$A$257,"&gt;="&amp;$A278,'Aceite Virgen'!$B$6:$B$257,"&lt;="&amp;$B278)</f>
        <v>0.24</v>
      </c>
      <c r="BR278" s="8">
        <f>SUMIFS('Aceite Virgen'!BR$6:BR$257,'Aceite Virgen'!$A$6:$A$257,"&gt;="&amp;$A278,'Aceite Virgen'!$B$6:$B$257,"&lt;="&amp;$B278)</f>
        <v>0</v>
      </c>
      <c r="BV278" s="8">
        <f>SUMIFS('Aceite Virgen'!BV$6:BV$257,'Aceite Virgen'!$A$6:$A$257,"&gt;="&amp;$A278,'Aceite Virgen'!$B$6:$B$257,"&lt;="&amp;$B278)</f>
        <v>1</v>
      </c>
      <c r="BW278" s="8">
        <f>SUMIFS('Aceite Virgen'!BW$6:BW$257,'Aceite Virgen'!$A$6:$A$257,"&gt;="&amp;$A278,'Aceite Virgen'!$B$6:$B$257,"&lt;="&amp;$B278)</f>
        <v>0.76</v>
      </c>
      <c r="BX278" s="8">
        <f>SUMIFS('Aceite Virgen'!BX$6:BX$257,'Aceite Virgen'!$A$6:$A$257,"&gt;="&amp;$A278,'Aceite Virgen'!$B$6:$B$257,"&lt;="&amp;$B278)</f>
        <v>1.05</v>
      </c>
      <c r="BY278" s="8">
        <f>SUMIFS('Aceite Virgen'!BY$6:BY$257,'Aceite Virgen'!$A$6:$A$257,"&gt;="&amp;$A278,'Aceite Virgen'!$B$6:$B$257,"&lt;="&amp;$B278)</f>
        <v>0</v>
      </c>
      <c r="CC278" s="8">
        <f>SUMIFS('Aceite Virgen'!CC$6:CC$257,'Aceite Virgen'!$A$6:$A$257,"&gt;="&amp;$A278,'Aceite Virgen'!$B$6:$B$257,"&lt;="&amp;$B278)</f>
        <v>0.27</v>
      </c>
      <c r="CD278" s="8">
        <f>SUMIFS('Aceite Virgen'!CD$6:CD$257,'Aceite Virgen'!$A$6:$A$257,"&gt;="&amp;$A278,'Aceite Virgen'!$B$6:$B$257,"&lt;="&amp;$B278)</f>
        <v>0</v>
      </c>
      <c r="CE278" s="8">
        <f>SUMIFS('Aceite Virgen'!CE$6:CE$257,'Aceite Virgen'!$A$6:$A$257,"&gt;="&amp;$A278,'Aceite Virgen'!$B$6:$B$257,"&lt;="&amp;$B278)</f>
        <v>0.32</v>
      </c>
      <c r="CF278" s="8">
        <f>SUMIFS('Aceite Virgen'!CF$6:CF$257,'Aceite Virgen'!$A$6:$A$257,"&gt;="&amp;$A278,'Aceite Virgen'!$B$6:$B$257,"&lt;="&amp;$B278)</f>
        <v>0</v>
      </c>
      <c r="CJ278" s="8">
        <f>SUMIFS('Aceite Virgen'!CJ$6:CJ$257,'Aceite Virgen'!$A$6:$A$257,"&gt;="&amp;$A278,'Aceite Virgen'!$B$6:$B$257,"&lt;="&amp;$B278)</f>
        <v>0.16</v>
      </c>
      <c r="CK278" s="8">
        <f>SUMIFS('Aceite Virgen'!CK$6:CK$257,'Aceite Virgen'!$A$6:$A$257,"&gt;="&amp;$A278,'Aceite Virgen'!$B$6:$B$257,"&lt;="&amp;$B278)</f>
        <v>0</v>
      </c>
      <c r="CL278" s="8">
        <f>SUMIFS('Aceite Virgen'!CL$6:CL$257,'Aceite Virgen'!$A$6:$A$257,"&gt;="&amp;$A278,'Aceite Virgen'!$B$6:$B$257,"&lt;="&amp;$B278)</f>
        <v>0.19</v>
      </c>
      <c r="CM278" s="8">
        <f>SUMIFS('Aceite Virgen'!CM$6:CM$257,'Aceite Virgen'!$A$6:$A$257,"&gt;="&amp;$A278,'Aceite Virgen'!$B$6:$B$257,"&lt;="&amp;$B278)</f>
        <v>0</v>
      </c>
      <c r="CQ278" s="8">
        <f>SUMIFS('Aceite Virgen'!CQ$6:CQ$257,'Aceite Virgen'!$A$6:$A$257,"&gt;="&amp;$A278,'Aceite Virgen'!$B$6:$B$257,"&lt;="&amp;$B278)</f>
        <v>0</v>
      </c>
      <c r="CR278" s="8">
        <f>SUMIFS('Aceite Virgen'!CR$6:CR$257,'Aceite Virgen'!$A$6:$A$257,"&gt;="&amp;$A278,'Aceite Virgen'!$B$6:$B$257,"&lt;="&amp;$B278)</f>
        <v>0</v>
      </c>
      <c r="CS278" s="8">
        <f>SUMIFS('Aceite Virgen'!CS$6:CS$257,'Aceite Virgen'!$A$6:$A$257,"&gt;="&amp;$A278,'Aceite Virgen'!$B$6:$B$257,"&lt;="&amp;$B278)</f>
        <v>0</v>
      </c>
      <c r="CT278" s="8">
        <f>SUMIFS('Aceite Virgen'!CT$6:CT$257,'Aceite Virgen'!$A$6:$A$257,"&gt;="&amp;$A278,'Aceite Virgen'!$B$6:$B$257,"&lt;="&amp;$B278)</f>
        <v>0</v>
      </c>
      <c r="CX278" s="8">
        <f>SUMIFS('Aceite Virgen'!CX$6:CX$257,'Aceite Virgen'!$A$6:$A$257,"&gt;="&amp;$A278,'Aceite Virgen'!$B$6:$B$257,"&lt;="&amp;$B278)</f>
        <v>0.21</v>
      </c>
      <c r="CY278" s="8">
        <f>SUMIFS('Aceite Virgen'!CY$6:CY$257,'Aceite Virgen'!$A$6:$A$257,"&gt;="&amp;$A278,'Aceite Virgen'!$B$6:$B$257,"&lt;="&amp;$B278)</f>
        <v>0</v>
      </c>
      <c r="CZ278" s="8">
        <f>SUMIFS('Aceite Virgen'!CZ$6:CZ$257,'Aceite Virgen'!$A$6:$A$257,"&gt;="&amp;$A278,'Aceite Virgen'!$B$6:$B$257,"&lt;="&amp;$B278)</f>
        <v>0.3</v>
      </c>
      <c r="DA278" s="8">
        <f>SUMIFS('Aceite Virgen'!DA$6:DA$257,'Aceite Virgen'!$A$6:$A$257,"&gt;="&amp;$A278,'Aceite Virgen'!$B$6:$B$257,"&lt;="&amp;$B278)</f>
        <v>0</v>
      </c>
      <c r="DE278" s="8">
        <f>SUMIFS('Aceite Virgen'!DE$6:DE$257,'Aceite Virgen'!$A$6:$A$257,"&gt;="&amp;$A278,'Aceite Virgen'!$B$6:$B$257,"&lt;="&amp;$B278)</f>
        <v>1.03</v>
      </c>
      <c r="DF278" s="8">
        <f>SUMIFS('Aceite Virgen'!DF$6:DF$257,'Aceite Virgen'!$A$6:$A$257,"&gt;="&amp;$A278,'Aceite Virgen'!$B$6:$B$257,"&lt;="&amp;$B278)</f>
        <v>1.58</v>
      </c>
      <c r="DG278" s="8">
        <f>SUMIFS('Aceite Virgen'!DG$6:DG$257,'Aceite Virgen'!$A$6:$A$257,"&gt;="&amp;$A278,'Aceite Virgen'!$B$6:$B$257,"&lt;="&amp;$B278)</f>
        <v>0.98</v>
      </c>
      <c r="DH278" s="8">
        <f>SUMIFS('Aceite Virgen'!DH$6:DH$257,'Aceite Virgen'!$A$6:$A$257,"&gt;="&amp;$A278,'Aceite Virgen'!$B$6:$B$257,"&lt;="&amp;$B278)</f>
        <v>0</v>
      </c>
      <c r="DL278" s="8">
        <f>SUMIFS('Aceite Virgen'!DL$6:DL$257,'Aceite Virgen'!$A$6:$A$257,"&gt;="&amp;$A278,'Aceite Virgen'!$B$6:$B$257,"&lt;="&amp;$B278)</f>
        <v>0.73</v>
      </c>
      <c r="DM278" s="8">
        <f>SUMIFS('Aceite Virgen'!DM$6:DM$257,'Aceite Virgen'!$A$6:$A$257,"&gt;="&amp;$A278,'Aceite Virgen'!$B$6:$B$257,"&lt;="&amp;$B278)</f>
        <v>1.45</v>
      </c>
      <c r="DN278" s="8">
        <f>SUMIFS('Aceite Virgen'!DN$6:DN$257,'Aceite Virgen'!$A$6:$A$257,"&gt;="&amp;$A278,'Aceite Virgen'!$B$6:$B$257,"&lt;="&amp;$B278)</f>
        <v>0.68</v>
      </c>
      <c r="DO278" s="8">
        <f>SUMIFS('Aceite Virgen'!DO$6:DO$257,'Aceite Virgen'!$A$6:$A$257,"&gt;="&amp;$A278,'Aceite Virgen'!$B$6:$B$257,"&lt;="&amp;$B278)</f>
        <v>0</v>
      </c>
      <c r="DS278" s="8">
        <f>SUMIFS('Aceite Virgen'!DS$6:DS$257,'Aceite Virgen'!$A$6:$A$257,"&gt;="&amp;$A278,'Aceite Virgen'!$B$6:$B$257,"&lt;="&amp;$B278)</f>
        <v>0.38</v>
      </c>
      <c r="DT278" s="8">
        <f>SUMIFS('Aceite Virgen'!DT$6:DT$257,'Aceite Virgen'!$A$6:$A$257,"&gt;="&amp;$A278,'Aceite Virgen'!$B$6:$B$257,"&lt;="&amp;$B278)</f>
        <v>0</v>
      </c>
      <c r="DU278" s="8">
        <f>SUMIFS('Aceite Virgen'!DU$6:DU$257,'Aceite Virgen'!$A$6:$A$257,"&gt;="&amp;$A278,'Aceite Virgen'!$B$6:$B$257,"&lt;="&amp;$B278)</f>
        <v>0.5</v>
      </c>
      <c r="DV278" s="8">
        <f>SUMIFS('Aceite Virgen'!DV$6:DV$257,'Aceite Virgen'!$A$6:$A$257,"&gt;="&amp;$A278,'Aceite Virgen'!$B$6:$B$257,"&lt;="&amp;$B278)</f>
        <v>0</v>
      </c>
    </row>
    <row r="279" spans="1:126" x14ac:dyDescent="0.3">
      <c r="A279" s="14">
        <f>'TAM Aceite Virgen'!B27</f>
        <v>4.5</v>
      </c>
      <c r="B279" s="14">
        <f>'TAM Aceite Virgen'!C27</f>
        <v>4.5999999999999996</v>
      </c>
      <c r="C279" s="14"/>
      <c r="D279" s="8">
        <f>SUMIFS('Aceite Virgen'!D$6:D$257,'Aceite Virgen'!$A$6:$A$257,"&gt;="&amp;$A279,'Aceite Virgen'!$B$6:$B$257,"&lt;="&amp;$B279)</f>
        <v>2.5900000000000003</v>
      </c>
      <c r="E279" s="8">
        <f>SUMIFS('Aceite Virgen'!E$6:E$257,'Aceite Virgen'!$A$6:$A$257,"&gt;="&amp;$A279,'Aceite Virgen'!$B$6:$B$257,"&lt;="&amp;$B279)</f>
        <v>0.96</v>
      </c>
      <c r="F279" s="8">
        <f>SUMIFS('Aceite Virgen'!F$6:F$257,'Aceite Virgen'!$A$6:$A$257,"&gt;="&amp;$A279,'Aceite Virgen'!$B$6:$B$257,"&lt;="&amp;$B279)</f>
        <v>2.61</v>
      </c>
      <c r="G279" s="8">
        <f>SUMIFS('Aceite Virgen'!G$6:G$257,'Aceite Virgen'!$A$6:$A$257,"&gt;="&amp;$A279,'Aceite Virgen'!$B$6:$B$257,"&lt;="&amp;$B279)</f>
        <v>0</v>
      </c>
      <c r="H279" s="14"/>
      <c r="I279" s="14"/>
      <c r="J279" s="14"/>
      <c r="K279" s="8">
        <f>SUMIFS('Aceite Virgen'!K$6:K$257,'Aceite Virgen'!$A$6:$A$257,"&gt;="&amp;$A279,'Aceite Virgen'!$B$6:$B$257,"&lt;="&amp;$B279)</f>
        <v>3.51</v>
      </c>
      <c r="L279" s="8">
        <f>SUMIFS('Aceite Virgen'!L$6:L$257,'Aceite Virgen'!$A$6:$A$257,"&gt;="&amp;$A279,'Aceite Virgen'!$B$6:$B$257,"&lt;="&amp;$B279)</f>
        <v>1.79</v>
      </c>
      <c r="M279" s="8">
        <f>SUMIFS('Aceite Virgen'!M$6:M$257,'Aceite Virgen'!$A$6:$A$257,"&gt;="&amp;$A279,'Aceite Virgen'!$B$6:$B$257,"&lt;="&amp;$B279)</f>
        <v>3.3400000000000003</v>
      </c>
      <c r="N279" s="8">
        <f>SUMIFS('Aceite Virgen'!N$6:N$257,'Aceite Virgen'!$A$6:$A$257,"&gt;="&amp;$A279,'Aceite Virgen'!$B$6:$B$257,"&lt;="&amp;$B279)</f>
        <v>0</v>
      </c>
      <c r="O279" s="14"/>
      <c r="P279" s="14"/>
      <c r="Q279" s="14"/>
      <c r="R279" s="8">
        <f>SUMIFS('Aceite Virgen'!R$6:R$257,'Aceite Virgen'!$A$6:$A$257,"&gt;="&amp;$A279,'Aceite Virgen'!$B$6:$B$257,"&lt;="&amp;$B279)</f>
        <v>4.0600000000000005</v>
      </c>
      <c r="S279" s="8">
        <f>SUMIFS('Aceite Virgen'!S$6:S$257,'Aceite Virgen'!$A$6:$A$257,"&gt;="&amp;$A279,'Aceite Virgen'!$B$6:$B$257,"&lt;="&amp;$B279)</f>
        <v>2.13</v>
      </c>
      <c r="T279" s="8">
        <f>SUMIFS('Aceite Virgen'!T$6:T$257,'Aceite Virgen'!$A$6:$A$257,"&gt;="&amp;$A279,'Aceite Virgen'!$B$6:$B$257,"&lt;="&amp;$B279)</f>
        <v>5.17</v>
      </c>
      <c r="U279" s="8">
        <f>SUMIFS('Aceite Virgen'!U$6:U$257,'Aceite Virgen'!$A$6:$A$257,"&gt;="&amp;$A279,'Aceite Virgen'!$B$6:$B$257,"&lt;="&amp;$B279)</f>
        <v>0</v>
      </c>
      <c r="V279" s="14"/>
      <c r="W279" s="14"/>
      <c r="X279" s="14"/>
      <c r="Y279" s="8">
        <f>SUMIFS('Aceite Virgen'!Y$6:Y$257,'Aceite Virgen'!$A$6:$A$257,"&gt;="&amp;$A279,'Aceite Virgen'!$B$6:$B$257,"&lt;="&amp;$B279)</f>
        <v>3.38</v>
      </c>
      <c r="Z279" s="8">
        <f>SUMIFS('Aceite Virgen'!Z$6:Z$257,'Aceite Virgen'!$A$6:$A$257,"&gt;="&amp;$A279,'Aceite Virgen'!$B$6:$B$257,"&lt;="&amp;$B279)</f>
        <v>0</v>
      </c>
      <c r="AA279" s="8">
        <f>SUMIFS('Aceite Virgen'!AA$6:AA$257,'Aceite Virgen'!$A$6:$A$257,"&gt;="&amp;$A279,'Aceite Virgen'!$B$6:$B$257,"&lt;="&amp;$B279)</f>
        <v>3.27</v>
      </c>
      <c r="AB279" s="8">
        <f>SUMIFS('Aceite Virgen'!AB$6:AB$257,'Aceite Virgen'!$A$6:$A$257,"&gt;="&amp;$A279,'Aceite Virgen'!$B$6:$B$257,"&lt;="&amp;$B279)</f>
        <v>14.09</v>
      </c>
      <c r="AC279" s="14"/>
      <c r="AD279" s="14"/>
      <c r="AE279" s="14"/>
      <c r="AF279" s="8">
        <f>SUMIFS('Aceite Virgen'!AF$6:AF$257,'Aceite Virgen'!$A$6:$A$257,"&gt;="&amp;$A279,'Aceite Virgen'!$B$6:$B$257,"&lt;="&amp;$B279)</f>
        <v>1.3900000000000001</v>
      </c>
      <c r="AG279" s="8">
        <f>SUMIFS('Aceite Virgen'!AG$6:AG$257,'Aceite Virgen'!$A$6:$A$257,"&gt;="&amp;$A279,'Aceite Virgen'!$B$6:$B$257,"&lt;="&amp;$B279)</f>
        <v>0</v>
      </c>
      <c r="AH279" s="8">
        <f>SUMIFS('Aceite Virgen'!AH$6:AH$257,'Aceite Virgen'!$A$6:$A$257,"&gt;="&amp;$A279,'Aceite Virgen'!$B$6:$B$257,"&lt;="&amp;$B279)</f>
        <v>1.62</v>
      </c>
      <c r="AI279" s="8">
        <f>SUMIFS('Aceite Virgen'!AI$6:AI$257,'Aceite Virgen'!$A$6:$A$257,"&gt;="&amp;$A279,'Aceite Virgen'!$B$6:$B$257,"&lt;="&amp;$B279)</f>
        <v>0</v>
      </c>
      <c r="AJ279" s="14"/>
      <c r="AK279" s="14"/>
      <c r="AL279" s="14"/>
      <c r="AM279" s="8">
        <f>SUMIFS('Aceite Virgen'!AM$6:AM$257,'Aceite Virgen'!$A$6:$A$257,"&gt;="&amp;$A279,'Aceite Virgen'!$B$6:$B$257,"&lt;="&amp;$B279)</f>
        <v>1.03</v>
      </c>
      <c r="AN279" s="8">
        <f>SUMIFS('Aceite Virgen'!AN$6:AN$257,'Aceite Virgen'!$A$6:$A$257,"&gt;="&amp;$A279,'Aceite Virgen'!$B$6:$B$257,"&lt;="&amp;$B279)</f>
        <v>0</v>
      </c>
      <c r="AO279" s="8">
        <f>SUMIFS('Aceite Virgen'!AO$6:AO$257,'Aceite Virgen'!$A$6:$A$257,"&gt;="&amp;$A279,'Aceite Virgen'!$B$6:$B$257,"&lt;="&amp;$B279)</f>
        <v>1.26</v>
      </c>
      <c r="AP279" s="8">
        <f>SUMIFS('Aceite Virgen'!AP$6:AP$257,'Aceite Virgen'!$A$6:$A$257,"&gt;="&amp;$A279,'Aceite Virgen'!$B$6:$B$257,"&lt;="&amp;$B279)</f>
        <v>0</v>
      </c>
      <c r="AQ279" s="14"/>
      <c r="AR279" s="14"/>
      <c r="AT279" s="8">
        <f>SUMIFS('Aceite Virgen'!AT$6:AT$257,'Aceite Virgen'!$A$6:$A$257,"&gt;="&amp;$A279,'Aceite Virgen'!$B$6:$B$257,"&lt;="&amp;$B279)</f>
        <v>1.83</v>
      </c>
      <c r="AU279" s="8">
        <f>SUMIFS('Aceite Virgen'!AU$6:AU$257,'Aceite Virgen'!$A$6:$A$257,"&gt;="&amp;$A279,'Aceite Virgen'!$B$6:$B$257,"&lt;="&amp;$B279)</f>
        <v>0.82</v>
      </c>
      <c r="AV279" s="8">
        <f>SUMIFS('Aceite Virgen'!AV$6:AV$257,'Aceite Virgen'!$A$6:$A$257,"&gt;="&amp;$A279,'Aceite Virgen'!$B$6:$B$257,"&lt;="&amp;$B279)</f>
        <v>2.09</v>
      </c>
      <c r="AW279" s="8">
        <f>SUMIFS('Aceite Virgen'!AW$6:AW$257,'Aceite Virgen'!$A$6:$A$257,"&gt;="&amp;$A279,'Aceite Virgen'!$B$6:$B$257,"&lt;="&amp;$B279)</f>
        <v>0</v>
      </c>
      <c r="BA279" s="8">
        <f>SUMIFS('Aceite Virgen'!BA$6:BA$257,'Aceite Virgen'!$A$6:$A$257,"&gt;="&amp;A279,'Aceite Virgen'!$B$6:$B$257,"&lt;="&amp;B279)</f>
        <v>0.81</v>
      </c>
      <c r="BB279" s="8">
        <f>SUMIFS('Aceite Virgen'!BB$6:BB$257,'Aceite Virgen'!$A$6:$A$257,"&gt;="&amp;$A279,'Aceite Virgen'!$B$6:$B$257,"&lt;="&amp;$B279)</f>
        <v>0</v>
      </c>
      <c r="BC279" s="8">
        <f>SUMIFS('Aceite Virgen'!BC$6:BC$257,'Aceite Virgen'!$A$6:$A$257,"&gt;="&amp;$A279,'Aceite Virgen'!$B$6:$B$257,"&lt;="&amp;$B279)</f>
        <v>0.98</v>
      </c>
      <c r="BD279" s="8">
        <f>SUMIFS('Aceite Virgen'!BD$6:BD$257,'Aceite Virgen'!$A$6:$A$257,"&gt;="&amp;$A279,'Aceite Virgen'!$B$6:$B$257,"&lt;="&amp;$B279)</f>
        <v>0</v>
      </c>
      <c r="BH279" s="8">
        <f>SUMIFS('Aceite Virgen'!BH$6:BH$257,'Aceite Virgen'!$A$6:$A$257,"&gt;="&amp;$A279,'Aceite Virgen'!$B$6:$B$257,"&lt;="&amp;$B279)</f>
        <v>2.02</v>
      </c>
      <c r="BI279" s="8">
        <f>SUMIFS('Aceite Virgen'!BI$6:BI$257,'Aceite Virgen'!$A$6:$A$257,"&gt;="&amp;$A279,'Aceite Virgen'!$B$6:$B$257,"&lt;="&amp;$B279)</f>
        <v>0</v>
      </c>
      <c r="BJ279" s="8">
        <f>SUMIFS('Aceite Virgen'!BJ$6:BJ$257,'Aceite Virgen'!$A$6:$A$257,"&gt;="&amp;$A279,'Aceite Virgen'!$B$6:$B$257,"&lt;="&amp;$B279)</f>
        <v>1.8900000000000001</v>
      </c>
      <c r="BK279" s="8">
        <f>SUMIFS('Aceite Virgen'!BK$6:BK$257,'Aceite Virgen'!$A$6:$A$257,"&gt;="&amp;$A279,'Aceite Virgen'!$B$6:$B$257,"&lt;="&amp;$B279)</f>
        <v>0</v>
      </c>
      <c r="BO279" s="8">
        <f>SUMIFS('Aceite Virgen'!BO$6:BO$257,'Aceite Virgen'!$A$6:$A$257,"&gt;="&amp;$A279,'Aceite Virgen'!$B$6:$B$257,"&lt;="&amp;$B279)</f>
        <v>0.57000000000000006</v>
      </c>
      <c r="BP279" s="8">
        <f>SUMIFS('Aceite Virgen'!BP$6:BP$257,'Aceite Virgen'!$A$6:$A$257,"&gt;="&amp;$A279,'Aceite Virgen'!$B$6:$B$257,"&lt;="&amp;$B279)</f>
        <v>2.1100000000000003</v>
      </c>
      <c r="BQ279" s="8">
        <f>SUMIFS('Aceite Virgen'!BQ$6:BQ$257,'Aceite Virgen'!$A$6:$A$257,"&gt;="&amp;$A279,'Aceite Virgen'!$B$6:$B$257,"&lt;="&amp;$B279)</f>
        <v>0.53</v>
      </c>
      <c r="BR279" s="8">
        <f>SUMIFS('Aceite Virgen'!BR$6:BR$257,'Aceite Virgen'!$A$6:$A$257,"&gt;="&amp;$A279,'Aceite Virgen'!$B$6:$B$257,"&lt;="&amp;$B279)</f>
        <v>0</v>
      </c>
      <c r="BV279" s="8">
        <f>SUMIFS('Aceite Virgen'!BV$6:BV$257,'Aceite Virgen'!$A$6:$A$257,"&gt;="&amp;$A279,'Aceite Virgen'!$B$6:$B$257,"&lt;="&amp;$B279)</f>
        <v>1.24</v>
      </c>
      <c r="BW279" s="8">
        <f>SUMIFS('Aceite Virgen'!BW$6:BW$257,'Aceite Virgen'!$A$6:$A$257,"&gt;="&amp;$A279,'Aceite Virgen'!$B$6:$B$257,"&lt;="&amp;$B279)</f>
        <v>0</v>
      </c>
      <c r="BX279" s="8">
        <f>SUMIFS('Aceite Virgen'!BX$6:BX$257,'Aceite Virgen'!$A$6:$A$257,"&gt;="&amp;$A279,'Aceite Virgen'!$B$6:$B$257,"&lt;="&amp;$B279)</f>
        <v>1.53</v>
      </c>
      <c r="BY279" s="8">
        <f>SUMIFS('Aceite Virgen'!BY$6:BY$257,'Aceite Virgen'!$A$6:$A$257,"&gt;="&amp;$A279,'Aceite Virgen'!$B$6:$B$257,"&lt;="&amp;$B279)</f>
        <v>0</v>
      </c>
      <c r="CC279" s="8">
        <f>SUMIFS('Aceite Virgen'!CC$6:CC$257,'Aceite Virgen'!$A$6:$A$257,"&gt;="&amp;$A279,'Aceite Virgen'!$B$6:$B$257,"&lt;="&amp;$B279)</f>
        <v>0.16</v>
      </c>
      <c r="CD279" s="8">
        <f>SUMIFS('Aceite Virgen'!CD$6:CD$257,'Aceite Virgen'!$A$6:$A$257,"&gt;="&amp;$A279,'Aceite Virgen'!$B$6:$B$257,"&lt;="&amp;$B279)</f>
        <v>0</v>
      </c>
      <c r="CE279" s="8">
        <f>SUMIFS('Aceite Virgen'!CE$6:CE$257,'Aceite Virgen'!$A$6:$A$257,"&gt;="&amp;$A279,'Aceite Virgen'!$B$6:$B$257,"&lt;="&amp;$B279)</f>
        <v>0.19</v>
      </c>
      <c r="CF279" s="8">
        <f>SUMIFS('Aceite Virgen'!CF$6:CF$257,'Aceite Virgen'!$A$6:$A$257,"&gt;="&amp;$A279,'Aceite Virgen'!$B$6:$B$257,"&lt;="&amp;$B279)</f>
        <v>0</v>
      </c>
      <c r="CJ279" s="8">
        <f>SUMIFS('Aceite Virgen'!CJ$6:CJ$257,'Aceite Virgen'!$A$6:$A$257,"&gt;="&amp;$A279,'Aceite Virgen'!$B$6:$B$257,"&lt;="&amp;$B279)</f>
        <v>0.55000000000000004</v>
      </c>
      <c r="CK279" s="8">
        <f>SUMIFS('Aceite Virgen'!CK$6:CK$257,'Aceite Virgen'!$A$6:$A$257,"&gt;="&amp;$A279,'Aceite Virgen'!$B$6:$B$257,"&lt;="&amp;$B279)</f>
        <v>0.85</v>
      </c>
      <c r="CL279" s="8">
        <f>SUMIFS('Aceite Virgen'!CL$6:CL$257,'Aceite Virgen'!$A$6:$A$257,"&gt;="&amp;$A279,'Aceite Virgen'!$B$6:$B$257,"&lt;="&amp;$B279)</f>
        <v>0.28000000000000003</v>
      </c>
      <c r="CM279" s="8">
        <f>SUMIFS('Aceite Virgen'!CM$6:CM$257,'Aceite Virgen'!$A$6:$A$257,"&gt;="&amp;$A279,'Aceite Virgen'!$B$6:$B$257,"&lt;="&amp;$B279)</f>
        <v>0</v>
      </c>
      <c r="CQ279" s="8">
        <f>SUMIFS('Aceite Virgen'!CQ$6:CQ$257,'Aceite Virgen'!$A$6:$A$257,"&gt;="&amp;$A279,'Aceite Virgen'!$B$6:$B$257,"&lt;="&amp;$B279)</f>
        <v>1.6</v>
      </c>
      <c r="CR279" s="8">
        <f>SUMIFS('Aceite Virgen'!CR$6:CR$257,'Aceite Virgen'!$A$6:$A$257,"&gt;="&amp;$A279,'Aceite Virgen'!$B$6:$B$257,"&lt;="&amp;$B279)</f>
        <v>0</v>
      </c>
      <c r="CS279" s="8">
        <f>SUMIFS('Aceite Virgen'!CS$6:CS$257,'Aceite Virgen'!$A$6:$A$257,"&gt;="&amp;$A279,'Aceite Virgen'!$B$6:$B$257,"&lt;="&amp;$B279)</f>
        <v>2.02</v>
      </c>
      <c r="CT279" s="8">
        <f>SUMIFS('Aceite Virgen'!CT$6:CT$257,'Aceite Virgen'!$A$6:$A$257,"&gt;="&amp;$A279,'Aceite Virgen'!$B$6:$B$257,"&lt;="&amp;$B279)</f>
        <v>0</v>
      </c>
      <c r="CX279" s="8">
        <f>SUMIFS('Aceite Virgen'!CX$6:CX$257,'Aceite Virgen'!$A$6:$A$257,"&gt;="&amp;$A279,'Aceite Virgen'!$B$6:$B$257,"&lt;="&amp;$B279)</f>
        <v>0.44</v>
      </c>
      <c r="CY279" s="8">
        <f>SUMIFS('Aceite Virgen'!CY$6:CY$257,'Aceite Virgen'!$A$6:$A$257,"&gt;="&amp;$A279,'Aceite Virgen'!$B$6:$B$257,"&lt;="&amp;$B279)</f>
        <v>0</v>
      </c>
      <c r="CZ279" s="8">
        <f>SUMIFS('Aceite Virgen'!CZ$6:CZ$257,'Aceite Virgen'!$A$6:$A$257,"&gt;="&amp;$A279,'Aceite Virgen'!$B$6:$B$257,"&lt;="&amp;$B279)</f>
        <v>0.61</v>
      </c>
      <c r="DA279" s="8">
        <f>SUMIFS('Aceite Virgen'!DA$6:DA$257,'Aceite Virgen'!$A$6:$A$257,"&gt;="&amp;$A279,'Aceite Virgen'!$B$6:$B$257,"&lt;="&amp;$B279)</f>
        <v>0</v>
      </c>
      <c r="DE279" s="8">
        <f>SUMIFS('Aceite Virgen'!DE$6:DE$257,'Aceite Virgen'!$A$6:$A$257,"&gt;="&amp;$A279,'Aceite Virgen'!$B$6:$B$257,"&lt;="&amp;$B279)</f>
        <v>4.09</v>
      </c>
      <c r="DF279" s="8">
        <f>SUMIFS('Aceite Virgen'!DF$6:DF$257,'Aceite Virgen'!$A$6:$A$257,"&gt;="&amp;$A279,'Aceite Virgen'!$B$6:$B$257,"&lt;="&amp;$B279)</f>
        <v>8.14</v>
      </c>
      <c r="DG279" s="8">
        <f>SUMIFS('Aceite Virgen'!DG$6:DG$257,'Aceite Virgen'!$A$6:$A$257,"&gt;="&amp;$A279,'Aceite Virgen'!$B$6:$B$257,"&lt;="&amp;$B279)</f>
        <v>1.74</v>
      </c>
      <c r="DH279" s="8">
        <f>SUMIFS('Aceite Virgen'!DH$6:DH$257,'Aceite Virgen'!$A$6:$A$257,"&gt;="&amp;$A279,'Aceite Virgen'!$B$6:$B$257,"&lt;="&amp;$B279)</f>
        <v>0</v>
      </c>
      <c r="DL279" s="8">
        <f>SUMIFS('Aceite Virgen'!DL$6:DL$257,'Aceite Virgen'!$A$6:$A$257,"&gt;="&amp;$A279,'Aceite Virgen'!$B$6:$B$257,"&lt;="&amp;$B279)</f>
        <v>1.51</v>
      </c>
      <c r="DM279" s="8">
        <f>SUMIFS('Aceite Virgen'!DM$6:DM$257,'Aceite Virgen'!$A$6:$A$257,"&gt;="&amp;$A279,'Aceite Virgen'!$B$6:$B$257,"&lt;="&amp;$B279)</f>
        <v>6.52</v>
      </c>
      <c r="DN279" s="8">
        <f>SUMIFS('Aceite Virgen'!DN$6:DN$257,'Aceite Virgen'!$A$6:$A$257,"&gt;="&amp;$A279,'Aceite Virgen'!$B$6:$B$257,"&lt;="&amp;$B279)</f>
        <v>0.44000000000000006</v>
      </c>
      <c r="DO279" s="8">
        <f>SUMIFS('Aceite Virgen'!DO$6:DO$257,'Aceite Virgen'!$A$6:$A$257,"&gt;="&amp;$A279,'Aceite Virgen'!$B$6:$B$257,"&lt;="&amp;$B279)</f>
        <v>0</v>
      </c>
      <c r="DS279" s="8">
        <f>SUMIFS('Aceite Virgen'!DS$6:DS$257,'Aceite Virgen'!$A$6:$A$257,"&gt;="&amp;$A279,'Aceite Virgen'!$B$6:$B$257,"&lt;="&amp;$B279)</f>
        <v>1.48</v>
      </c>
      <c r="DT279" s="8">
        <f>SUMIFS('Aceite Virgen'!DT$6:DT$257,'Aceite Virgen'!$A$6:$A$257,"&gt;="&amp;$A279,'Aceite Virgen'!$B$6:$B$257,"&lt;="&amp;$B279)</f>
        <v>5.96</v>
      </c>
      <c r="DU279" s="8">
        <f>SUMIFS('Aceite Virgen'!DU$6:DU$257,'Aceite Virgen'!$A$6:$A$257,"&gt;="&amp;$A279,'Aceite Virgen'!$B$6:$B$257,"&lt;="&amp;$B279)</f>
        <v>0.98</v>
      </c>
      <c r="DV279" s="8">
        <f>SUMIFS('Aceite Virgen'!DV$6:DV$257,'Aceite Virgen'!$A$6:$A$257,"&gt;="&amp;$A279,'Aceite Virgen'!$B$6:$B$257,"&lt;="&amp;$B279)</f>
        <v>0</v>
      </c>
    </row>
    <row r="280" spans="1:126" x14ac:dyDescent="0.3">
      <c r="A280" s="14">
        <f>'TAM Aceite Virgen'!B28</f>
        <v>4.5999999999999996</v>
      </c>
      <c r="B280" s="14">
        <f>'TAM Aceite Virgen'!C28</f>
        <v>4.7</v>
      </c>
      <c r="C280" s="14"/>
      <c r="D280" s="8">
        <f>SUMIFS('Aceite Virgen'!D$6:D$257,'Aceite Virgen'!$A$6:$A$257,"&gt;="&amp;$A280,'Aceite Virgen'!$B$6:$B$257,"&lt;="&amp;$B280)</f>
        <v>0</v>
      </c>
      <c r="E280" s="8">
        <f>SUMIFS('Aceite Virgen'!E$6:E$257,'Aceite Virgen'!$A$6:$A$257,"&gt;="&amp;$A280,'Aceite Virgen'!$B$6:$B$257,"&lt;="&amp;$B280)</f>
        <v>0</v>
      </c>
      <c r="F280" s="8">
        <f>SUMIFS('Aceite Virgen'!F$6:F$257,'Aceite Virgen'!$A$6:$A$257,"&gt;="&amp;$A280,'Aceite Virgen'!$B$6:$B$257,"&lt;="&amp;$B280)</f>
        <v>0</v>
      </c>
      <c r="G280" s="8">
        <f>SUMIFS('Aceite Virgen'!G$6:G$257,'Aceite Virgen'!$A$6:$A$257,"&gt;="&amp;$A280,'Aceite Virgen'!$B$6:$B$257,"&lt;="&amp;$B280)</f>
        <v>0</v>
      </c>
      <c r="H280" s="14"/>
      <c r="I280" s="14"/>
      <c r="J280" s="14"/>
      <c r="K280" s="8">
        <f>SUMIFS('Aceite Virgen'!K$6:K$257,'Aceite Virgen'!$A$6:$A$257,"&gt;="&amp;$A280,'Aceite Virgen'!$B$6:$B$257,"&lt;="&amp;$B280)</f>
        <v>0</v>
      </c>
      <c r="L280" s="8">
        <f>SUMIFS('Aceite Virgen'!L$6:L$257,'Aceite Virgen'!$A$6:$A$257,"&gt;="&amp;$A280,'Aceite Virgen'!$B$6:$B$257,"&lt;="&amp;$B280)</f>
        <v>0</v>
      </c>
      <c r="M280" s="8">
        <f>SUMIFS('Aceite Virgen'!M$6:M$257,'Aceite Virgen'!$A$6:$A$257,"&gt;="&amp;$A280,'Aceite Virgen'!$B$6:$B$257,"&lt;="&amp;$B280)</f>
        <v>0</v>
      </c>
      <c r="N280" s="8">
        <f>SUMIFS('Aceite Virgen'!N$6:N$257,'Aceite Virgen'!$A$6:$A$257,"&gt;="&amp;$A280,'Aceite Virgen'!$B$6:$B$257,"&lt;="&amp;$B280)</f>
        <v>0</v>
      </c>
      <c r="O280" s="14"/>
      <c r="P280" s="14"/>
      <c r="Q280" s="14"/>
      <c r="R280" s="8">
        <f>SUMIFS('Aceite Virgen'!R$6:R$257,'Aceite Virgen'!$A$6:$A$257,"&gt;="&amp;$A280,'Aceite Virgen'!$B$6:$B$257,"&lt;="&amp;$B280)</f>
        <v>0</v>
      </c>
      <c r="S280" s="8">
        <f>SUMIFS('Aceite Virgen'!S$6:S$257,'Aceite Virgen'!$A$6:$A$257,"&gt;="&amp;$A280,'Aceite Virgen'!$B$6:$B$257,"&lt;="&amp;$B280)</f>
        <v>0</v>
      </c>
      <c r="T280" s="8">
        <f>SUMIFS('Aceite Virgen'!T$6:T$257,'Aceite Virgen'!$A$6:$A$257,"&gt;="&amp;$A280,'Aceite Virgen'!$B$6:$B$257,"&lt;="&amp;$B280)</f>
        <v>0</v>
      </c>
      <c r="U280" s="8">
        <f>SUMIFS('Aceite Virgen'!U$6:U$257,'Aceite Virgen'!$A$6:$A$257,"&gt;="&amp;$A280,'Aceite Virgen'!$B$6:$B$257,"&lt;="&amp;$B280)</f>
        <v>0</v>
      </c>
      <c r="V280" s="14"/>
      <c r="W280" s="14"/>
      <c r="X280" s="14"/>
      <c r="Y280" s="8">
        <f>SUMIFS('Aceite Virgen'!Y$6:Y$257,'Aceite Virgen'!$A$6:$A$257,"&gt;="&amp;$A280,'Aceite Virgen'!$B$6:$B$257,"&lt;="&amp;$B280)</f>
        <v>0.76</v>
      </c>
      <c r="Z280" s="8">
        <f>SUMIFS('Aceite Virgen'!Z$6:Z$257,'Aceite Virgen'!$A$6:$A$257,"&gt;="&amp;$A280,'Aceite Virgen'!$B$6:$B$257,"&lt;="&amp;$B280)</f>
        <v>0</v>
      </c>
      <c r="AA280" s="8">
        <f>SUMIFS('Aceite Virgen'!AA$6:AA$257,'Aceite Virgen'!$A$6:$A$257,"&gt;="&amp;$A280,'Aceite Virgen'!$B$6:$B$257,"&lt;="&amp;$B280)</f>
        <v>0.98</v>
      </c>
      <c r="AB280" s="8">
        <f>SUMIFS('Aceite Virgen'!AB$6:AB$257,'Aceite Virgen'!$A$6:$A$257,"&gt;="&amp;$A280,'Aceite Virgen'!$B$6:$B$257,"&lt;="&amp;$B280)</f>
        <v>0</v>
      </c>
      <c r="AC280" s="14"/>
      <c r="AD280" s="14"/>
      <c r="AE280" s="14"/>
      <c r="AF280" s="8">
        <f>SUMIFS('Aceite Virgen'!AF$6:AF$257,'Aceite Virgen'!$A$6:$A$257,"&gt;="&amp;$A280,'Aceite Virgen'!$B$6:$B$257,"&lt;="&amp;$B280)</f>
        <v>0.31</v>
      </c>
      <c r="AG280" s="8">
        <f>SUMIFS('Aceite Virgen'!AG$6:AG$257,'Aceite Virgen'!$A$6:$A$257,"&gt;="&amp;$A280,'Aceite Virgen'!$B$6:$B$257,"&lt;="&amp;$B280)</f>
        <v>0.61</v>
      </c>
      <c r="AH280" s="8">
        <f>SUMIFS('Aceite Virgen'!AH$6:AH$257,'Aceite Virgen'!$A$6:$A$257,"&gt;="&amp;$A280,'Aceite Virgen'!$B$6:$B$257,"&lt;="&amp;$B280)</f>
        <v>0.31</v>
      </c>
      <c r="AI280" s="8">
        <f>SUMIFS('Aceite Virgen'!AI$6:AI$257,'Aceite Virgen'!$A$6:$A$257,"&gt;="&amp;$A280,'Aceite Virgen'!$B$6:$B$257,"&lt;="&amp;$B280)</f>
        <v>0</v>
      </c>
      <c r="AJ280" s="14"/>
      <c r="AK280" s="14"/>
      <c r="AL280" s="14"/>
      <c r="AM280" s="8">
        <f>SUMIFS('Aceite Virgen'!AM$6:AM$257,'Aceite Virgen'!$A$6:$A$257,"&gt;="&amp;$A280,'Aceite Virgen'!$B$6:$B$257,"&lt;="&amp;$B280)</f>
        <v>0.25</v>
      </c>
      <c r="AN280" s="8">
        <f>SUMIFS('Aceite Virgen'!AN$6:AN$257,'Aceite Virgen'!$A$6:$A$257,"&gt;="&amp;$A280,'Aceite Virgen'!$B$6:$B$257,"&lt;="&amp;$B280)</f>
        <v>2.16</v>
      </c>
      <c r="AO280" s="8">
        <f>SUMIFS('Aceite Virgen'!AO$6:AO$257,'Aceite Virgen'!$A$6:$A$257,"&gt;="&amp;$A280,'Aceite Virgen'!$B$6:$B$257,"&lt;="&amp;$B280)</f>
        <v>0.06</v>
      </c>
      <c r="AP280" s="8">
        <f>SUMIFS('Aceite Virgen'!AP$6:AP$257,'Aceite Virgen'!$A$6:$A$257,"&gt;="&amp;$A280,'Aceite Virgen'!$B$6:$B$257,"&lt;="&amp;$B280)</f>
        <v>0</v>
      </c>
      <c r="AQ280" s="14"/>
      <c r="AR280" s="14"/>
      <c r="AT280" s="8">
        <f>SUMIFS('Aceite Virgen'!AT$6:AT$257,'Aceite Virgen'!$A$6:$A$257,"&gt;="&amp;$A280,'Aceite Virgen'!$B$6:$B$257,"&lt;="&amp;$B280)</f>
        <v>0.49</v>
      </c>
      <c r="AU280" s="8">
        <f>SUMIFS('Aceite Virgen'!AU$6:AU$257,'Aceite Virgen'!$A$6:$A$257,"&gt;="&amp;$A280,'Aceite Virgen'!$B$6:$B$257,"&lt;="&amp;$B280)</f>
        <v>2.5</v>
      </c>
      <c r="AV280" s="8">
        <f>SUMIFS('Aceite Virgen'!AV$6:AV$257,'Aceite Virgen'!$A$6:$A$257,"&gt;="&amp;$A280,'Aceite Virgen'!$B$6:$B$257,"&lt;="&amp;$B280)</f>
        <v>0.28000000000000003</v>
      </c>
      <c r="AW280" s="8">
        <f>SUMIFS('Aceite Virgen'!AW$6:AW$257,'Aceite Virgen'!$A$6:$A$257,"&gt;="&amp;$A280,'Aceite Virgen'!$B$6:$B$257,"&lt;="&amp;$B280)</f>
        <v>0</v>
      </c>
      <c r="BA280" s="8">
        <f>SUMIFS('Aceite Virgen'!BA$6:BA$257,'Aceite Virgen'!$A$6:$A$257,"&gt;="&amp;A280,'Aceite Virgen'!$B$6:$B$257,"&lt;="&amp;B280)</f>
        <v>0.04</v>
      </c>
      <c r="BB280" s="8">
        <f>SUMIFS('Aceite Virgen'!BB$6:BB$257,'Aceite Virgen'!$A$6:$A$257,"&gt;="&amp;$A280,'Aceite Virgen'!$B$6:$B$257,"&lt;="&amp;$B280)</f>
        <v>0</v>
      </c>
      <c r="BC280" s="8">
        <f>SUMIFS('Aceite Virgen'!BC$6:BC$257,'Aceite Virgen'!$A$6:$A$257,"&gt;="&amp;$A280,'Aceite Virgen'!$B$6:$B$257,"&lt;="&amp;$B280)</f>
        <v>0.05</v>
      </c>
      <c r="BD280" s="8">
        <f>SUMIFS('Aceite Virgen'!BD$6:BD$257,'Aceite Virgen'!$A$6:$A$257,"&gt;="&amp;$A280,'Aceite Virgen'!$B$6:$B$257,"&lt;="&amp;$B280)</f>
        <v>0</v>
      </c>
      <c r="BH280" s="8">
        <f>SUMIFS('Aceite Virgen'!BH$6:BH$257,'Aceite Virgen'!$A$6:$A$257,"&gt;="&amp;$A280,'Aceite Virgen'!$B$6:$B$257,"&lt;="&amp;$B280)</f>
        <v>0.66999999999999993</v>
      </c>
      <c r="BI280" s="8">
        <f>SUMIFS('Aceite Virgen'!BI$6:BI$257,'Aceite Virgen'!$A$6:$A$257,"&gt;="&amp;$A280,'Aceite Virgen'!$B$6:$B$257,"&lt;="&amp;$B280)</f>
        <v>0</v>
      </c>
      <c r="BJ280" s="8">
        <f>SUMIFS('Aceite Virgen'!BJ$6:BJ$257,'Aceite Virgen'!$A$6:$A$257,"&gt;="&amp;$A280,'Aceite Virgen'!$B$6:$B$257,"&lt;="&amp;$B280)</f>
        <v>0.77</v>
      </c>
      <c r="BK280" s="8">
        <f>SUMIFS('Aceite Virgen'!BK$6:BK$257,'Aceite Virgen'!$A$6:$A$257,"&gt;="&amp;$A280,'Aceite Virgen'!$B$6:$B$257,"&lt;="&amp;$B280)</f>
        <v>0</v>
      </c>
      <c r="BO280" s="8">
        <f>SUMIFS('Aceite Virgen'!BO$6:BO$257,'Aceite Virgen'!$A$6:$A$257,"&gt;="&amp;$A280,'Aceite Virgen'!$B$6:$B$257,"&lt;="&amp;$B280)</f>
        <v>0.06</v>
      </c>
      <c r="BP280" s="8">
        <f>SUMIFS('Aceite Virgen'!BP$6:BP$257,'Aceite Virgen'!$A$6:$A$257,"&gt;="&amp;$A280,'Aceite Virgen'!$B$6:$B$257,"&lt;="&amp;$B280)</f>
        <v>1</v>
      </c>
      <c r="BQ280" s="8">
        <f>SUMIFS('Aceite Virgen'!BQ$6:BQ$257,'Aceite Virgen'!$A$6:$A$257,"&gt;="&amp;$A280,'Aceite Virgen'!$B$6:$B$257,"&lt;="&amp;$B280)</f>
        <v>0</v>
      </c>
      <c r="BR280" s="8">
        <f>SUMIFS('Aceite Virgen'!BR$6:BR$257,'Aceite Virgen'!$A$6:$A$257,"&gt;="&amp;$A280,'Aceite Virgen'!$B$6:$B$257,"&lt;="&amp;$B280)</f>
        <v>0</v>
      </c>
      <c r="BV280" s="8">
        <f>SUMIFS('Aceite Virgen'!BV$6:BV$257,'Aceite Virgen'!$A$6:$A$257,"&gt;="&amp;$A280,'Aceite Virgen'!$B$6:$B$257,"&lt;="&amp;$B280)</f>
        <v>0.64</v>
      </c>
      <c r="BW280" s="8">
        <f>SUMIFS('Aceite Virgen'!BW$6:BW$257,'Aceite Virgen'!$A$6:$A$257,"&gt;="&amp;$A280,'Aceite Virgen'!$B$6:$B$257,"&lt;="&amp;$B280)</f>
        <v>0</v>
      </c>
      <c r="BX280" s="8">
        <f>SUMIFS('Aceite Virgen'!BX$6:BX$257,'Aceite Virgen'!$A$6:$A$257,"&gt;="&amp;$A280,'Aceite Virgen'!$B$6:$B$257,"&lt;="&amp;$B280)</f>
        <v>0.38</v>
      </c>
      <c r="BY280" s="8">
        <f>SUMIFS('Aceite Virgen'!BY$6:BY$257,'Aceite Virgen'!$A$6:$A$257,"&gt;="&amp;$A280,'Aceite Virgen'!$B$6:$B$257,"&lt;="&amp;$B280)</f>
        <v>0</v>
      </c>
      <c r="CC280" s="8">
        <f>SUMIFS('Aceite Virgen'!CC$6:CC$257,'Aceite Virgen'!$A$6:$A$257,"&gt;="&amp;$A280,'Aceite Virgen'!$B$6:$B$257,"&lt;="&amp;$B280)</f>
        <v>0.84000000000000008</v>
      </c>
      <c r="CD280" s="8">
        <f>SUMIFS('Aceite Virgen'!CD$6:CD$257,'Aceite Virgen'!$A$6:$A$257,"&gt;="&amp;$A280,'Aceite Virgen'!$B$6:$B$257,"&lt;="&amp;$B280)</f>
        <v>0</v>
      </c>
      <c r="CE280" s="8">
        <f>SUMIFS('Aceite Virgen'!CE$6:CE$257,'Aceite Virgen'!$A$6:$A$257,"&gt;="&amp;$A280,'Aceite Virgen'!$B$6:$B$257,"&lt;="&amp;$B280)</f>
        <v>1</v>
      </c>
      <c r="CF280" s="8">
        <f>SUMIFS('Aceite Virgen'!CF$6:CF$257,'Aceite Virgen'!$A$6:$A$257,"&gt;="&amp;$A280,'Aceite Virgen'!$B$6:$B$257,"&lt;="&amp;$B280)</f>
        <v>0</v>
      </c>
      <c r="CJ280" s="8">
        <f>SUMIFS('Aceite Virgen'!CJ$6:CJ$257,'Aceite Virgen'!$A$6:$A$257,"&gt;="&amp;$A280,'Aceite Virgen'!$B$6:$B$257,"&lt;="&amp;$B280)</f>
        <v>0.35</v>
      </c>
      <c r="CK280" s="8">
        <f>SUMIFS('Aceite Virgen'!CK$6:CK$257,'Aceite Virgen'!$A$6:$A$257,"&gt;="&amp;$A280,'Aceite Virgen'!$B$6:$B$257,"&lt;="&amp;$B280)</f>
        <v>0</v>
      </c>
      <c r="CL280" s="8">
        <f>SUMIFS('Aceite Virgen'!CL$6:CL$257,'Aceite Virgen'!$A$6:$A$257,"&gt;="&amp;$A280,'Aceite Virgen'!$B$6:$B$257,"&lt;="&amp;$B280)</f>
        <v>0.42000000000000004</v>
      </c>
      <c r="CM280" s="8">
        <f>SUMIFS('Aceite Virgen'!CM$6:CM$257,'Aceite Virgen'!$A$6:$A$257,"&gt;="&amp;$A280,'Aceite Virgen'!$B$6:$B$257,"&lt;="&amp;$B280)</f>
        <v>0</v>
      </c>
      <c r="CQ280" s="8">
        <f>SUMIFS('Aceite Virgen'!CQ$6:CQ$257,'Aceite Virgen'!$A$6:$A$257,"&gt;="&amp;$A280,'Aceite Virgen'!$B$6:$B$257,"&lt;="&amp;$B280)</f>
        <v>0.67</v>
      </c>
      <c r="CR280" s="8">
        <f>SUMIFS('Aceite Virgen'!CR$6:CR$257,'Aceite Virgen'!$A$6:$A$257,"&gt;="&amp;$A280,'Aceite Virgen'!$B$6:$B$257,"&lt;="&amp;$B280)</f>
        <v>0</v>
      </c>
      <c r="CS280" s="8">
        <f>SUMIFS('Aceite Virgen'!CS$6:CS$257,'Aceite Virgen'!$A$6:$A$257,"&gt;="&amp;$A280,'Aceite Virgen'!$B$6:$B$257,"&lt;="&amp;$B280)</f>
        <v>0.7</v>
      </c>
      <c r="CT280" s="8">
        <f>SUMIFS('Aceite Virgen'!CT$6:CT$257,'Aceite Virgen'!$A$6:$A$257,"&gt;="&amp;$A280,'Aceite Virgen'!$B$6:$B$257,"&lt;="&amp;$B280)</f>
        <v>1.81</v>
      </c>
      <c r="CX280" s="8">
        <f>SUMIFS('Aceite Virgen'!CX$6:CX$257,'Aceite Virgen'!$A$6:$A$257,"&gt;="&amp;$A280,'Aceite Virgen'!$B$6:$B$257,"&lt;="&amp;$B280)</f>
        <v>1.35</v>
      </c>
      <c r="CY280" s="8">
        <f>SUMIFS('Aceite Virgen'!CY$6:CY$257,'Aceite Virgen'!$A$6:$A$257,"&gt;="&amp;$A280,'Aceite Virgen'!$B$6:$B$257,"&lt;="&amp;$B280)</f>
        <v>0</v>
      </c>
      <c r="CZ280" s="8">
        <f>SUMIFS('Aceite Virgen'!CZ$6:CZ$257,'Aceite Virgen'!$A$6:$A$257,"&gt;="&amp;$A280,'Aceite Virgen'!$B$6:$B$257,"&lt;="&amp;$B280)</f>
        <v>0</v>
      </c>
      <c r="DA280" s="8">
        <f>SUMIFS('Aceite Virgen'!DA$6:DA$257,'Aceite Virgen'!$A$6:$A$257,"&gt;="&amp;$A280,'Aceite Virgen'!$B$6:$B$257,"&lt;="&amp;$B280)</f>
        <v>0</v>
      </c>
      <c r="DE280" s="8">
        <f>SUMIFS('Aceite Virgen'!DE$6:DE$257,'Aceite Virgen'!$A$6:$A$257,"&gt;="&amp;$A280,'Aceite Virgen'!$B$6:$B$257,"&lt;="&amp;$B280)</f>
        <v>0.25</v>
      </c>
      <c r="DF280" s="8">
        <f>SUMIFS('Aceite Virgen'!DF$6:DF$257,'Aceite Virgen'!$A$6:$A$257,"&gt;="&amp;$A280,'Aceite Virgen'!$B$6:$B$257,"&lt;="&amp;$B280)</f>
        <v>0</v>
      </c>
      <c r="DG280" s="8">
        <f>SUMIFS('Aceite Virgen'!DG$6:DG$257,'Aceite Virgen'!$A$6:$A$257,"&gt;="&amp;$A280,'Aceite Virgen'!$B$6:$B$257,"&lt;="&amp;$B280)</f>
        <v>0.13</v>
      </c>
      <c r="DH280" s="8">
        <f>SUMIFS('Aceite Virgen'!DH$6:DH$257,'Aceite Virgen'!$A$6:$A$257,"&gt;="&amp;$A280,'Aceite Virgen'!$B$6:$B$257,"&lt;="&amp;$B280)</f>
        <v>0</v>
      </c>
      <c r="DL280" s="8">
        <f>SUMIFS('Aceite Virgen'!DL$6:DL$257,'Aceite Virgen'!$A$6:$A$257,"&gt;="&amp;$A280,'Aceite Virgen'!$B$6:$B$257,"&lt;="&amp;$B280)</f>
        <v>0.62</v>
      </c>
      <c r="DM280" s="8">
        <f>SUMIFS('Aceite Virgen'!DM$6:DM$257,'Aceite Virgen'!$A$6:$A$257,"&gt;="&amp;$A280,'Aceite Virgen'!$B$6:$B$257,"&lt;="&amp;$B280)</f>
        <v>0</v>
      </c>
      <c r="DN280" s="8">
        <f>SUMIFS('Aceite Virgen'!DN$6:DN$257,'Aceite Virgen'!$A$6:$A$257,"&gt;="&amp;$A280,'Aceite Virgen'!$B$6:$B$257,"&lt;="&amp;$B280)</f>
        <v>0.86</v>
      </c>
      <c r="DO280" s="8">
        <f>SUMIFS('Aceite Virgen'!DO$6:DO$257,'Aceite Virgen'!$A$6:$A$257,"&gt;="&amp;$A280,'Aceite Virgen'!$B$6:$B$257,"&lt;="&amp;$B280)</f>
        <v>0</v>
      </c>
      <c r="DS280" s="8">
        <f>SUMIFS('Aceite Virgen'!DS$6:DS$257,'Aceite Virgen'!$A$6:$A$257,"&gt;="&amp;$A280,'Aceite Virgen'!$B$6:$B$257,"&lt;="&amp;$B280)</f>
        <v>0.49</v>
      </c>
      <c r="DT280" s="8">
        <f>SUMIFS('Aceite Virgen'!DT$6:DT$257,'Aceite Virgen'!$A$6:$A$257,"&gt;="&amp;$A280,'Aceite Virgen'!$B$6:$B$257,"&lt;="&amp;$B280)</f>
        <v>0</v>
      </c>
      <c r="DU280" s="8">
        <f>SUMIFS('Aceite Virgen'!DU$6:DU$257,'Aceite Virgen'!$A$6:$A$257,"&gt;="&amp;$A280,'Aceite Virgen'!$B$6:$B$257,"&lt;="&amp;$B280)</f>
        <v>0.64</v>
      </c>
      <c r="DV280" s="8">
        <f>SUMIFS('Aceite Virgen'!DV$6:DV$257,'Aceite Virgen'!$A$6:$A$257,"&gt;="&amp;$A280,'Aceite Virgen'!$B$6:$B$257,"&lt;="&amp;$B280)</f>
        <v>0</v>
      </c>
    </row>
    <row r="281" spans="1:126" x14ac:dyDescent="0.3">
      <c r="A281" s="14">
        <f>'TAM Aceite Virgen'!B29</f>
        <v>4.7</v>
      </c>
      <c r="B281" s="14">
        <f>'TAM Aceite Virgen'!C29</f>
        <v>4.8</v>
      </c>
      <c r="C281" s="14"/>
      <c r="D281" s="8">
        <f>SUMIFS('Aceite Virgen'!D$6:D$257,'Aceite Virgen'!$A$6:$A$257,"&gt;="&amp;$A281,'Aceite Virgen'!$B$6:$B$257,"&lt;="&amp;$B281)</f>
        <v>8.07</v>
      </c>
      <c r="E281" s="8">
        <f>SUMIFS('Aceite Virgen'!E$6:E$257,'Aceite Virgen'!$A$6:$A$257,"&gt;="&amp;$A281,'Aceite Virgen'!$B$6:$B$257,"&lt;="&amp;$B281)</f>
        <v>0</v>
      </c>
      <c r="F281" s="8">
        <f>SUMIFS('Aceite Virgen'!F$6:F$257,'Aceite Virgen'!$A$6:$A$257,"&gt;="&amp;$A281,'Aceite Virgen'!$B$6:$B$257,"&lt;="&amp;$B281)</f>
        <v>8.99</v>
      </c>
      <c r="G281" s="8">
        <f>SUMIFS('Aceite Virgen'!G$6:G$257,'Aceite Virgen'!$A$6:$A$257,"&gt;="&amp;$A281,'Aceite Virgen'!$B$6:$B$257,"&lt;="&amp;$B281)</f>
        <v>0</v>
      </c>
      <c r="H281" s="14"/>
      <c r="I281" s="14"/>
      <c r="J281" s="14"/>
      <c r="K281" s="8">
        <f>SUMIFS('Aceite Virgen'!K$6:K$257,'Aceite Virgen'!$A$6:$A$257,"&gt;="&amp;$A281,'Aceite Virgen'!$B$6:$B$257,"&lt;="&amp;$B281)</f>
        <v>8.66</v>
      </c>
      <c r="L281" s="8">
        <f>SUMIFS('Aceite Virgen'!L$6:L$257,'Aceite Virgen'!$A$6:$A$257,"&gt;="&amp;$A281,'Aceite Virgen'!$B$6:$B$257,"&lt;="&amp;$B281)</f>
        <v>0</v>
      </c>
      <c r="M281" s="8">
        <f>SUMIFS('Aceite Virgen'!M$6:M$257,'Aceite Virgen'!$A$6:$A$257,"&gt;="&amp;$A281,'Aceite Virgen'!$B$6:$B$257,"&lt;="&amp;$B281)</f>
        <v>11.37</v>
      </c>
      <c r="N281" s="8">
        <f>SUMIFS('Aceite Virgen'!N$6:N$257,'Aceite Virgen'!$A$6:$A$257,"&gt;="&amp;$A281,'Aceite Virgen'!$B$6:$B$257,"&lt;="&amp;$B281)</f>
        <v>0</v>
      </c>
      <c r="O281" s="14"/>
      <c r="P281" s="14"/>
      <c r="Q281" s="14"/>
      <c r="R281" s="8">
        <f>SUMIFS('Aceite Virgen'!R$6:R$257,'Aceite Virgen'!$A$6:$A$257,"&gt;="&amp;$A281,'Aceite Virgen'!$B$6:$B$257,"&lt;="&amp;$B281)</f>
        <v>7.25</v>
      </c>
      <c r="S281" s="8">
        <f>SUMIFS('Aceite Virgen'!S$6:S$257,'Aceite Virgen'!$A$6:$A$257,"&gt;="&amp;$A281,'Aceite Virgen'!$B$6:$B$257,"&lt;="&amp;$B281)</f>
        <v>0</v>
      </c>
      <c r="T281" s="8">
        <f>SUMIFS('Aceite Virgen'!T$6:T$257,'Aceite Virgen'!$A$6:$A$257,"&gt;="&amp;$A281,'Aceite Virgen'!$B$6:$B$257,"&lt;="&amp;$B281)</f>
        <v>10.07</v>
      </c>
      <c r="U281" s="8">
        <f>SUMIFS('Aceite Virgen'!U$6:U$257,'Aceite Virgen'!$A$6:$A$257,"&gt;="&amp;$A281,'Aceite Virgen'!$B$6:$B$257,"&lt;="&amp;$B281)</f>
        <v>0</v>
      </c>
      <c r="V281" s="14"/>
      <c r="W281" s="14"/>
      <c r="X281" s="14"/>
      <c r="Y281" s="8">
        <f>SUMIFS('Aceite Virgen'!Y$6:Y$257,'Aceite Virgen'!$A$6:$A$257,"&gt;="&amp;$A281,'Aceite Virgen'!$B$6:$B$257,"&lt;="&amp;$B281)</f>
        <v>6.16</v>
      </c>
      <c r="Z281" s="8">
        <f>SUMIFS('Aceite Virgen'!Z$6:Z$257,'Aceite Virgen'!$A$6:$A$257,"&gt;="&amp;$A281,'Aceite Virgen'!$B$6:$B$257,"&lt;="&amp;$B281)</f>
        <v>0</v>
      </c>
      <c r="AA281" s="8">
        <f>SUMIFS('Aceite Virgen'!AA$6:AA$257,'Aceite Virgen'!$A$6:$A$257,"&gt;="&amp;$A281,'Aceite Virgen'!$B$6:$B$257,"&lt;="&amp;$B281)</f>
        <v>9</v>
      </c>
      <c r="AB281" s="8">
        <f>SUMIFS('Aceite Virgen'!AB$6:AB$257,'Aceite Virgen'!$A$6:$A$257,"&gt;="&amp;$A281,'Aceite Virgen'!$B$6:$B$257,"&lt;="&amp;$B281)</f>
        <v>0</v>
      </c>
      <c r="AC281" s="14"/>
      <c r="AD281" s="14"/>
      <c r="AE281" s="14"/>
      <c r="AF281" s="8">
        <f>SUMIFS('Aceite Virgen'!AF$6:AF$257,'Aceite Virgen'!$A$6:$A$257,"&gt;="&amp;$A281,'Aceite Virgen'!$B$6:$B$257,"&lt;="&amp;$B281)</f>
        <v>1.78</v>
      </c>
      <c r="AG281" s="8">
        <f>SUMIFS('Aceite Virgen'!AG$6:AG$257,'Aceite Virgen'!$A$6:$A$257,"&gt;="&amp;$A281,'Aceite Virgen'!$B$6:$B$257,"&lt;="&amp;$B281)</f>
        <v>0</v>
      </c>
      <c r="AH281" s="8">
        <f>SUMIFS('Aceite Virgen'!AH$6:AH$257,'Aceite Virgen'!$A$6:$A$257,"&gt;="&amp;$A281,'Aceite Virgen'!$B$6:$B$257,"&lt;="&amp;$B281)</f>
        <v>2.09</v>
      </c>
      <c r="AI281" s="8">
        <f>SUMIFS('Aceite Virgen'!AI$6:AI$257,'Aceite Virgen'!$A$6:$A$257,"&gt;="&amp;$A281,'Aceite Virgen'!$B$6:$B$257,"&lt;="&amp;$B281)</f>
        <v>0</v>
      </c>
      <c r="AJ281" s="14"/>
      <c r="AK281" s="14"/>
      <c r="AL281" s="14"/>
      <c r="AM281" s="8">
        <f>SUMIFS('Aceite Virgen'!AM$6:AM$257,'Aceite Virgen'!$A$6:$A$257,"&gt;="&amp;$A281,'Aceite Virgen'!$B$6:$B$257,"&lt;="&amp;$B281)</f>
        <v>1.52</v>
      </c>
      <c r="AN281" s="8">
        <f>SUMIFS('Aceite Virgen'!AN$6:AN$257,'Aceite Virgen'!$A$6:$A$257,"&gt;="&amp;$A281,'Aceite Virgen'!$B$6:$B$257,"&lt;="&amp;$B281)</f>
        <v>0.94</v>
      </c>
      <c r="AO281" s="8">
        <f>SUMIFS('Aceite Virgen'!AO$6:AO$257,'Aceite Virgen'!$A$6:$A$257,"&gt;="&amp;$A281,'Aceite Virgen'!$B$6:$B$257,"&lt;="&amp;$B281)</f>
        <v>1.7</v>
      </c>
      <c r="AP281" s="8">
        <f>SUMIFS('Aceite Virgen'!AP$6:AP$257,'Aceite Virgen'!$A$6:$A$257,"&gt;="&amp;$A281,'Aceite Virgen'!$B$6:$B$257,"&lt;="&amp;$B281)</f>
        <v>0</v>
      </c>
      <c r="AQ281" s="14"/>
      <c r="AR281" s="14"/>
      <c r="AT281" s="8">
        <f>SUMIFS('Aceite Virgen'!AT$6:AT$257,'Aceite Virgen'!$A$6:$A$257,"&gt;="&amp;$A281,'Aceite Virgen'!$B$6:$B$257,"&lt;="&amp;$B281)</f>
        <v>3.08</v>
      </c>
      <c r="AU281" s="8">
        <f>SUMIFS('Aceite Virgen'!AU$6:AU$257,'Aceite Virgen'!$A$6:$A$257,"&gt;="&amp;$A281,'Aceite Virgen'!$B$6:$B$257,"&lt;="&amp;$B281)</f>
        <v>0</v>
      </c>
      <c r="AV281" s="8">
        <f>SUMIFS('Aceite Virgen'!AV$6:AV$257,'Aceite Virgen'!$A$6:$A$257,"&gt;="&amp;$A281,'Aceite Virgen'!$B$6:$B$257,"&lt;="&amp;$B281)</f>
        <v>3.7</v>
      </c>
      <c r="AW281" s="8">
        <f>SUMIFS('Aceite Virgen'!AW$6:AW$257,'Aceite Virgen'!$A$6:$A$257,"&gt;="&amp;$A281,'Aceite Virgen'!$B$6:$B$257,"&lt;="&amp;$B281)</f>
        <v>0</v>
      </c>
      <c r="BA281" s="8">
        <f>SUMIFS('Aceite Virgen'!BA$6:BA$257,'Aceite Virgen'!$A$6:$A$257,"&gt;="&amp;A281,'Aceite Virgen'!$B$6:$B$257,"&lt;="&amp;B281)</f>
        <v>1.77</v>
      </c>
      <c r="BB281" s="8">
        <f>SUMIFS('Aceite Virgen'!BB$6:BB$257,'Aceite Virgen'!$A$6:$A$257,"&gt;="&amp;$A281,'Aceite Virgen'!$B$6:$B$257,"&lt;="&amp;$B281)</f>
        <v>0</v>
      </c>
      <c r="BC281" s="8">
        <f>SUMIFS('Aceite Virgen'!BC$6:BC$257,'Aceite Virgen'!$A$6:$A$257,"&gt;="&amp;$A281,'Aceite Virgen'!$B$6:$B$257,"&lt;="&amp;$B281)</f>
        <v>2.13</v>
      </c>
      <c r="BD281" s="8">
        <f>SUMIFS('Aceite Virgen'!BD$6:BD$257,'Aceite Virgen'!$A$6:$A$257,"&gt;="&amp;$A281,'Aceite Virgen'!$B$6:$B$257,"&lt;="&amp;$B281)</f>
        <v>0</v>
      </c>
      <c r="BH281" s="8">
        <f>SUMIFS('Aceite Virgen'!BH$6:BH$257,'Aceite Virgen'!$A$6:$A$257,"&gt;="&amp;$A281,'Aceite Virgen'!$B$6:$B$257,"&lt;="&amp;$B281)</f>
        <v>0.78</v>
      </c>
      <c r="BI281" s="8">
        <f>SUMIFS('Aceite Virgen'!BI$6:BI$257,'Aceite Virgen'!$A$6:$A$257,"&gt;="&amp;$A281,'Aceite Virgen'!$B$6:$B$257,"&lt;="&amp;$B281)</f>
        <v>0</v>
      </c>
      <c r="BJ281" s="8">
        <f>SUMIFS('Aceite Virgen'!BJ$6:BJ$257,'Aceite Virgen'!$A$6:$A$257,"&gt;="&amp;$A281,'Aceite Virgen'!$B$6:$B$257,"&lt;="&amp;$B281)</f>
        <v>0.89</v>
      </c>
      <c r="BK281" s="8">
        <f>SUMIFS('Aceite Virgen'!BK$6:BK$257,'Aceite Virgen'!$A$6:$A$257,"&gt;="&amp;$A281,'Aceite Virgen'!$B$6:$B$257,"&lt;="&amp;$B281)</f>
        <v>0</v>
      </c>
      <c r="BO281" s="8">
        <f>SUMIFS('Aceite Virgen'!BO$6:BO$257,'Aceite Virgen'!$A$6:$A$257,"&gt;="&amp;$A281,'Aceite Virgen'!$B$6:$B$257,"&lt;="&amp;$B281)</f>
        <v>3.58</v>
      </c>
      <c r="BP281" s="8">
        <f>SUMIFS('Aceite Virgen'!BP$6:BP$257,'Aceite Virgen'!$A$6:$A$257,"&gt;="&amp;$A281,'Aceite Virgen'!$B$6:$B$257,"&lt;="&amp;$B281)</f>
        <v>0</v>
      </c>
      <c r="BQ281" s="8">
        <f>SUMIFS('Aceite Virgen'!BQ$6:BQ$257,'Aceite Virgen'!$A$6:$A$257,"&gt;="&amp;$A281,'Aceite Virgen'!$B$6:$B$257,"&lt;="&amp;$B281)</f>
        <v>4.04</v>
      </c>
      <c r="BR281" s="8">
        <f>SUMIFS('Aceite Virgen'!BR$6:BR$257,'Aceite Virgen'!$A$6:$A$257,"&gt;="&amp;$A281,'Aceite Virgen'!$B$6:$B$257,"&lt;="&amp;$B281)</f>
        <v>0</v>
      </c>
      <c r="BV281" s="8">
        <f>SUMIFS('Aceite Virgen'!BV$6:BV$257,'Aceite Virgen'!$A$6:$A$257,"&gt;="&amp;$A281,'Aceite Virgen'!$B$6:$B$257,"&lt;="&amp;$B281)</f>
        <v>2.86</v>
      </c>
      <c r="BW281" s="8">
        <f>SUMIFS('Aceite Virgen'!BW$6:BW$257,'Aceite Virgen'!$A$6:$A$257,"&gt;="&amp;$A281,'Aceite Virgen'!$B$6:$B$257,"&lt;="&amp;$B281)</f>
        <v>4.84</v>
      </c>
      <c r="BX281" s="8">
        <f>SUMIFS('Aceite Virgen'!BX$6:BX$257,'Aceite Virgen'!$A$6:$A$257,"&gt;="&amp;$A281,'Aceite Virgen'!$B$6:$B$257,"&lt;="&amp;$B281)</f>
        <v>2.9499999999999997</v>
      </c>
      <c r="BY281" s="8">
        <f>SUMIFS('Aceite Virgen'!BY$6:BY$257,'Aceite Virgen'!$A$6:$A$257,"&gt;="&amp;$A281,'Aceite Virgen'!$B$6:$B$257,"&lt;="&amp;$B281)</f>
        <v>0</v>
      </c>
      <c r="CC281" s="8">
        <f>SUMIFS('Aceite Virgen'!CC$6:CC$257,'Aceite Virgen'!$A$6:$A$257,"&gt;="&amp;$A281,'Aceite Virgen'!$B$6:$B$257,"&lt;="&amp;$B281)</f>
        <v>3.33</v>
      </c>
      <c r="CD281" s="8">
        <f>SUMIFS('Aceite Virgen'!CD$6:CD$257,'Aceite Virgen'!$A$6:$A$257,"&gt;="&amp;$A281,'Aceite Virgen'!$B$6:$B$257,"&lt;="&amp;$B281)</f>
        <v>0</v>
      </c>
      <c r="CE281" s="8">
        <f>SUMIFS('Aceite Virgen'!CE$6:CE$257,'Aceite Virgen'!$A$6:$A$257,"&gt;="&amp;$A281,'Aceite Virgen'!$B$6:$B$257,"&lt;="&amp;$B281)</f>
        <v>3.95</v>
      </c>
      <c r="CF281" s="8">
        <f>SUMIFS('Aceite Virgen'!CF$6:CF$257,'Aceite Virgen'!$A$6:$A$257,"&gt;="&amp;$A281,'Aceite Virgen'!$B$6:$B$257,"&lt;="&amp;$B281)</f>
        <v>0</v>
      </c>
      <c r="CJ281" s="8">
        <f>SUMIFS('Aceite Virgen'!CJ$6:CJ$257,'Aceite Virgen'!$A$6:$A$257,"&gt;="&amp;$A281,'Aceite Virgen'!$B$6:$B$257,"&lt;="&amp;$B281)</f>
        <v>2.91</v>
      </c>
      <c r="CK281" s="8">
        <f>SUMIFS('Aceite Virgen'!CK$6:CK$257,'Aceite Virgen'!$A$6:$A$257,"&gt;="&amp;$A281,'Aceite Virgen'!$B$6:$B$257,"&lt;="&amp;$B281)</f>
        <v>0</v>
      </c>
      <c r="CL281" s="8">
        <f>SUMIFS('Aceite Virgen'!CL$6:CL$257,'Aceite Virgen'!$A$6:$A$257,"&gt;="&amp;$A281,'Aceite Virgen'!$B$6:$B$257,"&lt;="&amp;$B281)</f>
        <v>3.59</v>
      </c>
      <c r="CM281" s="8">
        <f>SUMIFS('Aceite Virgen'!CM$6:CM$257,'Aceite Virgen'!$A$6:$A$257,"&gt;="&amp;$A281,'Aceite Virgen'!$B$6:$B$257,"&lt;="&amp;$B281)</f>
        <v>0</v>
      </c>
      <c r="CQ281" s="8">
        <f>SUMIFS('Aceite Virgen'!CQ$6:CQ$257,'Aceite Virgen'!$A$6:$A$257,"&gt;="&amp;$A281,'Aceite Virgen'!$B$6:$B$257,"&lt;="&amp;$B281)</f>
        <v>7.07</v>
      </c>
      <c r="CR281" s="8">
        <f>SUMIFS('Aceite Virgen'!CR$6:CR$257,'Aceite Virgen'!$A$6:$A$257,"&gt;="&amp;$A281,'Aceite Virgen'!$B$6:$B$257,"&lt;="&amp;$B281)</f>
        <v>0</v>
      </c>
      <c r="CS281" s="8">
        <f>SUMIFS('Aceite Virgen'!CS$6:CS$257,'Aceite Virgen'!$A$6:$A$257,"&gt;="&amp;$A281,'Aceite Virgen'!$B$6:$B$257,"&lt;="&amp;$B281)</f>
        <v>8.9</v>
      </c>
      <c r="CT281" s="8">
        <f>SUMIFS('Aceite Virgen'!CT$6:CT$257,'Aceite Virgen'!$A$6:$A$257,"&gt;="&amp;$A281,'Aceite Virgen'!$B$6:$B$257,"&lt;="&amp;$B281)</f>
        <v>0</v>
      </c>
      <c r="CX281" s="8">
        <f>SUMIFS('Aceite Virgen'!CX$6:CX$257,'Aceite Virgen'!$A$6:$A$257,"&gt;="&amp;$A281,'Aceite Virgen'!$B$6:$B$257,"&lt;="&amp;$B281)</f>
        <v>5.48</v>
      </c>
      <c r="CY281" s="8">
        <f>SUMIFS('Aceite Virgen'!CY$6:CY$257,'Aceite Virgen'!$A$6:$A$257,"&gt;="&amp;$A281,'Aceite Virgen'!$B$6:$B$257,"&lt;="&amp;$B281)</f>
        <v>0</v>
      </c>
      <c r="CZ281" s="8">
        <f>SUMIFS('Aceite Virgen'!CZ$6:CZ$257,'Aceite Virgen'!$A$6:$A$257,"&gt;="&amp;$A281,'Aceite Virgen'!$B$6:$B$257,"&lt;="&amp;$B281)</f>
        <v>7.68</v>
      </c>
      <c r="DA281" s="8">
        <f>SUMIFS('Aceite Virgen'!DA$6:DA$257,'Aceite Virgen'!$A$6:$A$257,"&gt;="&amp;$A281,'Aceite Virgen'!$B$6:$B$257,"&lt;="&amp;$B281)</f>
        <v>0</v>
      </c>
      <c r="DE281" s="8">
        <f>SUMIFS('Aceite Virgen'!DE$6:DE$257,'Aceite Virgen'!$A$6:$A$257,"&gt;="&amp;$A281,'Aceite Virgen'!$B$6:$B$257,"&lt;="&amp;$B281)</f>
        <v>6.69</v>
      </c>
      <c r="DF281" s="8">
        <f>SUMIFS('Aceite Virgen'!DF$6:DF$257,'Aceite Virgen'!$A$6:$A$257,"&gt;="&amp;$A281,'Aceite Virgen'!$B$6:$B$257,"&lt;="&amp;$B281)</f>
        <v>0</v>
      </c>
      <c r="DG281" s="8">
        <f>SUMIFS('Aceite Virgen'!DG$6:DG$257,'Aceite Virgen'!$A$6:$A$257,"&gt;="&amp;$A281,'Aceite Virgen'!$B$6:$B$257,"&lt;="&amp;$B281)</f>
        <v>9.5399999999999991</v>
      </c>
      <c r="DH281" s="8">
        <f>SUMIFS('Aceite Virgen'!DH$6:DH$257,'Aceite Virgen'!$A$6:$A$257,"&gt;="&amp;$A281,'Aceite Virgen'!$B$6:$B$257,"&lt;="&amp;$B281)</f>
        <v>0</v>
      </c>
      <c r="DL281" s="8">
        <f>SUMIFS('Aceite Virgen'!DL$6:DL$257,'Aceite Virgen'!$A$6:$A$257,"&gt;="&amp;$A281,'Aceite Virgen'!$B$6:$B$257,"&lt;="&amp;$B281)</f>
        <v>5.29</v>
      </c>
      <c r="DM281" s="8">
        <f>SUMIFS('Aceite Virgen'!DM$6:DM$257,'Aceite Virgen'!$A$6:$A$257,"&gt;="&amp;$A281,'Aceite Virgen'!$B$6:$B$257,"&lt;="&amp;$B281)</f>
        <v>0</v>
      </c>
      <c r="DN281" s="8">
        <f>SUMIFS('Aceite Virgen'!DN$6:DN$257,'Aceite Virgen'!$A$6:$A$257,"&gt;="&amp;$A281,'Aceite Virgen'!$B$6:$B$257,"&lt;="&amp;$B281)</f>
        <v>7.34</v>
      </c>
      <c r="DO281" s="8">
        <f>SUMIFS('Aceite Virgen'!DO$6:DO$257,'Aceite Virgen'!$A$6:$A$257,"&gt;="&amp;$A281,'Aceite Virgen'!$B$6:$B$257,"&lt;="&amp;$B281)</f>
        <v>0</v>
      </c>
      <c r="DS281" s="8">
        <f>SUMIFS('Aceite Virgen'!DS$6:DS$257,'Aceite Virgen'!$A$6:$A$257,"&gt;="&amp;$A281,'Aceite Virgen'!$B$6:$B$257,"&lt;="&amp;$B281)</f>
        <v>4.13</v>
      </c>
      <c r="DT281" s="8">
        <f>SUMIFS('Aceite Virgen'!DT$6:DT$257,'Aceite Virgen'!$A$6:$A$257,"&gt;="&amp;$A281,'Aceite Virgen'!$B$6:$B$257,"&lt;="&amp;$B281)</f>
        <v>0</v>
      </c>
      <c r="DU281" s="8">
        <f>SUMIFS('Aceite Virgen'!DU$6:DU$257,'Aceite Virgen'!$A$6:$A$257,"&gt;="&amp;$A281,'Aceite Virgen'!$B$6:$B$257,"&lt;="&amp;$B281)</f>
        <v>4.95</v>
      </c>
      <c r="DV281" s="8">
        <f>SUMIFS('Aceite Virgen'!DV$6:DV$257,'Aceite Virgen'!$A$6:$A$257,"&gt;="&amp;$A281,'Aceite Virgen'!$B$6:$B$257,"&lt;="&amp;$B281)</f>
        <v>0</v>
      </c>
    </row>
    <row r="282" spans="1:126" x14ac:dyDescent="0.3">
      <c r="A282" s="14">
        <f>'TAM Aceite Virgen'!B30</f>
        <v>4.8</v>
      </c>
      <c r="B282" s="14">
        <f>'TAM Aceite Virgen'!C30</f>
        <v>4.9000000000000004</v>
      </c>
      <c r="C282" s="14"/>
      <c r="D282" s="8">
        <f>SUMIFS('Aceite Virgen'!D$6:D$257,'Aceite Virgen'!$A$6:$A$257,"&gt;="&amp;$A282,'Aceite Virgen'!$B$6:$B$257,"&lt;="&amp;$B282)</f>
        <v>0.28999999999999998</v>
      </c>
      <c r="E282" s="8">
        <f>SUMIFS('Aceite Virgen'!E$6:E$257,'Aceite Virgen'!$A$6:$A$257,"&gt;="&amp;$A282,'Aceite Virgen'!$B$6:$B$257,"&lt;="&amp;$B282)</f>
        <v>0</v>
      </c>
      <c r="F282" s="8">
        <f>SUMIFS('Aceite Virgen'!F$6:F$257,'Aceite Virgen'!$A$6:$A$257,"&gt;="&amp;$A282,'Aceite Virgen'!$B$6:$B$257,"&lt;="&amp;$B282)</f>
        <v>0.39</v>
      </c>
      <c r="G282" s="8">
        <f>SUMIFS('Aceite Virgen'!G$6:G$257,'Aceite Virgen'!$A$6:$A$257,"&gt;="&amp;$A282,'Aceite Virgen'!$B$6:$B$257,"&lt;="&amp;$B282)</f>
        <v>0</v>
      </c>
      <c r="H282" s="14"/>
      <c r="I282" s="14"/>
      <c r="J282" s="14"/>
      <c r="K282" s="8">
        <f>SUMIFS('Aceite Virgen'!K$6:K$257,'Aceite Virgen'!$A$6:$A$257,"&gt;="&amp;$A282,'Aceite Virgen'!$B$6:$B$257,"&lt;="&amp;$B282)</f>
        <v>0</v>
      </c>
      <c r="L282" s="8">
        <f>SUMIFS('Aceite Virgen'!L$6:L$257,'Aceite Virgen'!$A$6:$A$257,"&gt;="&amp;$A282,'Aceite Virgen'!$B$6:$B$257,"&lt;="&amp;$B282)</f>
        <v>0</v>
      </c>
      <c r="M282" s="8">
        <f>SUMIFS('Aceite Virgen'!M$6:M$257,'Aceite Virgen'!$A$6:$A$257,"&gt;="&amp;$A282,'Aceite Virgen'!$B$6:$B$257,"&lt;="&amp;$B282)</f>
        <v>0</v>
      </c>
      <c r="N282" s="8">
        <f>SUMIFS('Aceite Virgen'!N$6:N$257,'Aceite Virgen'!$A$6:$A$257,"&gt;="&amp;$A282,'Aceite Virgen'!$B$6:$B$257,"&lt;="&amp;$B282)</f>
        <v>0</v>
      </c>
      <c r="O282" s="14"/>
      <c r="P282" s="14"/>
      <c r="Q282" s="14"/>
      <c r="R282" s="8">
        <f>SUMIFS('Aceite Virgen'!R$6:R$257,'Aceite Virgen'!$A$6:$A$257,"&gt;="&amp;$A282,'Aceite Virgen'!$B$6:$B$257,"&lt;="&amp;$B282)</f>
        <v>0</v>
      </c>
      <c r="S282" s="8">
        <f>SUMIFS('Aceite Virgen'!S$6:S$257,'Aceite Virgen'!$A$6:$A$257,"&gt;="&amp;$A282,'Aceite Virgen'!$B$6:$B$257,"&lt;="&amp;$B282)</f>
        <v>0</v>
      </c>
      <c r="T282" s="8">
        <f>SUMIFS('Aceite Virgen'!T$6:T$257,'Aceite Virgen'!$A$6:$A$257,"&gt;="&amp;$A282,'Aceite Virgen'!$B$6:$B$257,"&lt;="&amp;$B282)</f>
        <v>0</v>
      </c>
      <c r="U282" s="8">
        <f>SUMIFS('Aceite Virgen'!U$6:U$257,'Aceite Virgen'!$A$6:$A$257,"&gt;="&amp;$A282,'Aceite Virgen'!$B$6:$B$257,"&lt;="&amp;$B282)</f>
        <v>0</v>
      </c>
      <c r="V282" s="14"/>
      <c r="W282" s="14"/>
      <c r="X282" s="14"/>
      <c r="Y282" s="8">
        <f>SUMIFS('Aceite Virgen'!Y$6:Y$257,'Aceite Virgen'!$A$6:$A$257,"&gt;="&amp;$A282,'Aceite Virgen'!$B$6:$B$257,"&lt;="&amp;$B282)</f>
        <v>0.16</v>
      </c>
      <c r="Z282" s="8">
        <f>SUMIFS('Aceite Virgen'!Z$6:Z$257,'Aceite Virgen'!$A$6:$A$257,"&gt;="&amp;$A282,'Aceite Virgen'!$B$6:$B$257,"&lt;="&amp;$B282)</f>
        <v>0</v>
      </c>
      <c r="AA282" s="8">
        <f>SUMIFS('Aceite Virgen'!AA$6:AA$257,'Aceite Virgen'!$A$6:$A$257,"&gt;="&amp;$A282,'Aceite Virgen'!$B$6:$B$257,"&lt;="&amp;$B282)</f>
        <v>0.24</v>
      </c>
      <c r="AB282" s="8">
        <f>SUMIFS('Aceite Virgen'!AB$6:AB$257,'Aceite Virgen'!$A$6:$A$257,"&gt;="&amp;$A282,'Aceite Virgen'!$B$6:$B$257,"&lt;="&amp;$B282)</f>
        <v>0</v>
      </c>
      <c r="AC282" s="14"/>
      <c r="AD282" s="14"/>
      <c r="AE282" s="14"/>
      <c r="AF282" s="8">
        <f>SUMIFS('Aceite Virgen'!AF$6:AF$257,'Aceite Virgen'!$A$6:$A$257,"&gt;="&amp;$A282,'Aceite Virgen'!$B$6:$B$257,"&lt;="&amp;$B282)</f>
        <v>0.26</v>
      </c>
      <c r="AG282" s="8">
        <f>SUMIFS('Aceite Virgen'!AG$6:AG$257,'Aceite Virgen'!$A$6:$A$257,"&gt;="&amp;$A282,'Aceite Virgen'!$B$6:$B$257,"&lt;="&amp;$B282)</f>
        <v>0</v>
      </c>
      <c r="AH282" s="8">
        <f>SUMIFS('Aceite Virgen'!AH$6:AH$257,'Aceite Virgen'!$A$6:$A$257,"&gt;="&amp;$A282,'Aceite Virgen'!$B$6:$B$257,"&lt;="&amp;$B282)</f>
        <v>0.31</v>
      </c>
      <c r="AI282" s="8">
        <f>SUMIFS('Aceite Virgen'!AI$6:AI$257,'Aceite Virgen'!$A$6:$A$257,"&gt;="&amp;$A282,'Aceite Virgen'!$B$6:$B$257,"&lt;="&amp;$B282)</f>
        <v>0</v>
      </c>
      <c r="AJ282" s="14"/>
      <c r="AK282" s="14"/>
      <c r="AL282" s="14"/>
      <c r="AM282" s="8">
        <f>SUMIFS('Aceite Virgen'!AM$6:AM$257,'Aceite Virgen'!$A$6:$A$257,"&gt;="&amp;$A282,'Aceite Virgen'!$B$6:$B$257,"&lt;="&amp;$B282)</f>
        <v>0.5</v>
      </c>
      <c r="AN282" s="8">
        <f>SUMIFS('Aceite Virgen'!AN$6:AN$257,'Aceite Virgen'!$A$6:$A$257,"&gt;="&amp;$A282,'Aceite Virgen'!$B$6:$B$257,"&lt;="&amp;$B282)</f>
        <v>0</v>
      </c>
      <c r="AO282" s="8">
        <f>SUMIFS('Aceite Virgen'!AO$6:AO$257,'Aceite Virgen'!$A$6:$A$257,"&gt;="&amp;$A282,'Aceite Virgen'!$B$6:$B$257,"&lt;="&amp;$B282)</f>
        <v>0.61</v>
      </c>
      <c r="AP282" s="8">
        <f>SUMIFS('Aceite Virgen'!AP$6:AP$257,'Aceite Virgen'!$A$6:$A$257,"&gt;="&amp;$A282,'Aceite Virgen'!$B$6:$B$257,"&lt;="&amp;$B282)</f>
        <v>0</v>
      </c>
      <c r="AQ282" s="14"/>
      <c r="AR282" s="14"/>
      <c r="AT282" s="8">
        <f>SUMIFS('Aceite Virgen'!AT$6:AT$257,'Aceite Virgen'!$A$6:$A$257,"&gt;="&amp;$A282,'Aceite Virgen'!$B$6:$B$257,"&lt;="&amp;$B282)</f>
        <v>0.16</v>
      </c>
      <c r="AU282" s="8">
        <f>SUMIFS('Aceite Virgen'!AU$6:AU$257,'Aceite Virgen'!$A$6:$A$257,"&gt;="&amp;$A282,'Aceite Virgen'!$B$6:$B$257,"&lt;="&amp;$B282)</f>
        <v>0</v>
      </c>
      <c r="AV282" s="8">
        <f>SUMIFS('Aceite Virgen'!AV$6:AV$257,'Aceite Virgen'!$A$6:$A$257,"&gt;="&amp;$A282,'Aceite Virgen'!$B$6:$B$257,"&lt;="&amp;$B282)</f>
        <v>0.19</v>
      </c>
      <c r="AW282" s="8">
        <f>SUMIFS('Aceite Virgen'!AW$6:AW$257,'Aceite Virgen'!$A$6:$A$257,"&gt;="&amp;$A282,'Aceite Virgen'!$B$6:$B$257,"&lt;="&amp;$B282)</f>
        <v>0</v>
      </c>
      <c r="BA282" s="8">
        <f>SUMIFS('Aceite Virgen'!BA$6:BA$257,'Aceite Virgen'!$A$6:$A$257,"&gt;="&amp;A282,'Aceite Virgen'!$B$6:$B$257,"&lt;="&amp;B282)</f>
        <v>0.88</v>
      </c>
      <c r="BB282" s="8">
        <f>SUMIFS('Aceite Virgen'!BB$6:BB$257,'Aceite Virgen'!$A$6:$A$257,"&gt;="&amp;$A282,'Aceite Virgen'!$B$6:$B$257,"&lt;="&amp;$B282)</f>
        <v>0</v>
      </c>
      <c r="BC282" s="8">
        <f>SUMIFS('Aceite Virgen'!BC$6:BC$257,'Aceite Virgen'!$A$6:$A$257,"&gt;="&amp;$A282,'Aceite Virgen'!$B$6:$B$257,"&lt;="&amp;$B282)</f>
        <v>1.05</v>
      </c>
      <c r="BD282" s="8">
        <f>SUMIFS('Aceite Virgen'!BD$6:BD$257,'Aceite Virgen'!$A$6:$A$257,"&gt;="&amp;$A282,'Aceite Virgen'!$B$6:$B$257,"&lt;="&amp;$B282)</f>
        <v>0</v>
      </c>
      <c r="BH282" s="8">
        <f>SUMIFS('Aceite Virgen'!BH$6:BH$257,'Aceite Virgen'!$A$6:$A$257,"&gt;="&amp;$A282,'Aceite Virgen'!$B$6:$B$257,"&lt;="&amp;$B282)</f>
        <v>0</v>
      </c>
      <c r="BI282" s="8">
        <f>SUMIFS('Aceite Virgen'!BI$6:BI$257,'Aceite Virgen'!$A$6:$A$257,"&gt;="&amp;$A282,'Aceite Virgen'!$B$6:$B$257,"&lt;="&amp;$B282)</f>
        <v>0</v>
      </c>
      <c r="BJ282" s="8">
        <f>SUMIFS('Aceite Virgen'!BJ$6:BJ$257,'Aceite Virgen'!$A$6:$A$257,"&gt;="&amp;$A282,'Aceite Virgen'!$B$6:$B$257,"&lt;="&amp;$B282)</f>
        <v>0</v>
      </c>
      <c r="BK282" s="8">
        <f>SUMIFS('Aceite Virgen'!BK$6:BK$257,'Aceite Virgen'!$A$6:$A$257,"&gt;="&amp;$A282,'Aceite Virgen'!$B$6:$B$257,"&lt;="&amp;$B282)</f>
        <v>0</v>
      </c>
      <c r="BO282" s="8">
        <f>SUMIFS('Aceite Virgen'!BO$6:BO$257,'Aceite Virgen'!$A$6:$A$257,"&gt;="&amp;$A282,'Aceite Virgen'!$B$6:$B$257,"&lt;="&amp;$B282)</f>
        <v>0.32</v>
      </c>
      <c r="BP282" s="8">
        <f>SUMIFS('Aceite Virgen'!BP$6:BP$257,'Aceite Virgen'!$A$6:$A$257,"&gt;="&amp;$A282,'Aceite Virgen'!$B$6:$B$257,"&lt;="&amp;$B282)</f>
        <v>0.83</v>
      </c>
      <c r="BQ282" s="8">
        <f>SUMIFS('Aceite Virgen'!BQ$6:BQ$257,'Aceite Virgen'!$A$6:$A$257,"&gt;="&amp;$A282,'Aceite Virgen'!$B$6:$B$257,"&lt;="&amp;$B282)</f>
        <v>0.31</v>
      </c>
      <c r="BR282" s="8">
        <f>SUMIFS('Aceite Virgen'!BR$6:BR$257,'Aceite Virgen'!$A$6:$A$257,"&gt;="&amp;$A282,'Aceite Virgen'!$B$6:$B$257,"&lt;="&amp;$B282)</f>
        <v>0</v>
      </c>
      <c r="BV282" s="8">
        <f>SUMIFS('Aceite Virgen'!BV$6:BV$257,'Aceite Virgen'!$A$6:$A$257,"&gt;="&amp;$A282,'Aceite Virgen'!$B$6:$B$257,"&lt;="&amp;$B282)</f>
        <v>0.26</v>
      </c>
      <c r="BW282" s="8">
        <f>SUMIFS('Aceite Virgen'!BW$6:BW$257,'Aceite Virgen'!$A$6:$A$257,"&gt;="&amp;$A282,'Aceite Virgen'!$B$6:$B$257,"&lt;="&amp;$B282)</f>
        <v>2.67</v>
      </c>
      <c r="BX282" s="8">
        <f>SUMIFS('Aceite Virgen'!BX$6:BX$257,'Aceite Virgen'!$A$6:$A$257,"&gt;="&amp;$A282,'Aceite Virgen'!$B$6:$B$257,"&lt;="&amp;$B282)</f>
        <v>0</v>
      </c>
      <c r="BY282" s="8">
        <f>SUMIFS('Aceite Virgen'!BY$6:BY$257,'Aceite Virgen'!$A$6:$A$257,"&gt;="&amp;$A282,'Aceite Virgen'!$B$6:$B$257,"&lt;="&amp;$B282)</f>
        <v>0</v>
      </c>
      <c r="CC282" s="8">
        <f>SUMIFS('Aceite Virgen'!CC$6:CC$257,'Aceite Virgen'!$A$6:$A$257,"&gt;="&amp;$A282,'Aceite Virgen'!$B$6:$B$257,"&lt;="&amp;$B282)</f>
        <v>0.4</v>
      </c>
      <c r="CD282" s="8">
        <f>SUMIFS('Aceite Virgen'!CD$6:CD$257,'Aceite Virgen'!$A$6:$A$257,"&gt;="&amp;$A282,'Aceite Virgen'!$B$6:$B$257,"&lt;="&amp;$B282)</f>
        <v>2.86</v>
      </c>
      <c r="CE282" s="8">
        <f>SUMIFS('Aceite Virgen'!CE$6:CE$257,'Aceite Virgen'!$A$6:$A$257,"&gt;="&amp;$A282,'Aceite Virgen'!$B$6:$B$257,"&lt;="&amp;$B282)</f>
        <v>0</v>
      </c>
      <c r="CF282" s="8">
        <f>SUMIFS('Aceite Virgen'!CF$6:CF$257,'Aceite Virgen'!$A$6:$A$257,"&gt;="&amp;$A282,'Aceite Virgen'!$B$6:$B$257,"&lt;="&amp;$B282)</f>
        <v>0</v>
      </c>
      <c r="CJ282" s="8">
        <f>SUMIFS('Aceite Virgen'!CJ$6:CJ$257,'Aceite Virgen'!$A$6:$A$257,"&gt;="&amp;$A282,'Aceite Virgen'!$B$6:$B$257,"&lt;="&amp;$B282)</f>
        <v>0.34</v>
      </c>
      <c r="CK282" s="8">
        <f>SUMIFS('Aceite Virgen'!CK$6:CK$257,'Aceite Virgen'!$A$6:$A$257,"&gt;="&amp;$A282,'Aceite Virgen'!$B$6:$B$257,"&lt;="&amp;$B282)</f>
        <v>0</v>
      </c>
      <c r="CL282" s="8">
        <f>SUMIFS('Aceite Virgen'!CL$6:CL$257,'Aceite Virgen'!$A$6:$A$257,"&gt;="&amp;$A282,'Aceite Virgen'!$B$6:$B$257,"&lt;="&amp;$B282)</f>
        <v>0.42</v>
      </c>
      <c r="CM282" s="8">
        <f>SUMIFS('Aceite Virgen'!CM$6:CM$257,'Aceite Virgen'!$A$6:$A$257,"&gt;="&amp;$A282,'Aceite Virgen'!$B$6:$B$257,"&lt;="&amp;$B282)</f>
        <v>0</v>
      </c>
      <c r="CQ282" s="8">
        <f>SUMIFS('Aceite Virgen'!CQ$6:CQ$257,'Aceite Virgen'!$A$6:$A$257,"&gt;="&amp;$A282,'Aceite Virgen'!$B$6:$B$257,"&lt;="&amp;$B282)</f>
        <v>0</v>
      </c>
      <c r="CR282" s="8">
        <f>SUMIFS('Aceite Virgen'!CR$6:CR$257,'Aceite Virgen'!$A$6:$A$257,"&gt;="&amp;$A282,'Aceite Virgen'!$B$6:$B$257,"&lt;="&amp;$B282)</f>
        <v>0</v>
      </c>
      <c r="CS282" s="8">
        <f>SUMIFS('Aceite Virgen'!CS$6:CS$257,'Aceite Virgen'!$A$6:$A$257,"&gt;="&amp;$A282,'Aceite Virgen'!$B$6:$B$257,"&lt;="&amp;$B282)</f>
        <v>0</v>
      </c>
      <c r="CT282" s="8">
        <f>SUMIFS('Aceite Virgen'!CT$6:CT$257,'Aceite Virgen'!$A$6:$A$257,"&gt;="&amp;$A282,'Aceite Virgen'!$B$6:$B$257,"&lt;="&amp;$B282)</f>
        <v>0</v>
      </c>
      <c r="CX282" s="8">
        <f>SUMIFS('Aceite Virgen'!CX$6:CX$257,'Aceite Virgen'!$A$6:$A$257,"&gt;="&amp;$A282,'Aceite Virgen'!$B$6:$B$257,"&lt;="&amp;$B282)</f>
        <v>0</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v>
      </c>
      <c r="DF282" s="8">
        <f>SUMIFS('Aceite Virgen'!DF$6:DF$257,'Aceite Virgen'!$A$6:$A$257,"&gt;="&amp;$A282,'Aceite Virgen'!$B$6:$B$257,"&lt;="&amp;$B282)</f>
        <v>0</v>
      </c>
      <c r="DG282" s="8">
        <f>SUMIFS('Aceite Virgen'!DG$6:DG$257,'Aceite Virgen'!$A$6:$A$257,"&gt;="&amp;$A282,'Aceite Virgen'!$B$6:$B$257,"&lt;="&amp;$B282)</f>
        <v>0</v>
      </c>
      <c r="DH282" s="8">
        <f>SUMIFS('Aceite Virgen'!DH$6:DH$257,'Aceite Virgen'!$A$6:$A$257,"&gt;="&amp;$A282,'Aceite Virgen'!$B$6:$B$257,"&lt;="&amp;$B282)</f>
        <v>0</v>
      </c>
      <c r="DL282" s="8">
        <f>SUMIFS('Aceite Virgen'!DL$6:DL$257,'Aceite Virgen'!$A$6:$A$257,"&gt;="&amp;$A282,'Aceite Virgen'!$B$6:$B$257,"&lt;="&amp;$B282)</f>
        <v>0</v>
      </c>
      <c r="DM282" s="8">
        <f>SUMIFS('Aceite Virgen'!DM$6:DM$257,'Aceite Virgen'!$A$6:$A$257,"&gt;="&amp;$A282,'Aceite Virgen'!$B$6:$B$257,"&lt;="&amp;$B282)</f>
        <v>0</v>
      </c>
      <c r="DN282" s="8">
        <f>SUMIFS('Aceite Virgen'!DN$6:DN$257,'Aceite Virgen'!$A$6:$A$257,"&gt;="&amp;$A282,'Aceite Virgen'!$B$6:$B$257,"&lt;="&amp;$B282)</f>
        <v>0</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row>
    <row r="283" spans="1:126" x14ac:dyDescent="0.3">
      <c r="A283" s="14">
        <f>'TAM Aceite Virgen'!B31</f>
        <v>4.9000000000000004</v>
      </c>
      <c r="B283" s="14">
        <f>'TAM Aceite Virgen'!C31</f>
        <v>5</v>
      </c>
      <c r="C283" s="14"/>
      <c r="D283" s="8">
        <f>SUMIFS('Aceite Virgen'!D$6:D$257,'Aceite Virgen'!$A$6:$A$257,"&gt;="&amp;$A283,'Aceite Virgen'!$B$6:$B$257,"&lt;="&amp;$B283)</f>
        <v>0.82000000000000006</v>
      </c>
      <c r="E283" s="8">
        <f>SUMIFS('Aceite Virgen'!E$6:E$257,'Aceite Virgen'!$A$6:$A$257,"&gt;="&amp;$A283,'Aceite Virgen'!$B$6:$B$257,"&lt;="&amp;$B283)</f>
        <v>0.83</v>
      </c>
      <c r="F283" s="8">
        <f>SUMIFS('Aceite Virgen'!F$6:F$257,'Aceite Virgen'!$A$6:$A$257,"&gt;="&amp;$A283,'Aceite Virgen'!$B$6:$B$257,"&lt;="&amp;$B283)</f>
        <v>0.96</v>
      </c>
      <c r="G283" s="8">
        <f>SUMIFS('Aceite Virgen'!G$6:G$257,'Aceite Virgen'!$A$6:$A$257,"&gt;="&amp;$A283,'Aceite Virgen'!$B$6:$B$257,"&lt;="&amp;$B283)</f>
        <v>0</v>
      </c>
      <c r="H283" s="14"/>
      <c r="I283" s="14"/>
      <c r="J283" s="14"/>
      <c r="K283" s="8">
        <f>SUMIFS('Aceite Virgen'!K$6:K$257,'Aceite Virgen'!$A$6:$A$257,"&gt;="&amp;$A283,'Aceite Virgen'!$B$6:$B$257,"&lt;="&amp;$B283)</f>
        <v>0.47</v>
      </c>
      <c r="L283" s="8">
        <f>SUMIFS('Aceite Virgen'!L$6:L$257,'Aceite Virgen'!$A$6:$A$257,"&gt;="&amp;$A283,'Aceite Virgen'!$B$6:$B$257,"&lt;="&amp;$B283)</f>
        <v>2.33</v>
      </c>
      <c r="M283" s="8">
        <f>SUMIFS('Aceite Virgen'!M$6:M$257,'Aceite Virgen'!$A$6:$A$257,"&gt;="&amp;$A283,'Aceite Virgen'!$B$6:$B$257,"&lt;="&amp;$B283)</f>
        <v>0</v>
      </c>
      <c r="N283" s="8">
        <f>SUMIFS('Aceite Virgen'!N$6:N$257,'Aceite Virgen'!$A$6:$A$257,"&gt;="&amp;$A283,'Aceite Virgen'!$B$6:$B$257,"&lt;="&amp;$B283)</f>
        <v>0</v>
      </c>
      <c r="O283" s="14"/>
      <c r="P283" s="14"/>
      <c r="Q283" s="14"/>
      <c r="R283" s="8">
        <f>SUMIFS('Aceite Virgen'!R$6:R$257,'Aceite Virgen'!$A$6:$A$257,"&gt;="&amp;$A283,'Aceite Virgen'!$B$6:$B$257,"&lt;="&amp;$B283)</f>
        <v>1.78</v>
      </c>
      <c r="S283" s="8">
        <f>SUMIFS('Aceite Virgen'!S$6:S$257,'Aceite Virgen'!$A$6:$A$257,"&gt;="&amp;$A283,'Aceite Virgen'!$B$6:$B$257,"&lt;="&amp;$B283)</f>
        <v>1.1200000000000001</v>
      </c>
      <c r="T283" s="8">
        <f>SUMIFS('Aceite Virgen'!T$6:T$257,'Aceite Virgen'!$A$6:$A$257,"&gt;="&amp;$A283,'Aceite Virgen'!$B$6:$B$257,"&lt;="&amp;$B283)</f>
        <v>1.89</v>
      </c>
      <c r="U283" s="8">
        <f>SUMIFS('Aceite Virgen'!U$6:U$257,'Aceite Virgen'!$A$6:$A$257,"&gt;="&amp;$A283,'Aceite Virgen'!$B$6:$B$257,"&lt;="&amp;$B283)</f>
        <v>0</v>
      </c>
      <c r="V283" s="14"/>
      <c r="W283" s="14"/>
      <c r="X283" s="14"/>
      <c r="Y283" s="8">
        <f>SUMIFS('Aceite Virgen'!Y$6:Y$257,'Aceite Virgen'!$A$6:$A$257,"&gt;="&amp;$A283,'Aceite Virgen'!$B$6:$B$257,"&lt;="&amp;$B283)</f>
        <v>0.94000000000000006</v>
      </c>
      <c r="Z283" s="8">
        <f>SUMIFS('Aceite Virgen'!Z$6:Z$257,'Aceite Virgen'!$A$6:$A$257,"&gt;="&amp;$A283,'Aceite Virgen'!$B$6:$B$257,"&lt;="&amp;$B283)</f>
        <v>0</v>
      </c>
      <c r="AA283" s="8">
        <f>SUMIFS('Aceite Virgen'!AA$6:AA$257,'Aceite Virgen'!$A$6:$A$257,"&gt;="&amp;$A283,'Aceite Virgen'!$B$6:$B$257,"&lt;="&amp;$B283)</f>
        <v>0.69</v>
      </c>
      <c r="AB283" s="8">
        <f>SUMIFS('Aceite Virgen'!AB$6:AB$257,'Aceite Virgen'!$A$6:$A$257,"&gt;="&amp;$A283,'Aceite Virgen'!$B$6:$B$257,"&lt;="&amp;$B283)</f>
        <v>0</v>
      </c>
      <c r="AC283" s="14"/>
      <c r="AD283" s="14"/>
      <c r="AE283" s="14"/>
      <c r="AF283" s="8">
        <f>SUMIFS('Aceite Virgen'!AF$6:AF$257,'Aceite Virgen'!$A$6:$A$257,"&gt;="&amp;$A283,'Aceite Virgen'!$B$6:$B$257,"&lt;="&amp;$B283)</f>
        <v>2.1</v>
      </c>
      <c r="AG283" s="8">
        <f>SUMIFS('Aceite Virgen'!AG$6:AG$257,'Aceite Virgen'!$A$6:$A$257,"&gt;="&amp;$A283,'Aceite Virgen'!$B$6:$B$257,"&lt;="&amp;$B283)</f>
        <v>3.57</v>
      </c>
      <c r="AH283" s="8">
        <f>SUMIFS('Aceite Virgen'!AH$6:AH$257,'Aceite Virgen'!$A$6:$A$257,"&gt;="&amp;$A283,'Aceite Virgen'!$B$6:$B$257,"&lt;="&amp;$B283)</f>
        <v>1.4700000000000002</v>
      </c>
      <c r="AI283" s="8">
        <f>SUMIFS('Aceite Virgen'!AI$6:AI$257,'Aceite Virgen'!$A$6:$A$257,"&gt;="&amp;$A283,'Aceite Virgen'!$B$6:$B$257,"&lt;="&amp;$B283)</f>
        <v>6.23</v>
      </c>
      <c r="AJ283" s="14"/>
      <c r="AK283" s="14"/>
      <c r="AL283" s="14"/>
      <c r="AM283" s="8">
        <f>SUMIFS('Aceite Virgen'!AM$6:AM$257,'Aceite Virgen'!$A$6:$A$257,"&gt;="&amp;$A283,'Aceite Virgen'!$B$6:$B$257,"&lt;="&amp;$B283)</f>
        <v>0.76</v>
      </c>
      <c r="AN283" s="8">
        <f>SUMIFS('Aceite Virgen'!AN$6:AN$257,'Aceite Virgen'!$A$6:$A$257,"&gt;="&amp;$A283,'Aceite Virgen'!$B$6:$B$257,"&lt;="&amp;$B283)</f>
        <v>5.14</v>
      </c>
      <c r="AO283" s="8">
        <f>SUMIFS('Aceite Virgen'!AO$6:AO$257,'Aceite Virgen'!$A$6:$A$257,"&gt;="&amp;$A283,'Aceite Virgen'!$B$6:$B$257,"&lt;="&amp;$B283)</f>
        <v>0.17</v>
      </c>
      <c r="AP283" s="8">
        <f>SUMIFS('Aceite Virgen'!AP$6:AP$257,'Aceite Virgen'!$A$6:$A$257,"&gt;="&amp;$A283,'Aceite Virgen'!$B$6:$B$257,"&lt;="&amp;$B283)</f>
        <v>1.67</v>
      </c>
      <c r="AQ283" s="14"/>
      <c r="AR283" s="14"/>
      <c r="AT283" s="8">
        <f>SUMIFS('Aceite Virgen'!AT$6:AT$257,'Aceite Virgen'!$A$6:$A$257,"&gt;="&amp;$A283,'Aceite Virgen'!$B$6:$B$257,"&lt;="&amp;$B283)</f>
        <v>0.16</v>
      </c>
      <c r="AU283" s="8">
        <f>SUMIFS('Aceite Virgen'!AU$6:AU$257,'Aceite Virgen'!$A$6:$A$257,"&gt;="&amp;$A283,'Aceite Virgen'!$B$6:$B$257,"&lt;="&amp;$B283)</f>
        <v>1.1499999999999999</v>
      </c>
      <c r="AV283" s="8">
        <f>SUMIFS('Aceite Virgen'!AV$6:AV$257,'Aceite Virgen'!$A$6:$A$257,"&gt;="&amp;$A283,'Aceite Virgen'!$B$6:$B$257,"&lt;="&amp;$B283)</f>
        <v>0</v>
      </c>
      <c r="AW283" s="8">
        <f>SUMIFS('Aceite Virgen'!AW$6:AW$257,'Aceite Virgen'!$A$6:$A$257,"&gt;="&amp;$A283,'Aceite Virgen'!$B$6:$B$257,"&lt;="&amp;$B283)</f>
        <v>0</v>
      </c>
      <c r="BA283" s="8">
        <f>SUMIFS('Aceite Virgen'!BA$6:BA$257,'Aceite Virgen'!$A$6:$A$257,"&gt;="&amp;A283,'Aceite Virgen'!$B$6:$B$257,"&lt;="&amp;B283)</f>
        <v>0.05</v>
      </c>
      <c r="BB283" s="8">
        <f>SUMIFS('Aceite Virgen'!BB$6:BB$257,'Aceite Virgen'!$A$6:$A$257,"&gt;="&amp;$A283,'Aceite Virgen'!$B$6:$B$257,"&lt;="&amp;$B283)</f>
        <v>0.46</v>
      </c>
      <c r="BC283" s="8">
        <f>SUMIFS('Aceite Virgen'!BC$6:BC$257,'Aceite Virgen'!$A$6:$A$257,"&gt;="&amp;$A283,'Aceite Virgen'!$B$6:$B$257,"&lt;="&amp;$B283)</f>
        <v>0</v>
      </c>
      <c r="BD283" s="8">
        <f>SUMIFS('Aceite Virgen'!BD$6:BD$257,'Aceite Virgen'!$A$6:$A$257,"&gt;="&amp;$A283,'Aceite Virgen'!$B$6:$B$257,"&lt;="&amp;$B283)</f>
        <v>0</v>
      </c>
      <c r="BH283" s="8">
        <f>SUMIFS('Aceite Virgen'!BH$6:BH$257,'Aceite Virgen'!$A$6:$A$257,"&gt;="&amp;$A283,'Aceite Virgen'!$B$6:$B$257,"&lt;="&amp;$B283)</f>
        <v>0.14000000000000001</v>
      </c>
      <c r="BI283" s="8">
        <f>SUMIFS('Aceite Virgen'!BI$6:BI$257,'Aceite Virgen'!$A$6:$A$257,"&gt;="&amp;$A283,'Aceite Virgen'!$B$6:$B$257,"&lt;="&amp;$B283)</f>
        <v>0</v>
      </c>
      <c r="BJ283" s="8">
        <f>SUMIFS('Aceite Virgen'!BJ$6:BJ$257,'Aceite Virgen'!$A$6:$A$257,"&gt;="&amp;$A283,'Aceite Virgen'!$B$6:$B$257,"&lt;="&amp;$B283)</f>
        <v>0.16</v>
      </c>
      <c r="BK283" s="8">
        <f>SUMIFS('Aceite Virgen'!BK$6:BK$257,'Aceite Virgen'!$A$6:$A$257,"&gt;="&amp;$A283,'Aceite Virgen'!$B$6:$B$257,"&lt;="&amp;$B283)</f>
        <v>0</v>
      </c>
      <c r="BO283" s="8">
        <f>SUMIFS('Aceite Virgen'!BO$6:BO$257,'Aceite Virgen'!$A$6:$A$257,"&gt;="&amp;$A283,'Aceite Virgen'!$B$6:$B$257,"&lt;="&amp;$B283)</f>
        <v>0.21000000000000002</v>
      </c>
      <c r="BP283" s="8">
        <f>SUMIFS('Aceite Virgen'!BP$6:BP$257,'Aceite Virgen'!$A$6:$A$257,"&gt;="&amp;$A283,'Aceite Virgen'!$B$6:$B$257,"&lt;="&amp;$B283)</f>
        <v>0</v>
      </c>
      <c r="BQ283" s="8">
        <f>SUMIFS('Aceite Virgen'!BQ$6:BQ$257,'Aceite Virgen'!$A$6:$A$257,"&gt;="&amp;$A283,'Aceite Virgen'!$B$6:$B$257,"&lt;="&amp;$B283)</f>
        <v>0.12</v>
      </c>
      <c r="BR283" s="8">
        <f>SUMIFS('Aceite Virgen'!BR$6:BR$257,'Aceite Virgen'!$A$6:$A$257,"&gt;="&amp;$A283,'Aceite Virgen'!$B$6:$B$257,"&lt;="&amp;$B283)</f>
        <v>0</v>
      </c>
      <c r="BV283" s="8">
        <f>SUMIFS('Aceite Virgen'!BV$6:BV$257,'Aceite Virgen'!$A$6:$A$257,"&gt;="&amp;$A283,'Aceite Virgen'!$B$6:$B$257,"&lt;="&amp;$B283)</f>
        <v>0.38</v>
      </c>
      <c r="BW283" s="8">
        <f>SUMIFS('Aceite Virgen'!BW$6:BW$257,'Aceite Virgen'!$A$6:$A$257,"&gt;="&amp;$A283,'Aceite Virgen'!$B$6:$B$257,"&lt;="&amp;$B283)</f>
        <v>3.94</v>
      </c>
      <c r="BX283" s="8">
        <f>SUMIFS('Aceite Virgen'!BX$6:BX$257,'Aceite Virgen'!$A$6:$A$257,"&gt;="&amp;$A283,'Aceite Virgen'!$B$6:$B$257,"&lt;="&amp;$B283)</f>
        <v>0</v>
      </c>
      <c r="BY283" s="8">
        <f>SUMIFS('Aceite Virgen'!BY$6:BY$257,'Aceite Virgen'!$A$6:$A$257,"&gt;="&amp;$A283,'Aceite Virgen'!$B$6:$B$257,"&lt;="&amp;$B283)</f>
        <v>0</v>
      </c>
      <c r="CC283" s="8">
        <f>SUMIFS('Aceite Virgen'!CC$6:CC$257,'Aceite Virgen'!$A$6:$A$257,"&gt;="&amp;$A283,'Aceite Virgen'!$B$6:$B$257,"&lt;="&amp;$B283)</f>
        <v>0</v>
      </c>
      <c r="CD283" s="8">
        <f>SUMIFS('Aceite Virgen'!CD$6:CD$257,'Aceite Virgen'!$A$6:$A$257,"&gt;="&amp;$A283,'Aceite Virgen'!$B$6:$B$257,"&lt;="&amp;$B283)</f>
        <v>0</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0.61</v>
      </c>
      <c r="CK283" s="8">
        <f>SUMIFS('Aceite Virgen'!CK$6:CK$257,'Aceite Virgen'!$A$6:$A$257,"&gt;="&amp;$A283,'Aceite Virgen'!$B$6:$B$257,"&lt;="&amp;$B283)</f>
        <v>5.76</v>
      </c>
      <c r="CL283" s="8">
        <f>SUMIFS('Aceite Virgen'!CL$6:CL$257,'Aceite Virgen'!$A$6:$A$257,"&gt;="&amp;$A283,'Aceite Virgen'!$B$6:$B$257,"&lt;="&amp;$B283)</f>
        <v>0.11</v>
      </c>
      <c r="CM283" s="8">
        <f>SUMIFS('Aceite Virgen'!CM$6:CM$257,'Aceite Virgen'!$A$6:$A$257,"&gt;="&amp;$A283,'Aceite Virgen'!$B$6:$B$257,"&lt;="&amp;$B283)</f>
        <v>0</v>
      </c>
      <c r="CQ283" s="8">
        <f>SUMIFS('Aceite Virgen'!CQ$6:CQ$257,'Aceite Virgen'!$A$6:$A$257,"&gt;="&amp;$A283,'Aceite Virgen'!$B$6:$B$257,"&lt;="&amp;$B283)</f>
        <v>0.21</v>
      </c>
      <c r="CR283" s="8">
        <f>SUMIFS('Aceite Virgen'!CR$6:CR$257,'Aceite Virgen'!$A$6:$A$257,"&gt;="&amp;$A283,'Aceite Virgen'!$B$6:$B$257,"&lt;="&amp;$B283)</f>
        <v>0</v>
      </c>
      <c r="CS283" s="8">
        <f>SUMIFS('Aceite Virgen'!CS$6:CS$257,'Aceite Virgen'!$A$6:$A$257,"&gt;="&amp;$A283,'Aceite Virgen'!$B$6:$B$257,"&lt;="&amp;$B283)</f>
        <v>0.27</v>
      </c>
      <c r="CT283" s="8">
        <f>SUMIFS('Aceite Virgen'!CT$6:CT$257,'Aceite Virgen'!$A$6:$A$257,"&gt;="&amp;$A283,'Aceite Virgen'!$B$6:$B$257,"&lt;="&amp;$B283)</f>
        <v>0</v>
      </c>
      <c r="CX283" s="8">
        <f>SUMIFS('Aceite Virgen'!CX$6:CX$257,'Aceite Virgen'!$A$6:$A$257,"&gt;="&amp;$A283,'Aceite Virgen'!$B$6:$B$257,"&lt;="&amp;$B283)</f>
        <v>0.89</v>
      </c>
      <c r="CY283" s="8">
        <f>SUMIFS('Aceite Virgen'!CY$6:CY$257,'Aceite Virgen'!$A$6:$A$257,"&gt;="&amp;$A283,'Aceite Virgen'!$B$6:$B$257,"&lt;="&amp;$B283)</f>
        <v>0</v>
      </c>
      <c r="CZ283" s="8">
        <f>SUMIFS('Aceite Virgen'!CZ$6:CZ$257,'Aceite Virgen'!$A$6:$A$257,"&gt;="&amp;$A283,'Aceite Virgen'!$B$6:$B$257,"&lt;="&amp;$B283)</f>
        <v>0</v>
      </c>
      <c r="DA283" s="8">
        <f>SUMIFS('Aceite Virgen'!DA$6:DA$257,'Aceite Virgen'!$A$6:$A$257,"&gt;="&amp;$A283,'Aceite Virgen'!$B$6:$B$257,"&lt;="&amp;$B283)</f>
        <v>0</v>
      </c>
      <c r="DE283" s="8">
        <f>SUMIFS('Aceite Virgen'!DE$6:DE$257,'Aceite Virgen'!$A$6:$A$257,"&gt;="&amp;$A283,'Aceite Virgen'!$B$6:$B$257,"&lt;="&amp;$B283)</f>
        <v>2.87</v>
      </c>
      <c r="DF283" s="8">
        <f>SUMIFS('Aceite Virgen'!DF$6:DF$257,'Aceite Virgen'!$A$6:$A$257,"&gt;="&amp;$A283,'Aceite Virgen'!$B$6:$B$257,"&lt;="&amp;$B283)</f>
        <v>7.53</v>
      </c>
      <c r="DG283" s="8">
        <f>SUMIFS('Aceite Virgen'!DG$6:DG$257,'Aceite Virgen'!$A$6:$A$257,"&gt;="&amp;$A283,'Aceite Virgen'!$B$6:$B$257,"&lt;="&amp;$B283)</f>
        <v>1.74</v>
      </c>
      <c r="DH283" s="8">
        <f>SUMIFS('Aceite Virgen'!DH$6:DH$257,'Aceite Virgen'!$A$6:$A$257,"&gt;="&amp;$A283,'Aceite Virgen'!$B$6:$B$257,"&lt;="&amp;$B283)</f>
        <v>0</v>
      </c>
      <c r="DL283" s="8">
        <f>SUMIFS('Aceite Virgen'!DL$6:DL$257,'Aceite Virgen'!$A$6:$A$257,"&gt;="&amp;$A283,'Aceite Virgen'!$B$6:$B$257,"&lt;="&amp;$B283)</f>
        <v>2.41</v>
      </c>
      <c r="DM283" s="8">
        <f>SUMIFS('Aceite Virgen'!DM$6:DM$257,'Aceite Virgen'!$A$6:$A$257,"&gt;="&amp;$A283,'Aceite Virgen'!$B$6:$B$257,"&lt;="&amp;$B283)</f>
        <v>3.42</v>
      </c>
      <c r="DN283" s="8">
        <f>SUMIFS('Aceite Virgen'!DN$6:DN$257,'Aceite Virgen'!$A$6:$A$257,"&gt;="&amp;$A283,'Aceite Virgen'!$B$6:$B$257,"&lt;="&amp;$B283)</f>
        <v>2.5499999999999998</v>
      </c>
      <c r="DO283" s="8">
        <f>SUMIFS('Aceite Virgen'!DO$6:DO$257,'Aceite Virgen'!$A$6:$A$257,"&gt;="&amp;$A283,'Aceite Virgen'!$B$6:$B$257,"&lt;="&amp;$B283)</f>
        <v>0</v>
      </c>
      <c r="DS283" s="8">
        <f>SUMIFS('Aceite Virgen'!DS$6:DS$257,'Aceite Virgen'!$A$6:$A$257,"&gt;="&amp;$A283,'Aceite Virgen'!$B$6:$B$257,"&lt;="&amp;$B283)</f>
        <v>4.28</v>
      </c>
      <c r="DT283" s="8">
        <f>SUMIFS('Aceite Virgen'!DT$6:DT$257,'Aceite Virgen'!$A$6:$A$257,"&gt;="&amp;$A283,'Aceite Virgen'!$B$6:$B$257,"&lt;="&amp;$B283)</f>
        <v>13.22</v>
      </c>
      <c r="DU283" s="8">
        <f>SUMIFS('Aceite Virgen'!DU$6:DU$257,'Aceite Virgen'!$A$6:$A$257,"&gt;="&amp;$A283,'Aceite Virgen'!$B$6:$B$257,"&lt;="&amp;$B283)</f>
        <v>3.19</v>
      </c>
      <c r="DV283" s="8">
        <f>SUMIFS('Aceite Virgen'!DV$6:DV$257,'Aceite Virgen'!$A$6:$A$257,"&gt;="&amp;$A283,'Aceite Virgen'!$B$6:$B$257,"&lt;="&amp;$B283)</f>
        <v>0</v>
      </c>
    </row>
    <row r="284" spans="1:126" x14ac:dyDescent="0.3">
      <c r="A284" s="14">
        <f>'TAM Aceite Virgen'!B32</f>
        <v>5</v>
      </c>
      <c r="B284" s="14">
        <f>'TAM Aceite Virgen'!C32</f>
        <v>5.0999999999999996</v>
      </c>
      <c r="C284" s="14"/>
      <c r="D284" s="8">
        <f>SUMIFS('Aceite Virgen'!D$6:D$257,'Aceite Virgen'!$A$6:$A$257,"&gt;="&amp;$A284,'Aceite Virgen'!$B$6:$B$257,"&lt;="&amp;$B284)</f>
        <v>0</v>
      </c>
      <c r="E284" s="8">
        <f>SUMIFS('Aceite Virgen'!E$6:E$257,'Aceite Virgen'!$A$6:$A$257,"&gt;="&amp;$A284,'Aceite Virgen'!$B$6:$B$257,"&lt;="&amp;$B284)</f>
        <v>0</v>
      </c>
      <c r="F284" s="8">
        <f>SUMIFS('Aceite Virgen'!F$6:F$257,'Aceite Virgen'!$A$6:$A$257,"&gt;="&amp;$A284,'Aceite Virgen'!$B$6:$B$257,"&lt;="&amp;$B284)</f>
        <v>0</v>
      </c>
      <c r="G284" s="8">
        <f>SUMIFS('Aceite Virgen'!G$6:G$257,'Aceite Virgen'!$A$6:$A$257,"&gt;="&amp;$A284,'Aceite Virgen'!$B$6:$B$257,"&lt;="&amp;$B284)</f>
        <v>0</v>
      </c>
      <c r="H284" s="14"/>
      <c r="I284" s="14"/>
      <c r="J284" s="14"/>
      <c r="K284" s="8">
        <f>SUMIFS('Aceite Virgen'!K$6:K$257,'Aceite Virgen'!$A$6:$A$257,"&gt;="&amp;$A284,'Aceite Virgen'!$B$6:$B$257,"&lt;="&amp;$B284)</f>
        <v>0.56000000000000005</v>
      </c>
      <c r="L284" s="8">
        <f>SUMIFS('Aceite Virgen'!L$6:L$257,'Aceite Virgen'!$A$6:$A$257,"&gt;="&amp;$A284,'Aceite Virgen'!$B$6:$B$257,"&lt;="&amp;$B284)</f>
        <v>0</v>
      </c>
      <c r="M284" s="8">
        <f>SUMIFS('Aceite Virgen'!M$6:M$257,'Aceite Virgen'!$A$6:$A$257,"&gt;="&amp;$A284,'Aceite Virgen'!$B$6:$B$257,"&lt;="&amp;$B284)</f>
        <v>0.73</v>
      </c>
      <c r="N284" s="8">
        <f>SUMIFS('Aceite Virgen'!N$6:N$257,'Aceite Virgen'!$A$6:$A$257,"&gt;="&amp;$A284,'Aceite Virgen'!$B$6:$B$257,"&lt;="&amp;$B284)</f>
        <v>0</v>
      </c>
      <c r="O284" s="14"/>
      <c r="P284" s="14"/>
      <c r="Q284" s="14"/>
      <c r="R284" s="8">
        <f>SUMIFS('Aceite Virgen'!R$6:R$257,'Aceite Virgen'!$A$6:$A$257,"&gt;="&amp;$A284,'Aceite Virgen'!$B$6:$B$257,"&lt;="&amp;$B284)</f>
        <v>0.38</v>
      </c>
      <c r="S284" s="8">
        <f>SUMIFS('Aceite Virgen'!S$6:S$257,'Aceite Virgen'!$A$6:$A$257,"&gt;="&amp;$A284,'Aceite Virgen'!$B$6:$B$257,"&lt;="&amp;$B284)</f>
        <v>0</v>
      </c>
      <c r="T284" s="8">
        <f>SUMIFS('Aceite Virgen'!T$6:T$257,'Aceite Virgen'!$A$6:$A$257,"&gt;="&amp;$A284,'Aceite Virgen'!$B$6:$B$257,"&lt;="&amp;$B284)</f>
        <v>0.53</v>
      </c>
      <c r="U284" s="8">
        <f>SUMIFS('Aceite Virgen'!U$6:U$257,'Aceite Virgen'!$A$6:$A$257,"&gt;="&amp;$A284,'Aceite Virgen'!$B$6:$B$257,"&lt;="&amp;$B284)</f>
        <v>0</v>
      </c>
      <c r="V284" s="14"/>
      <c r="W284" s="14"/>
      <c r="X284" s="14"/>
      <c r="Y284" s="8">
        <f>SUMIFS('Aceite Virgen'!Y$6:Y$257,'Aceite Virgen'!$A$6:$A$257,"&gt;="&amp;$A284,'Aceite Virgen'!$B$6:$B$257,"&lt;="&amp;$B284)</f>
        <v>0.71</v>
      </c>
      <c r="Z284" s="8">
        <f>SUMIFS('Aceite Virgen'!Z$6:Z$257,'Aceite Virgen'!$A$6:$A$257,"&gt;="&amp;$A284,'Aceite Virgen'!$B$6:$B$257,"&lt;="&amp;$B284)</f>
        <v>0</v>
      </c>
      <c r="AA284" s="8">
        <f>SUMIFS('Aceite Virgen'!AA$6:AA$257,'Aceite Virgen'!$A$6:$A$257,"&gt;="&amp;$A284,'Aceite Virgen'!$B$6:$B$257,"&lt;="&amp;$B284)</f>
        <v>0</v>
      </c>
      <c r="AB284" s="8">
        <f>SUMIFS('Aceite Virgen'!AB$6:AB$257,'Aceite Virgen'!$A$6:$A$257,"&gt;="&amp;$A284,'Aceite Virgen'!$B$6:$B$257,"&lt;="&amp;$B284)</f>
        <v>0</v>
      </c>
      <c r="AC284" s="14"/>
      <c r="AD284" s="14"/>
      <c r="AE284" s="14"/>
      <c r="AF284" s="8">
        <f>SUMIFS('Aceite Virgen'!AF$6:AF$257,'Aceite Virgen'!$A$6:$A$257,"&gt;="&amp;$A284,'Aceite Virgen'!$B$6:$B$257,"&lt;="&amp;$B284)</f>
        <v>0.34</v>
      </c>
      <c r="AG284" s="8">
        <f>SUMIFS('Aceite Virgen'!AG$6:AG$257,'Aceite Virgen'!$A$6:$A$257,"&gt;="&amp;$A284,'Aceite Virgen'!$B$6:$B$257,"&lt;="&amp;$B284)</f>
        <v>0</v>
      </c>
      <c r="AH284" s="8">
        <f>SUMIFS('Aceite Virgen'!AH$6:AH$257,'Aceite Virgen'!$A$6:$A$257,"&gt;="&amp;$A284,'Aceite Virgen'!$B$6:$B$257,"&lt;="&amp;$B284)</f>
        <v>0.4</v>
      </c>
      <c r="AI284" s="8">
        <f>SUMIFS('Aceite Virgen'!AI$6:AI$257,'Aceite Virgen'!$A$6:$A$257,"&gt;="&amp;$A284,'Aceite Virgen'!$B$6:$B$257,"&lt;="&amp;$B284)</f>
        <v>0</v>
      </c>
      <c r="AJ284" s="14"/>
      <c r="AK284" s="14"/>
      <c r="AL284" s="14"/>
      <c r="AM284" s="8">
        <f>SUMIFS('Aceite Virgen'!AM$6:AM$257,'Aceite Virgen'!$A$6:$A$257,"&gt;="&amp;$A284,'Aceite Virgen'!$B$6:$B$257,"&lt;="&amp;$B284)</f>
        <v>0</v>
      </c>
      <c r="AN284" s="8">
        <f>SUMIFS('Aceite Virgen'!AN$6:AN$257,'Aceite Virgen'!$A$6:$A$257,"&gt;="&amp;$A284,'Aceite Virgen'!$B$6:$B$257,"&lt;="&amp;$B284)</f>
        <v>0</v>
      </c>
      <c r="AO284" s="8">
        <f>SUMIFS('Aceite Virgen'!AO$6:AO$257,'Aceite Virgen'!$A$6:$A$257,"&gt;="&amp;$A284,'Aceite Virgen'!$B$6:$B$257,"&lt;="&amp;$B284)</f>
        <v>0</v>
      </c>
      <c r="AP284" s="8">
        <f>SUMIFS('Aceite Virgen'!AP$6:AP$257,'Aceite Virgen'!$A$6:$A$257,"&gt;="&amp;$A284,'Aceite Virgen'!$B$6:$B$257,"&lt;="&amp;$B284)</f>
        <v>0</v>
      </c>
      <c r="AQ284" s="14"/>
      <c r="AR284" s="14"/>
      <c r="AT284" s="8">
        <f>SUMIFS('Aceite Virgen'!AT$6:AT$257,'Aceite Virgen'!$A$6:$A$257,"&gt;="&amp;$A284,'Aceite Virgen'!$B$6:$B$257,"&lt;="&amp;$B284)</f>
        <v>0</v>
      </c>
      <c r="AU284" s="8">
        <f>SUMIFS('Aceite Virgen'!AU$6:AU$257,'Aceite Virgen'!$A$6:$A$257,"&gt;="&amp;$A284,'Aceite Virgen'!$B$6:$B$257,"&lt;="&amp;$B284)</f>
        <v>0</v>
      </c>
      <c r="AV284" s="8">
        <f>SUMIFS('Aceite Virgen'!AV$6:AV$257,'Aceite Virgen'!$A$6:$A$257,"&gt;="&amp;$A284,'Aceite Virgen'!$B$6:$B$257,"&lt;="&amp;$B284)</f>
        <v>0</v>
      </c>
      <c r="AW284" s="8">
        <f>SUMIFS('Aceite Virgen'!AW$6:AW$257,'Aceite Virgen'!$A$6:$A$257,"&gt;="&amp;$A284,'Aceite Virgen'!$B$6:$B$257,"&lt;="&amp;$B284)</f>
        <v>0</v>
      </c>
      <c r="BA284" s="8">
        <f>SUMIFS('Aceite Virgen'!BA$6:BA$257,'Aceite Virgen'!$A$6:$A$257,"&gt;="&amp;A284,'Aceite Virgen'!$B$6:$B$257,"&lt;="&amp;B284)</f>
        <v>0</v>
      </c>
      <c r="BB284" s="8">
        <f>SUMIFS('Aceite Virgen'!BB$6:BB$257,'Aceite Virgen'!$A$6:$A$257,"&gt;="&amp;$A284,'Aceite Virgen'!$B$6:$B$257,"&lt;="&amp;$B284)</f>
        <v>0</v>
      </c>
      <c r="BC284" s="8">
        <f>SUMIFS('Aceite Virgen'!BC$6:BC$257,'Aceite Virgen'!$A$6:$A$257,"&gt;="&amp;$A284,'Aceite Virgen'!$B$6:$B$257,"&lt;="&amp;$B284)</f>
        <v>0</v>
      </c>
      <c r="BD284" s="8">
        <f>SUMIFS('Aceite Virgen'!BD$6:BD$257,'Aceite Virgen'!$A$6:$A$257,"&gt;="&amp;$A284,'Aceite Virgen'!$B$6:$B$257,"&lt;="&amp;$B284)</f>
        <v>0</v>
      </c>
      <c r="BH284" s="8">
        <f>SUMIFS('Aceite Virgen'!BH$6:BH$257,'Aceite Virgen'!$A$6:$A$257,"&gt;="&amp;$A284,'Aceite Virgen'!$B$6:$B$257,"&lt;="&amp;$B284)</f>
        <v>0.28000000000000003</v>
      </c>
      <c r="BI284" s="8">
        <f>SUMIFS('Aceite Virgen'!BI$6:BI$257,'Aceite Virgen'!$A$6:$A$257,"&gt;="&amp;$A284,'Aceite Virgen'!$B$6:$B$257,"&lt;="&amp;$B284)</f>
        <v>0</v>
      </c>
      <c r="BJ284" s="8">
        <f>SUMIFS('Aceite Virgen'!BJ$6:BJ$257,'Aceite Virgen'!$A$6:$A$257,"&gt;="&amp;$A284,'Aceite Virgen'!$B$6:$B$257,"&lt;="&amp;$B284)</f>
        <v>0.32</v>
      </c>
      <c r="BK284" s="8">
        <f>SUMIFS('Aceite Virgen'!BK$6:BK$257,'Aceite Virgen'!$A$6:$A$257,"&gt;="&amp;$A284,'Aceite Virgen'!$B$6:$B$257,"&lt;="&amp;$B284)</f>
        <v>0</v>
      </c>
      <c r="BO284" s="8">
        <f>SUMIFS('Aceite Virgen'!BO$6:BO$257,'Aceite Virgen'!$A$6:$A$257,"&gt;="&amp;$A284,'Aceite Virgen'!$B$6:$B$257,"&lt;="&amp;$B284)</f>
        <v>0</v>
      </c>
      <c r="BP284" s="8">
        <f>SUMIFS('Aceite Virgen'!BP$6:BP$257,'Aceite Virgen'!$A$6:$A$257,"&gt;="&amp;$A284,'Aceite Virgen'!$B$6:$B$257,"&lt;="&amp;$B284)</f>
        <v>0</v>
      </c>
      <c r="BQ284" s="8">
        <f>SUMIFS('Aceite Virgen'!BQ$6:BQ$257,'Aceite Virgen'!$A$6:$A$257,"&gt;="&amp;$A284,'Aceite Virgen'!$B$6:$B$257,"&lt;="&amp;$B284)</f>
        <v>0</v>
      </c>
      <c r="BR284" s="8">
        <f>SUMIFS('Aceite Virgen'!BR$6:BR$257,'Aceite Virgen'!$A$6:$A$257,"&gt;="&amp;$A284,'Aceite Virgen'!$B$6:$B$257,"&lt;="&amp;$B284)</f>
        <v>0</v>
      </c>
      <c r="BV284" s="8">
        <f>SUMIFS('Aceite Virgen'!BV$6:BV$257,'Aceite Virgen'!$A$6:$A$257,"&gt;="&amp;$A284,'Aceite Virgen'!$B$6:$B$257,"&lt;="&amp;$B284)</f>
        <v>0.12</v>
      </c>
      <c r="BW284" s="8">
        <f>SUMIFS('Aceite Virgen'!BW$6:BW$257,'Aceite Virgen'!$A$6:$A$257,"&gt;="&amp;$A284,'Aceite Virgen'!$B$6:$B$257,"&lt;="&amp;$B284)</f>
        <v>0</v>
      </c>
      <c r="BX284" s="8">
        <f>SUMIFS('Aceite Virgen'!BX$6:BX$257,'Aceite Virgen'!$A$6:$A$257,"&gt;="&amp;$A284,'Aceite Virgen'!$B$6:$B$257,"&lt;="&amp;$B284)</f>
        <v>0</v>
      </c>
      <c r="BY284" s="8">
        <f>SUMIFS('Aceite Virgen'!BY$6:BY$257,'Aceite Virgen'!$A$6:$A$257,"&gt;="&amp;$A284,'Aceite Virgen'!$B$6:$B$257,"&lt;="&amp;$B284)</f>
        <v>0</v>
      </c>
      <c r="CC284" s="8">
        <f>SUMIFS('Aceite Virgen'!CC$6:CC$257,'Aceite Virgen'!$A$6:$A$257,"&gt;="&amp;$A284,'Aceite Virgen'!$B$6:$B$257,"&lt;="&amp;$B284)</f>
        <v>7.0000000000000007E-2</v>
      </c>
      <c r="CD284" s="8">
        <f>SUMIFS('Aceite Virgen'!CD$6:CD$257,'Aceite Virgen'!$A$6:$A$257,"&gt;="&amp;$A284,'Aceite Virgen'!$B$6:$B$257,"&lt;="&amp;$B284)</f>
        <v>0</v>
      </c>
      <c r="CE284" s="8">
        <f>SUMIFS('Aceite Virgen'!CE$6:CE$257,'Aceite Virgen'!$A$6:$A$257,"&gt;="&amp;$A284,'Aceite Virgen'!$B$6:$B$257,"&lt;="&amp;$B284)</f>
        <v>0</v>
      </c>
      <c r="CF284" s="8">
        <f>SUMIFS('Aceite Virgen'!CF$6:CF$257,'Aceite Virgen'!$A$6:$A$257,"&gt;="&amp;$A284,'Aceite Virgen'!$B$6:$B$257,"&lt;="&amp;$B284)</f>
        <v>0</v>
      </c>
      <c r="CJ284" s="8">
        <f>SUMIFS('Aceite Virgen'!CJ$6:CJ$257,'Aceite Virgen'!$A$6:$A$257,"&gt;="&amp;$A284,'Aceite Virgen'!$B$6:$B$257,"&lt;="&amp;$B284)</f>
        <v>0</v>
      </c>
      <c r="CK284" s="8">
        <f>SUMIFS('Aceite Virgen'!CK$6:CK$257,'Aceite Virgen'!$A$6:$A$257,"&gt;="&amp;$A284,'Aceite Virgen'!$B$6:$B$257,"&lt;="&amp;$B284)</f>
        <v>0</v>
      </c>
      <c r="CL284" s="8">
        <f>SUMIFS('Aceite Virgen'!CL$6:CL$257,'Aceite Virgen'!$A$6:$A$257,"&gt;="&amp;$A284,'Aceite Virgen'!$B$6:$B$257,"&lt;="&amp;$B284)</f>
        <v>0</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v>
      </c>
      <c r="CY284" s="8">
        <f>SUMIFS('Aceite Virgen'!CY$6:CY$257,'Aceite Virgen'!$A$6:$A$257,"&gt;="&amp;$A284,'Aceite Virgen'!$B$6:$B$257,"&lt;="&amp;$B284)</f>
        <v>0</v>
      </c>
      <c r="CZ284" s="8">
        <f>SUMIFS('Aceite Virgen'!CZ$6:CZ$257,'Aceite Virgen'!$A$6:$A$257,"&gt;="&amp;$A284,'Aceite Virgen'!$B$6:$B$257,"&lt;="&amp;$B284)</f>
        <v>0</v>
      </c>
      <c r="DA284" s="8">
        <f>SUMIFS('Aceite Virgen'!DA$6:DA$257,'Aceite Virgen'!$A$6:$A$257,"&gt;="&amp;$A284,'Aceite Virgen'!$B$6:$B$257,"&lt;="&amp;$B284)</f>
        <v>0</v>
      </c>
      <c r="DE284" s="8">
        <f>SUMIFS('Aceite Virgen'!DE$6:DE$257,'Aceite Virgen'!$A$6:$A$257,"&gt;="&amp;$A284,'Aceite Virgen'!$B$6:$B$257,"&lt;="&amp;$B284)</f>
        <v>0</v>
      </c>
      <c r="DF284" s="8">
        <f>SUMIFS('Aceite Virgen'!DF$6:DF$257,'Aceite Virgen'!$A$6:$A$257,"&gt;="&amp;$A284,'Aceite Virgen'!$B$6:$B$257,"&lt;="&amp;$B284)</f>
        <v>0</v>
      </c>
      <c r="DG284" s="8">
        <f>SUMIFS('Aceite Virgen'!DG$6:DG$257,'Aceite Virgen'!$A$6:$A$257,"&gt;="&amp;$A284,'Aceite Virgen'!$B$6:$B$257,"&lt;="&amp;$B284)</f>
        <v>0</v>
      </c>
      <c r="DH284" s="8">
        <f>SUMIFS('Aceite Virgen'!DH$6:DH$257,'Aceite Virgen'!$A$6:$A$257,"&gt;="&amp;$A284,'Aceite Virgen'!$B$6:$B$257,"&lt;="&amp;$B284)</f>
        <v>0</v>
      </c>
      <c r="DL284" s="8">
        <f>SUMIFS('Aceite Virgen'!DL$6:DL$257,'Aceite Virgen'!$A$6:$A$257,"&gt;="&amp;$A284,'Aceite Virgen'!$B$6:$B$257,"&lt;="&amp;$B284)</f>
        <v>0</v>
      </c>
      <c r="DM284" s="8">
        <f>SUMIFS('Aceite Virgen'!DM$6:DM$257,'Aceite Virgen'!$A$6:$A$257,"&gt;="&amp;$A284,'Aceite Virgen'!$B$6:$B$257,"&lt;="&amp;$B284)</f>
        <v>0</v>
      </c>
      <c r="DN284" s="8">
        <f>SUMIFS('Aceite Virgen'!DN$6:DN$257,'Aceite Virgen'!$A$6:$A$257,"&gt;="&amp;$A284,'Aceite Virgen'!$B$6:$B$257,"&lt;="&amp;$B284)</f>
        <v>0</v>
      </c>
      <c r="DO284" s="8">
        <f>SUMIFS('Aceite Virgen'!DO$6:DO$257,'Aceite Virgen'!$A$6:$A$257,"&gt;="&amp;$A284,'Aceite Virgen'!$B$6:$B$257,"&lt;="&amp;$B284)</f>
        <v>0</v>
      </c>
      <c r="DS284" s="8">
        <f>SUMIFS('Aceite Virgen'!DS$6:DS$257,'Aceite Virgen'!$A$6:$A$257,"&gt;="&amp;$A284,'Aceite Virgen'!$B$6:$B$257,"&lt;="&amp;$B284)</f>
        <v>0.7</v>
      </c>
      <c r="DT284" s="8">
        <f>SUMIFS('Aceite Virgen'!DT$6:DT$257,'Aceite Virgen'!$A$6:$A$257,"&gt;="&amp;$A284,'Aceite Virgen'!$B$6:$B$257,"&lt;="&amp;$B284)</f>
        <v>0</v>
      </c>
      <c r="DU284" s="8">
        <f>SUMIFS('Aceite Virgen'!DU$6:DU$257,'Aceite Virgen'!$A$6:$A$257,"&gt;="&amp;$A284,'Aceite Virgen'!$B$6:$B$257,"&lt;="&amp;$B284)</f>
        <v>0.91</v>
      </c>
      <c r="DV284" s="8">
        <f>SUMIFS('Aceite Virgen'!DV$6:DV$257,'Aceite Virgen'!$A$6:$A$257,"&gt;="&amp;$A284,'Aceite Virgen'!$B$6:$B$257,"&lt;="&amp;$B284)</f>
        <v>0</v>
      </c>
    </row>
    <row r="285" spans="1:126" x14ac:dyDescent="0.3">
      <c r="A285" s="14">
        <f>'TAM Aceite Virgen'!B33</f>
        <v>5.0999999999999996</v>
      </c>
      <c r="B285" s="14">
        <f>'TAM Aceite Virgen'!C33</f>
        <v>0</v>
      </c>
      <c r="C285" s="14"/>
      <c r="D285" s="8">
        <f>SUMIF('Aceite Virgen'!$A$6:$A$257,"&gt;="&amp;$A285,'Aceite Virgen'!D$6:D$257)</f>
        <v>5.29</v>
      </c>
      <c r="E285" s="8">
        <f>SUMIF('Aceite Virgen'!$A$6:$A$257,"&gt;="&amp;$A285,'Aceite Virgen'!E$6:E$257)</f>
        <v>15.41</v>
      </c>
      <c r="F285" s="8">
        <f>SUMIF('Aceite Virgen'!$A$6:$A$257,"&gt;="&amp;$A285,'Aceite Virgen'!F$6:F$257)</f>
        <v>2.0300000000000002</v>
      </c>
      <c r="G285" s="8">
        <f>SUMIF('Aceite Virgen'!$A$6:$A$257,"&gt;="&amp;$A285,'Aceite Virgen'!G$6:G$257)</f>
        <v>11.490000000000002</v>
      </c>
      <c r="H285" s="14"/>
      <c r="I285" s="14"/>
      <c r="J285" s="14"/>
      <c r="K285" s="8">
        <f>SUMIF('Aceite Virgen'!$A$6:$A$257,"&gt;="&amp;$A285,'Aceite Virgen'!K$6:K$257)</f>
        <v>9.8300000000000018</v>
      </c>
      <c r="L285" s="8">
        <f>SUMIF('Aceite Virgen'!$A$6:$A$257,"&gt;="&amp;$A285,'Aceite Virgen'!L$6:L$257)</f>
        <v>36.380000000000003</v>
      </c>
      <c r="M285" s="8">
        <f>SUMIF('Aceite Virgen'!$A$6:$A$257,"&gt;="&amp;$A285,'Aceite Virgen'!M$6:M$257)</f>
        <v>3.4799999999999995</v>
      </c>
      <c r="N285" s="8">
        <f>SUMIF('Aceite Virgen'!$A$6:$A$257,"&gt;="&amp;$A285,'Aceite Virgen'!N$6:N$257)</f>
        <v>6.68</v>
      </c>
      <c r="O285" s="14"/>
      <c r="P285" s="14"/>
      <c r="Q285" s="14"/>
      <c r="R285" s="8">
        <f>SUMIF('Aceite Virgen'!$A$6:$A$257,"&gt;="&amp;$A285,'Aceite Virgen'!R$6:R$257)</f>
        <v>10.979999999999999</v>
      </c>
      <c r="S285" s="8">
        <f>SUMIF('Aceite Virgen'!$A$6:$A$257,"&gt;="&amp;$A285,'Aceite Virgen'!S$6:S$257)</f>
        <v>32.909999999999997</v>
      </c>
      <c r="T285" s="8">
        <f>SUMIF('Aceite Virgen'!$A$6:$A$257,"&gt;="&amp;$A285,'Aceite Virgen'!T$6:T$257)</f>
        <v>6.06</v>
      </c>
      <c r="U285" s="8">
        <f>SUMIF('Aceite Virgen'!$A$6:$A$257,"&gt;="&amp;$A285,'Aceite Virgen'!U$6:U$257)</f>
        <v>4.5</v>
      </c>
      <c r="V285" s="14"/>
      <c r="W285" s="14"/>
      <c r="X285" s="14"/>
      <c r="Y285" s="8">
        <f>SUMIF('Aceite Virgen'!$A$6:$A$257,"&gt;="&amp;$A285,'Aceite Virgen'!Y$6:Y$257)</f>
        <v>6.13</v>
      </c>
      <c r="Z285" s="8">
        <f>SUMIF('Aceite Virgen'!$A$6:$A$257,"&gt;="&amp;$A285,'Aceite Virgen'!Z$6:Z$257)</f>
        <v>10.71</v>
      </c>
      <c r="AA285" s="8">
        <f>SUMIF('Aceite Virgen'!$A$6:$A$257,"&gt;="&amp;$A285,'Aceite Virgen'!AA$6:AA$257)</f>
        <v>4.9800000000000004</v>
      </c>
      <c r="AB285" s="8">
        <f>SUMIF('Aceite Virgen'!$A$6:$A$257,"&gt;="&amp;$A285,'Aceite Virgen'!AB$6:AB$257)</f>
        <v>1.39</v>
      </c>
      <c r="AC285" s="14"/>
      <c r="AD285" s="14"/>
      <c r="AE285" s="14"/>
      <c r="AF285" s="8">
        <f>SUMIF('Aceite Virgen'!$A$6:$A$257,"&gt;="&amp;$A285,'Aceite Virgen'!AF$6:AF$257)</f>
        <v>4.22</v>
      </c>
      <c r="AG285" s="8">
        <f>SUMIF('Aceite Virgen'!$A$6:$A$257,"&gt;="&amp;$A285,'Aceite Virgen'!AG$6:AG$257)</f>
        <v>26.93</v>
      </c>
      <c r="AH285" s="8">
        <f>SUMIF('Aceite Virgen'!$A$6:$A$257,"&gt;="&amp;$A285,'Aceite Virgen'!AH$6:AH$257)</f>
        <v>1.68</v>
      </c>
      <c r="AI285" s="8">
        <f>SUMIF('Aceite Virgen'!$A$6:$A$257,"&gt;="&amp;$A285,'Aceite Virgen'!AI$6:AI$257)</f>
        <v>0</v>
      </c>
      <c r="AJ285" s="14"/>
      <c r="AK285" s="14"/>
      <c r="AL285" s="14"/>
      <c r="AM285" s="8">
        <f>SUMIF('Aceite Virgen'!$A$6:$A$257,"&gt;="&amp;$A285,'Aceite Virgen'!AM$6:AM$257)</f>
        <v>6.85</v>
      </c>
      <c r="AN285" s="8">
        <f>SUMIF('Aceite Virgen'!$A$6:$A$257,"&gt;="&amp;$A285,'Aceite Virgen'!AN$6:AN$257)</f>
        <v>17.21</v>
      </c>
      <c r="AO285" s="8">
        <f>SUMIF('Aceite Virgen'!$A$6:$A$257,"&gt;="&amp;$A285,'Aceite Virgen'!AO$6:AO$257)</f>
        <v>4.78</v>
      </c>
      <c r="AP285" s="8">
        <f>SUMIF('Aceite Virgen'!$A$6:$A$257,"&gt;="&amp;$A285,'Aceite Virgen'!AP$6:AP$257)</f>
        <v>3.19</v>
      </c>
      <c r="AQ285" s="14"/>
      <c r="AR285" s="14"/>
      <c r="AT285" s="8">
        <f>SUMIF('Aceite Virgen'!$A$6:$A$257,"&gt;="&amp;$A285,'Aceite Virgen'!AT$6:AT$257)</f>
        <v>6.18</v>
      </c>
      <c r="AU285" s="8">
        <f>SUMIF('Aceite Virgen'!$A$6:$A$257,"&gt;="&amp;$A285,'Aceite Virgen'!AU$6:AU$257)</f>
        <v>25.72</v>
      </c>
      <c r="AV285" s="8">
        <f>SUMIF('Aceite Virgen'!$A$6:$A$257,"&gt;="&amp;$A285,'Aceite Virgen'!AV$6:AV$257)</f>
        <v>2.2400000000000002</v>
      </c>
      <c r="AW285" s="8">
        <f>SUMIF('Aceite Virgen'!$A$6:$A$257,"&gt;="&amp;$A285,'Aceite Virgen'!AW$6:AW$257)</f>
        <v>5.78</v>
      </c>
      <c r="BA285" s="8">
        <f>SUMIF('Aceite Virgen'!$A$6:$A$257,"&gt;="&amp;$A285,'Aceite Virgen'!BA$6:BA$257)</f>
        <v>3.75</v>
      </c>
      <c r="BB285" s="8">
        <f>SUMIF('Aceite Virgen'!$A$6:$A$257,"&gt;="&amp;$A285,'Aceite Virgen'!BB$6:BB$257)</f>
        <v>12.569999999999999</v>
      </c>
      <c r="BC285" s="8">
        <f>SUMIF('Aceite Virgen'!$A$6:$A$257,"&gt;="&amp;$A285,'Aceite Virgen'!BC$6:BC$257)</f>
        <v>1.81</v>
      </c>
      <c r="BD285" s="8">
        <f>SUMIF('Aceite Virgen'!$A$6:$A$257,"&gt;="&amp;$A285,'Aceite Virgen'!BD$6:BD$257)</f>
        <v>1.92</v>
      </c>
      <c r="BH285" s="8">
        <f>SUMIF('Aceite Virgen'!$A$6:$A$257,"&gt;="&amp;$A285,'Aceite Virgen'!BH$6:BH$257)</f>
        <v>4.8</v>
      </c>
      <c r="BI285" s="8">
        <f>SUMIF('Aceite Virgen'!$A$6:$A$257,"&gt;="&amp;$A285,'Aceite Virgen'!BI$6:BI$257)</f>
        <v>27.600000000000005</v>
      </c>
      <c r="BJ285" s="8">
        <f>SUMIF('Aceite Virgen'!$A$6:$A$257,"&gt;="&amp;$A285,'Aceite Virgen'!BJ$6:BJ$257)</f>
        <v>2.8600000000000003</v>
      </c>
      <c r="BK285" s="8">
        <f>SUMIF('Aceite Virgen'!$A$6:$A$257,"&gt;="&amp;$A285,'Aceite Virgen'!BK$6:BK$257)</f>
        <v>2.1</v>
      </c>
      <c r="BO285" s="8">
        <f>SUMIF('Aceite Virgen'!$A$6:$A$257,"&gt;="&amp;$A285,'Aceite Virgen'!BO$6:BO$257)</f>
        <v>4.8499999999999996</v>
      </c>
      <c r="BP285" s="8">
        <f>SUMIF('Aceite Virgen'!$A$6:$A$257,"&gt;="&amp;$A285,'Aceite Virgen'!BP$6:BP$257)</f>
        <v>7.92</v>
      </c>
      <c r="BQ285" s="8">
        <f>SUMIF('Aceite Virgen'!$A$6:$A$257,"&gt;="&amp;$A285,'Aceite Virgen'!BQ$6:BQ$257)</f>
        <v>2.96</v>
      </c>
      <c r="BR285" s="8">
        <f>SUMIF('Aceite Virgen'!$A$6:$A$257,"&gt;="&amp;$A285,'Aceite Virgen'!BR$6:BR$257)</f>
        <v>6.58</v>
      </c>
      <c r="BV285" s="8">
        <f>SUMIF('Aceite Virgen'!$A$6:$A$257,"&gt;="&amp;$A285,'Aceite Virgen'!BV$6:BV$257)</f>
        <v>5.7299999999999995</v>
      </c>
      <c r="BW285" s="8">
        <f>SUMIF('Aceite Virgen'!$A$6:$A$257,"&gt;="&amp;$A285,'Aceite Virgen'!BW$6:BW$257)</f>
        <v>14.299999999999999</v>
      </c>
      <c r="BX285" s="8">
        <f>SUMIF('Aceite Virgen'!$A$6:$A$257,"&gt;="&amp;$A285,'Aceite Virgen'!BX$6:BX$257)</f>
        <v>3.46</v>
      </c>
      <c r="BY285" s="8">
        <f>SUMIF('Aceite Virgen'!$A$6:$A$257,"&gt;="&amp;$A285,'Aceite Virgen'!BY$6:BY$257)</f>
        <v>19.64</v>
      </c>
      <c r="CC285" s="8">
        <f>SUMIF('Aceite Virgen'!$A$6:$A$257,"&gt;="&amp;$A285,'Aceite Virgen'!CC$6:CC$257)</f>
        <v>6</v>
      </c>
      <c r="CD285" s="8">
        <f>SUMIF('Aceite Virgen'!$A$6:$A$257,"&gt;="&amp;$A285,'Aceite Virgen'!CD$6:CD$257)</f>
        <v>17.29</v>
      </c>
      <c r="CE285" s="8">
        <f>SUMIF('Aceite Virgen'!$A$6:$A$257,"&gt;="&amp;$A285,'Aceite Virgen'!CE$6:CE$257)</f>
        <v>3.3299999999999996</v>
      </c>
      <c r="CF285" s="8">
        <f>SUMIF('Aceite Virgen'!$A$6:$A$257,"&gt;="&amp;$A285,'Aceite Virgen'!CF$6:CF$257)</f>
        <v>9</v>
      </c>
      <c r="CJ285" s="8">
        <f>SUMIF('Aceite Virgen'!$A$6:$A$257,"&gt;="&amp;$A285,'Aceite Virgen'!CJ$6:CJ$257)</f>
        <v>6.26</v>
      </c>
      <c r="CK285" s="8">
        <f>SUMIF('Aceite Virgen'!$A$6:$A$257,"&gt;="&amp;$A285,'Aceite Virgen'!CK$6:CK$257)</f>
        <v>16</v>
      </c>
      <c r="CL285" s="8">
        <f>SUMIF('Aceite Virgen'!$A$6:$A$257,"&gt;="&amp;$A285,'Aceite Virgen'!CL$6:CL$257)</f>
        <v>3.74</v>
      </c>
      <c r="CM285" s="8">
        <f>SUMIF('Aceite Virgen'!$A$6:$A$257,"&gt;="&amp;$A285,'Aceite Virgen'!CM$6:CM$257)</f>
        <v>1.21</v>
      </c>
      <c r="CQ285" s="8">
        <f>SUMIF('Aceite Virgen'!$A$6:$A$257,"&gt;="&amp;$A285,'Aceite Virgen'!CQ$6:CQ$257)</f>
        <v>9.1</v>
      </c>
      <c r="CR285" s="8">
        <f>SUMIF('Aceite Virgen'!$A$6:$A$257,"&gt;="&amp;$A285,'Aceite Virgen'!CR$6:CR$257)</f>
        <v>34.49</v>
      </c>
      <c r="CS285" s="8">
        <f>SUMIF('Aceite Virgen'!$A$6:$A$257,"&gt;="&amp;$A285,'Aceite Virgen'!CS$6:CS$257)</f>
        <v>4.839999999999999</v>
      </c>
      <c r="CT285" s="8">
        <f>SUMIF('Aceite Virgen'!$A$6:$A$257,"&gt;="&amp;$A285,'Aceite Virgen'!CT$6:CT$257)</f>
        <v>0</v>
      </c>
      <c r="CX285" s="8">
        <f>SUMIF('Aceite Virgen'!$A$6:$A$257,"&gt;="&amp;$A285,'Aceite Virgen'!CX$6:CX$257)</f>
        <v>9.68</v>
      </c>
      <c r="CY285" s="8">
        <f>SUMIF('Aceite Virgen'!$A$6:$A$257,"&gt;="&amp;$A285,'Aceite Virgen'!CY$6:CY$257)</f>
        <v>26.58</v>
      </c>
      <c r="CZ285" s="8">
        <f>SUMIF('Aceite Virgen'!$A$6:$A$257,"&gt;="&amp;$A285,'Aceite Virgen'!CZ$6:CZ$257)</f>
        <v>4.74</v>
      </c>
      <c r="DA285" s="8">
        <f>SUMIF('Aceite Virgen'!$A$6:$A$257,"&gt;="&amp;$A285,'Aceite Virgen'!DA$6:DA$257)</f>
        <v>6.62</v>
      </c>
      <c r="DE285" s="8">
        <f>SUMIF('Aceite Virgen'!$A$6:$A$257,"&gt;="&amp;$A285,'Aceite Virgen'!DE$6:DE$257)</f>
        <v>6.8899999999999988</v>
      </c>
      <c r="DF285" s="8">
        <f>SUMIF('Aceite Virgen'!$A$6:$A$257,"&gt;="&amp;$A285,'Aceite Virgen'!DF$6:DF$257)</f>
        <v>13.3</v>
      </c>
      <c r="DG285" s="8">
        <f>SUMIF('Aceite Virgen'!$A$6:$A$257,"&gt;="&amp;$A285,'Aceite Virgen'!DG$6:DG$257)</f>
        <v>2.58</v>
      </c>
      <c r="DH285" s="8">
        <f>SUMIF('Aceite Virgen'!$A$6:$A$257,"&gt;="&amp;$A285,'Aceite Virgen'!DH$6:DH$257)</f>
        <v>4.92</v>
      </c>
      <c r="DL285" s="8">
        <f>SUMIF('Aceite Virgen'!$A$6:$A$257,"&gt;="&amp;$A285,'Aceite Virgen'!DL$6:DL$257)</f>
        <v>4.76</v>
      </c>
      <c r="DM285" s="8">
        <f>SUMIF('Aceite Virgen'!$A$6:$A$257,"&gt;="&amp;$A285,'Aceite Virgen'!DM$6:DM$257)</f>
        <v>12.59</v>
      </c>
      <c r="DN285" s="8">
        <f>SUMIF('Aceite Virgen'!$A$6:$A$257,"&gt;="&amp;$A285,'Aceite Virgen'!DN$6:DN$257)</f>
        <v>2.2600000000000002</v>
      </c>
      <c r="DO285" s="8">
        <f>SUMIF('Aceite Virgen'!$A$6:$A$257,"&gt;="&amp;$A285,'Aceite Virgen'!DO$6:DO$257)</f>
        <v>1.52</v>
      </c>
      <c r="DS285" s="8">
        <f>SUMIF('Aceite Virgen'!$A$6:$A$257,"&gt;="&amp;$A285,'Aceite Virgen'!DS$6:DS$257)</f>
        <v>2.6100000000000003</v>
      </c>
      <c r="DT285" s="8">
        <f>SUMIF('Aceite Virgen'!$A$6:$A$257,"&gt;="&amp;$A285,'Aceite Virgen'!DT$6:DT$257)</f>
        <v>2.29</v>
      </c>
      <c r="DU285" s="8">
        <f>SUMIF('Aceite Virgen'!$A$6:$A$257,"&gt;="&amp;$A285,'Aceite Virgen'!DU$6:DU$257)</f>
        <v>0.84000000000000008</v>
      </c>
      <c r="DV285" s="8">
        <f>SUMIF('Aceite Virgen'!$A$6:$A$257,"&gt;="&amp;$A285,'Aceite Virgen'!DV$6:DV$257)</f>
        <v>2.5499999999999998</v>
      </c>
    </row>
    <row r="287" spans="1:126" x14ac:dyDescent="0.3">
      <c r="D287" s="11">
        <f>SUM(D262:D285)</f>
        <v>100.02000000000001</v>
      </c>
      <c r="E287" s="11">
        <f>SUM(E262:E285)</f>
        <v>100</v>
      </c>
      <c r="F287" s="11">
        <f>SUM(F262:F285)</f>
        <v>100.05</v>
      </c>
      <c r="G287" s="11">
        <f>SUM(G262:G285)</f>
        <v>100</v>
      </c>
      <c r="K287" s="11">
        <f>SUM(K262:K285)</f>
        <v>100.05</v>
      </c>
      <c r="L287" s="11">
        <f>SUM(L262:L285)</f>
        <v>100.01</v>
      </c>
      <c r="M287" s="11">
        <f>SUM(M262:M285)</f>
        <v>100.00000000000001</v>
      </c>
      <c r="N287" s="11">
        <f>SUM(N262:N285)</f>
        <v>100</v>
      </c>
      <c r="R287" s="11">
        <f>SUM(R262:R285)</f>
        <v>99.97</v>
      </c>
      <c r="S287" s="11">
        <f>SUM(S262:S285)</f>
        <v>99.990000000000009</v>
      </c>
      <c r="T287" s="11">
        <f>SUM(T262:T285)</f>
        <v>99.999999999999986</v>
      </c>
      <c r="U287" s="11">
        <f>SUM(U262:U285)</f>
        <v>99.99</v>
      </c>
      <c r="Y287" s="11">
        <f>SUM(Y262:Y285)</f>
        <v>99.960000000000008</v>
      </c>
      <c r="Z287" s="11">
        <f>SUM(Z262:Z285)</f>
        <v>100.00999999999999</v>
      </c>
      <c r="AA287" s="11">
        <f>SUM(AA262:AA285)</f>
        <v>100.02999999999999</v>
      </c>
      <c r="AB287" s="11">
        <f>SUM(AB262:AB285)</f>
        <v>99.990000000000009</v>
      </c>
      <c r="AF287" s="11">
        <f>SUM(AF262:AF285)</f>
        <v>100.01</v>
      </c>
      <c r="AG287" s="11">
        <f>SUM(AG262:AG285)</f>
        <v>99.97</v>
      </c>
      <c r="AH287" s="11">
        <f>SUM(AH262:AH285)</f>
        <v>100.02000000000002</v>
      </c>
      <c r="AI287" s="11">
        <f>SUM(AI262:AI285)</f>
        <v>100.01</v>
      </c>
      <c r="AM287" s="11">
        <f>SUM(AM262:AM285)</f>
        <v>99.990000000000009</v>
      </c>
      <c r="AN287" s="11">
        <f>SUM(AN262:AN285)</f>
        <v>100.00999999999999</v>
      </c>
      <c r="AO287" s="11">
        <f>SUM(AO262:AO285)</f>
        <v>100.03</v>
      </c>
      <c r="AP287" s="11">
        <f>SUM(AP262:AP285)</f>
        <v>99.99</v>
      </c>
      <c r="AT287" s="11">
        <f>SUM(AT262:AT285)</f>
        <v>99.95999999999998</v>
      </c>
      <c r="AU287" s="11">
        <f>SUM(AU262:AU285)</f>
        <v>100.00999999999998</v>
      </c>
      <c r="AV287" s="11">
        <f>SUM(AV262:AV285)</f>
        <v>100.00000000000001</v>
      </c>
      <c r="AW287" s="11">
        <f>SUM(AW262:AW285)</f>
        <v>100.01</v>
      </c>
      <c r="BA287" s="11">
        <f>SUM(BA262:BA285)</f>
        <v>100.03999999999999</v>
      </c>
      <c r="BB287" s="11">
        <f>SUM(BB262:BB285)</f>
        <v>99.999999999999986</v>
      </c>
      <c r="BC287" s="11">
        <f>SUM(BC262:BC285)</f>
        <v>99.999999999999972</v>
      </c>
      <c r="BD287" s="11">
        <f>SUM(BD262:BD285)</f>
        <v>100.01</v>
      </c>
      <c r="BH287" s="11">
        <f>SUM(BH262:BH285)</f>
        <v>100</v>
      </c>
      <c r="BI287" s="11">
        <f>SUM(BI262:BI285)</f>
        <v>99.990000000000009</v>
      </c>
      <c r="BJ287" s="11">
        <f>SUM(BJ262:BJ285)</f>
        <v>99.999999999999986</v>
      </c>
      <c r="BK287" s="11">
        <f>SUM(BK262:BK285)</f>
        <v>99.999999999999986</v>
      </c>
      <c r="BO287" s="11">
        <f>SUM(BO262:BO285)</f>
        <v>99.999999999999972</v>
      </c>
      <c r="BP287" s="11">
        <f>SUM(BP262:BP285)</f>
        <v>100.00000000000001</v>
      </c>
      <c r="BQ287" s="11">
        <f>SUM(BQ262:BQ285)</f>
        <v>99.950000000000017</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99.97999999999999</v>
      </c>
      <c r="CE287" s="11">
        <f>SUM(CE262:CE285)</f>
        <v>99.999999999999986</v>
      </c>
      <c r="CF287" s="11">
        <f>SUM(CF262:CF285)</f>
        <v>100</v>
      </c>
      <c r="CJ287" s="11">
        <f>SUM(CJ262:CJ285)</f>
        <v>100.02</v>
      </c>
      <c r="CK287" s="11">
        <f>SUM(CK262:CK285)</f>
        <v>99.999999999999986</v>
      </c>
      <c r="CL287" s="11">
        <f>SUM(CL262:CL285)</f>
        <v>99.98</v>
      </c>
      <c r="CM287" s="11">
        <f>SUM(CM262:CM285)</f>
        <v>100</v>
      </c>
      <c r="CQ287" s="11">
        <f>SUM(CQ262:CQ285)</f>
        <v>99.99</v>
      </c>
      <c r="CR287" s="11">
        <f>SUM(CR262:CR285)</f>
        <v>100.00999999999999</v>
      </c>
      <c r="CS287" s="11">
        <f>SUM(CS262:CS285)</f>
        <v>100.02</v>
      </c>
      <c r="CT287" s="11">
        <f>SUM(CT262:CT285)</f>
        <v>100</v>
      </c>
      <c r="CX287" s="11">
        <f>SUM(CX262:CX285)</f>
        <v>100.00999999999999</v>
      </c>
      <c r="CY287" s="11">
        <f>SUM(CY262:CY285)</f>
        <v>99.98</v>
      </c>
      <c r="CZ287" s="11">
        <f>SUM(CZ262:CZ285)</f>
        <v>99.979999999999976</v>
      </c>
      <c r="DA287" s="11">
        <f>SUM(DA262:DA285)</f>
        <v>99.990000000000009</v>
      </c>
      <c r="DE287" s="11">
        <f>SUM(DE262:DE285)</f>
        <v>100.01</v>
      </c>
      <c r="DF287" s="11">
        <f>SUM(DF262:DF285)</f>
        <v>99.99</v>
      </c>
      <c r="DG287" s="11">
        <f>SUM(DG262:DG285)</f>
        <v>100.00999999999999</v>
      </c>
      <c r="DH287" s="11">
        <f>SUM(DH262:DH285)</f>
        <v>100</v>
      </c>
      <c r="DL287" s="11">
        <f>SUM(DL262:DL285)</f>
        <v>100</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row>
  </sheetData>
  <mergeCells count="1">
    <mergeCell ref="A260:B260"/>
  </mergeCells>
  <conditionalFormatting sqref="BA287:BD287">
    <cfRule type="cellIs" dxfId="111" priority="55" operator="greaterThan">
      <formula>100.1</formula>
    </cfRule>
    <cfRule type="cellIs" dxfId="110" priority="56" operator="greaterThan">
      <formula>99.8</formula>
    </cfRule>
    <cfRule type="cellIs" dxfId="109" priority="57" operator="lessThan">
      <formula>99.8</formula>
    </cfRule>
  </conditionalFormatting>
  <conditionalFormatting sqref="BH287:BK287">
    <cfRule type="cellIs" dxfId="108" priority="52" operator="greaterThan">
      <formula>100.1</formula>
    </cfRule>
    <cfRule type="cellIs" dxfId="107" priority="53" operator="greaterThan">
      <formula>99.8</formula>
    </cfRule>
    <cfRule type="cellIs" dxfId="106" priority="54" operator="lessThan">
      <formula>99.8</formula>
    </cfRule>
  </conditionalFormatting>
  <conditionalFormatting sqref="BO287:BR287">
    <cfRule type="cellIs" dxfId="105" priority="49" operator="greaterThan">
      <formula>100.1</formula>
    </cfRule>
    <cfRule type="cellIs" dxfId="104" priority="50" operator="greaterThan">
      <formula>99.8</formula>
    </cfRule>
    <cfRule type="cellIs" dxfId="103" priority="51" operator="lessThan">
      <formula>99.8</formula>
    </cfRule>
  </conditionalFormatting>
  <conditionalFormatting sqref="BV287:BY287">
    <cfRule type="cellIs" dxfId="102" priority="46" operator="greaterThan">
      <formula>100.1</formula>
    </cfRule>
    <cfRule type="cellIs" dxfId="101" priority="47" operator="greaterThan">
      <formula>99.8</formula>
    </cfRule>
    <cfRule type="cellIs" dxfId="100" priority="48" operator="lessThan">
      <formula>99.8</formula>
    </cfRule>
  </conditionalFormatting>
  <conditionalFormatting sqref="AT287:AW287">
    <cfRule type="cellIs" dxfId="99" priority="43" operator="greaterThan">
      <formula>100.1</formula>
    </cfRule>
    <cfRule type="cellIs" dxfId="98" priority="44" operator="greaterThan">
      <formula>99.8</formula>
    </cfRule>
    <cfRule type="cellIs" dxfId="97" priority="45" operator="lessThan">
      <formula>99.8</formula>
    </cfRule>
  </conditionalFormatting>
  <conditionalFormatting sqref="AM287:AP287">
    <cfRule type="cellIs" dxfId="96" priority="40" operator="greaterThan">
      <formula>100.1</formula>
    </cfRule>
    <cfRule type="cellIs" dxfId="95" priority="41" operator="greaterThan">
      <formula>99.8</formula>
    </cfRule>
    <cfRule type="cellIs" dxfId="94" priority="42" operator="lessThan">
      <formula>99.8</formula>
    </cfRule>
  </conditionalFormatting>
  <conditionalFormatting sqref="AF287:AI287">
    <cfRule type="cellIs" dxfId="93" priority="37" operator="greaterThan">
      <formula>100.1</formula>
    </cfRule>
    <cfRule type="cellIs" dxfId="92" priority="38" operator="greaterThan">
      <formula>99.8</formula>
    </cfRule>
    <cfRule type="cellIs" dxfId="91" priority="39" operator="lessThan">
      <formula>99.8</formula>
    </cfRule>
  </conditionalFormatting>
  <conditionalFormatting sqref="Y287:AB287">
    <cfRule type="cellIs" dxfId="90" priority="34" operator="greaterThan">
      <formula>100.1</formula>
    </cfRule>
    <cfRule type="cellIs" dxfId="89" priority="35" operator="greaterThan">
      <formula>99.8</formula>
    </cfRule>
    <cfRule type="cellIs" dxfId="88" priority="36" operator="lessThan">
      <formula>99.8</formula>
    </cfRule>
  </conditionalFormatting>
  <conditionalFormatting sqref="R287:U287">
    <cfRule type="cellIs" dxfId="87" priority="31" operator="greaterThan">
      <formula>100.1</formula>
    </cfRule>
    <cfRule type="cellIs" dxfId="86" priority="32" operator="greaterThan">
      <formula>99.8</formula>
    </cfRule>
    <cfRule type="cellIs" dxfId="85" priority="33" operator="lessThan">
      <formula>99.8</formula>
    </cfRule>
  </conditionalFormatting>
  <conditionalFormatting sqref="K287:N287">
    <cfRule type="cellIs" dxfId="84" priority="28" operator="greaterThan">
      <formula>100.1</formula>
    </cfRule>
    <cfRule type="cellIs" dxfId="83" priority="29" operator="greaterThan">
      <formula>99.8</formula>
    </cfRule>
    <cfRule type="cellIs" dxfId="82" priority="30" operator="lessThan">
      <formula>99.8</formula>
    </cfRule>
  </conditionalFormatting>
  <conditionalFormatting sqref="D287:G287">
    <cfRule type="cellIs" dxfId="81" priority="25" operator="greaterThan">
      <formula>100.1</formula>
    </cfRule>
    <cfRule type="cellIs" dxfId="80" priority="26" operator="greaterThan">
      <formula>99.8</formula>
    </cfRule>
    <cfRule type="cellIs" dxfId="79" priority="27" operator="lessThan">
      <formula>99.8</formula>
    </cfRule>
  </conditionalFormatting>
  <conditionalFormatting sqref="CC287:CF287">
    <cfRule type="cellIs" dxfId="78" priority="22" operator="greaterThan">
      <formula>100.1</formula>
    </cfRule>
    <cfRule type="cellIs" dxfId="77" priority="23" operator="greaterThan">
      <formula>99.8</formula>
    </cfRule>
    <cfRule type="cellIs" dxfId="76" priority="24" operator="lessThan">
      <formula>99.8</formula>
    </cfRule>
  </conditionalFormatting>
  <conditionalFormatting sqref="CJ287:CM287">
    <cfRule type="cellIs" dxfId="75" priority="19" operator="greaterThan">
      <formula>100.1</formula>
    </cfRule>
    <cfRule type="cellIs" dxfId="74" priority="20" operator="greaterThan">
      <formula>99.8</formula>
    </cfRule>
    <cfRule type="cellIs" dxfId="73" priority="21" operator="lessThan">
      <formula>99.8</formula>
    </cfRule>
  </conditionalFormatting>
  <conditionalFormatting sqref="CQ287:CT287">
    <cfRule type="cellIs" dxfId="72" priority="16" operator="greaterThan">
      <formula>100.1</formula>
    </cfRule>
    <cfRule type="cellIs" dxfId="71" priority="17" operator="greaterThan">
      <formula>99.8</formula>
    </cfRule>
    <cfRule type="cellIs" dxfId="70" priority="18" operator="lessThan">
      <formula>99.8</formula>
    </cfRule>
  </conditionalFormatting>
  <conditionalFormatting sqref="CX287:DA287">
    <cfRule type="cellIs" dxfId="69" priority="10" operator="greaterThan">
      <formula>100.1</formula>
    </cfRule>
    <cfRule type="cellIs" dxfId="68" priority="11" operator="greaterThan">
      <formula>99.8</formula>
    </cfRule>
    <cfRule type="cellIs" dxfId="67" priority="12" operator="lessThan">
      <formula>99.8</formula>
    </cfRule>
  </conditionalFormatting>
  <conditionalFormatting sqref="DE287:DH287">
    <cfRule type="cellIs" dxfId="66" priority="7" operator="greaterThan">
      <formula>100.1</formula>
    </cfRule>
    <cfRule type="cellIs" dxfId="65" priority="8" operator="greaterThan">
      <formula>99.8</formula>
    </cfRule>
    <cfRule type="cellIs" dxfId="64" priority="9" operator="lessThan">
      <formula>99.8</formula>
    </cfRule>
  </conditionalFormatting>
  <conditionalFormatting sqref="DL287:DO287">
    <cfRule type="cellIs" dxfId="63" priority="4" operator="greaterThan">
      <formula>100.1</formula>
    </cfRule>
    <cfRule type="cellIs" dxfId="62" priority="5" operator="greaterThan">
      <formula>99.8</formula>
    </cfRule>
    <cfRule type="cellIs" dxfId="61" priority="6" operator="lessThan">
      <formula>99.8</formula>
    </cfRule>
  </conditionalFormatting>
  <conditionalFormatting sqref="DS287:DV287">
    <cfRule type="cellIs" dxfId="60" priority="1" operator="greaterThan">
      <formula>100.1</formula>
    </cfRule>
    <cfRule type="cellIs" dxfId="59" priority="2" operator="greaterThan">
      <formula>99.8</formula>
    </cfRule>
    <cfRule type="cellIs" dxfId="58"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DV289"/>
  <sheetViews>
    <sheetView showGridLines="0" zoomScale="70" zoomScaleNormal="70" workbookViewId="0">
      <pane xSplit="2" ySplit="3" topLeftCell="DF243" activePane="bottomRight" state="frozen"/>
      <selection activeCell="A287" sqref="A287"/>
      <selection pane="topRight" activeCell="A287" sqref="A287"/>
      <selection pane="bottomLeft" activeCell="A287" sqref="A287"/>
      <selection pane="bottomRight" activeCell="DR1" sqref="DR1:DV257"/>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s>
  <sheetData>
    <row r="1" spans="1:126"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row>
    <row r="2" spans="1:126"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row>
    <row r="3" spans="1:126"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row>
    <row r="4" spans="1:12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row>
    <row r="5" spans="1:12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row>
    <row r="6" spans="1:126"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row>
    <row r="7" spans="1:12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row>
    <row r="8" spans="1:12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row>
    <row r="9" spans="1:12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row>
    <row r="10" spans="1:12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row>
    <row r="11" spans="1:12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row>
    <row r="12" spans="1:12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row>
    <row r="13" spans="1:12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row>
    <row r="14" spans="1:12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row>
    <row r="15" spans="1:12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row>
    <row r="16" spans="1:12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row>
    <row r="17" spans="1:12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row>
    <row r="18" spans="1:12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row>
    <row r="19" spans="1:12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row>
    <row r="20" spans="1:12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row>
    <row r="21" spans="1:12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row>
    <row r="22" spans="1:12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row>
    <row r="23" spans="1:12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row>
    <row r="24" spans="1:126"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row>
    <row r="25" spans="1:126"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row>
    <row r="26" spans="1:12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row>
    <row r="27" spans="1:12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row>
    <row r="28" spans="1:12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row>
    <row r="29" spans="1:12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row>
    <row r="30" spans="1:12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row>
    <row r="31" spans="1:126"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row>
    <row r="32" spans="1:12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row>
    <row r="33" spans="1:12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row>
    <row r="34" spans="1:12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row>
    <row r="35" spans="1:12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row>
    <row r="36" spans="1:12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row>
    <row r="37" spans="1:126"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row>
    <row r="38" spans="1:126"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row>
    <row r="39" spans="1:12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row>
    <row r="40" spans="1:12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row>
    <row r="41" spans="1:126"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row>
    <row r="42" spans="1:126"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row>
    <row r="43" spans="1:12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row>
    <row r="44" spans="1:126"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row>
    <row r="45" spans="1:126"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row>
    <row r="46" spans="1:126"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row>
    <row r="47" spans="1:126"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row>
    <row r="48" spans="1:126"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row>
    <row r="49" spans="1:126"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row>
    <row r="50" spans="1:126"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row>
    <row r="51" spans="1:126"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row>
    <row r="52" spans="1:126"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row>
    <row r="53" spans="1:126"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row>
    <row r="54" spans="1:126"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row>
    <row r="55" spans="1:126"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row>
    <row r="56" spans="1:126"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row>
    <row r="57" spans="1:126"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row>
    <row r="58" spans="1:126"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row>
    <row r="59" spans="1:126"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row>
    <row r="60" spans="1:126"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row>
    <row r="61" spans="1:126"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row>
    <row r="62" spans="1:126"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row>
    <row r="63" spans="1:126"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row>
    <row r="64" spans="1:126"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row>
    <row r="65" spans="1:126"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row>
    <row r="66" spans="1:126"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row>
    <row r="67" spans="1:126"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row>
    <row r="68" spans="1:126"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row>
    <row r="69" spans="1:126"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row>
    <row r="70" spans="1:126"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row>
    <row r="71" spans="1:126"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row>
    <row r="72" spans="1:126"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row>
    <row r="73" spans="1:126"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row>
    <row r="74" spans="1:126"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row>
    <row r="75" spans="1:126"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row>
    <row r="76" spans="1:126"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row>
    <row r="77" spans="1:126"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row>
    <row r="78" spans="1:126"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row>
    <row r="79" spans="1:126"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row>
    <row r="80" spans="1:126"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row>
    <row r="81" spans="1:126"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row>
    <row r="82" spans="1:126"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row>
    <row r="83" spans="1:126"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row>
    <row r="84" spans="1:126"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row>
    <row r="85" spans="1:126"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row>
    <row r="86" spans="1:126"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row>
    <row r="87" spans="1:126"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row>
    <row r="88" spans="1:126"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row>
    <row r="89" spans="1:126"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row>
    <row r="90" spans="1:126"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row>
    <row r="91" spans="1:126"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row>
    <row r="92" spans="1:126"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row>
    <row r="93" spans="1:126"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row>
    <row r="94" spans="1:126"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row>
    <row r="95" spans="1:126"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row>
    <row r="96" spans="1:126"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row>
    <row r="97" spans="1:126"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row>
    <row r="98" spans="1:126"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row>
    <row r="99" spans="1:126"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row>
    <row r="100" spans="1:126"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row>
    <row r="101" spans="1:126"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row>
    <row r="102" spans="1:126"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row>
    <row r="103" spans="1:126"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row>
    <row r="104" spans="1:126"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row>
    <row r="105" spans="1:126"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row>
    <row r="106" spans="1:126"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row>
    <row r="107" spans="1:126"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row>
    <row r="108" spans="1:126"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row>
    <row r="109" spans="1:126"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row>
    <row r="110" spans="1:126"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row>
    <row r="111" spans="1:126"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row>
    <row r="112" spans="1:126"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row>
    <row r="113" spans="1:126"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row>
    <row r="114" spans="1:126"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row>
    <row r="115" spans="1:126"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row>
    <row r="116" spans="1:126"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row>
    <row r="117" spans="1:126"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row>
    <row r="118" spans="1:126"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row>
    <row r="119" spans="1:126"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row>
    <row r="120" spans="1:126"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row>
    <row r="121" spans="1:126"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row>
    <row r="122" spans="1:126"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row>
    <row r="123" spans="1:126"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row>
    <row r="124" spans="1:126"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row>
    <row r="125" spans="1:126"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row>
    <row r="126" spans="1:126"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row>
    <row r="127" spans="1:126"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row>
    <row r="128" spans="1:126"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row>
    <row r="129" spans="1:126"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row>
    <row r="130" spans="1:126"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row>
    <row r="131" spans="1:126"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row>
    <row r="132" spans="1:126"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row>
    <row r="133" spans="1:126"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row>
    <row r="134" spans="1:126"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row>
    <row r="135" spans="1:126"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row>
    <row r="136" spans="1:126"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row>
    <row r="137" spans="1:126"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row>
    <row r="138" spans="1:126"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row>
    <row r="139" spans="1:126"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row>
    <row r="140" spans="1:126"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row>
    <row r="141" spans="1:126"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row>
    <row r="142" spans="1:126"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row>
    <row r="143" spans="1:126"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row>
    <row r="144" spans="1:126"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row>
    <row r="145" spans="1:126"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row>
    <row r="146" spans="1:126"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row>
    <row r="147" spans="1:126"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row>
    <row r="148" spans="1:126"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row>
    <row r="149" spans="1:126"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row>
    <row r="150" spans="1:126"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row>
    <row r="151" spans="1:126"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row>
    <row r="152" spans="1:126"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row>
    <row r="153" spans="1:126"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row>
    <row r="154" spans="1:126"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row>
    <row r="155" spans="1:126"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row>
    <row r="156" spans="1:126"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row>
    <row r="157" spans="1:126"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row>
    <row r="158" spans="1:126"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row>
    <row r="159" spans="1:126"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row>
    <row r="160" spans="1:126"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row>
    <row r="161" spans="1:126"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row>
    <row r="162" spans="1:126"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row>
    <row r="163" spans="1:126"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row>
    <row r="164" spans="1:126"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row>
    <row r="165" spans="1:126"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row>
    <row r="166" spans="1:126"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row>
    <row r="167" spans="1:126"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row>
    <row r="168" spans="1:126"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row>
    <row r="169" spans="1:126"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row>
    <row r="170" spans="1:126"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row>
    <row r="171" spans="1:126"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row>
    <row r="172" spans="1:126"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row>
    <row r="173" spans="1:126"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row>
    <row r="174" spans="1:126"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row>
    <row r="175" spans="1:126"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row>
    <row r="176" spans="1:126"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row>
    <row r="177" spans="1:126"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row>
    <row r="178" spans="1:126"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row>
    <row r="179" spans="1:126"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row>
    <row r="180" spans="1:126"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row>
    <row r="181" spans="1:12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row>
    <row r="182" spans="1:12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row>
    <row r="183" spans="1:12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row>
    <row r="184" spans="1:12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row>
    <row r="185" spans="1:12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row>
    <row r="186" spans="1:12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row>
    <row r="187" spans="1:12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row>
    <row r="188" spans="1:126"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row>
    <row r="189" spans="1:126"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row>
    <row r="190" spans="1:12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row>
    <row r="191" spans="1:12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row>
    <row r="192" spans="1:12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row>
    <row r="193" spans="1:126"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row>
    <row r="194" spans="1:126"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row>
    <row r="195" spans="1:126"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row>
    <row r="196" spans="1:126"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row>
    <row r="197" spans="1:126"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row>
    <row r="198" spans="1:126"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row>
    <row r="199" spans="1:126"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row>
    <row r="200" spans="1:126"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row>
    <row r="201" spans="1:126"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row>
    <row r="202" spans="1:126"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row>
    <row r="203" spans="1:126"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row>
    <row r="204" spans="1:126"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row>
    <row r="205" spans="1:126"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row>
    <row r="206" spans="1:12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row>
    <row r="207" spans="1:126"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row>
    <row r="208" spans="1:12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row>
    <row r="209" spans="1:12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row>
    <row r="210" spans="1:126"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row>
    <row r="211" spans="1:12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row>
    <row r="212" spans="1:12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row>
    <row r="213" spans="1:126"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row>
    <row r="214" spans="1:126"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row>
    <row r="215" spans="1:126"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row>
    <row r="216" spans="1:126"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row>
    <row r="217" spans="1:126"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row>
    <row r="218" spans="1:12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row>
    <row r="219" spans="1:12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row>
    <row r="220" spans="1:126"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row>
    <row r="221" spans="1:126"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row>
    <row r="222" spans="1:12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row>
    <row r="223" spans="1:12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row>
    <row r="224" spans="1:126"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row>
    <row r="225" spans="1:12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row>
    <row r="226" spans="1:12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row>
    <row r="227" spans="1:12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row>
    <row r="228" spans="1:12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row>
    <row r="229" spans="1:12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row>
    <row r="230" spans="1:126"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row>
    <row r="231" spans="1:126"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row>
    <row r="232" spans="1:12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row>
    <row r="233" spans="1:126"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row>
    <row r="234" spans="1:126"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row>
    <row r="235" spans="1:126"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row>
    <row r="236" spans="1:12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row>
    <row r="237" spans="1:12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row>
    <row r="238" spans="1:12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row>
    <row r="239" spans="1:126"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row>
    <row r="240" spans="1:12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row>
    <row r="241" spans="1:12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row>
    <row r="242" spans="1:12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row>
    <row r="243" spans="1:126"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row>
    <row r="244" spans="1:126"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row>
    <row r="245" spans="1:126"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row>
    <row r="246" spans="1:12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row>
    <row r="247" spans="1:126"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row>
    <row r="248" spans="1:12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row>
    <row r="249" spans="1:12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row>
    <row r="250" spans="1:126"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row>
    <row r="251" spans="1:12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row>
    <row r="252" spans="1:12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row>
    <row r="253" spans="1:126"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row>
    <row r="254" spans="1:126"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row>
    <row r="255" spans="1:126"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row>
    <row r="256" spans="1:126"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row>
    <row r="257" spans="1:126"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row>
    <row r="259" spans="1:12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row>
    <row r="260" spans="1:126"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row>
    <row r="261" spans="1:12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row>
    <row r="262" spans="1:126"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row>
    <row r="263" spans="1:126"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row>
    <row r="264" spans="1:126"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row>
    <row r="265" spans="1:126"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row>
    <row r="266" spans="1:126"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row>
    <row r="267" spans="1:126"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row>
    <row r="268" spans="1:126"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row>
    <row r="269" spans="1:126"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row>
    <row r="270" spans="1:126"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row>
    <row r="271" spans="1:126"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row>
    <row r="272" spans="1:126"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row>
    <row r="273" spans="1:126"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row>
    <row r="274" spans="1:126"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row>
    <row r="275" spans="1:126"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row>
    <row r="276" spans="1:126"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row>
    <row r="277" spans="1:126"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row>
    <row r="278" spans="1:126"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row>
    <row r="279" spans="1:126"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row>
    <row r="280" spans="1:126"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row>
    <row r="281" spans="1:126"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row>
    <row r="282" spans="1:126"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row>
    <row r="283" spans="1:126"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row>
    <row r="284" spans="1:126"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row>
    <row r="285" spans="1:126"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row>
    <row r="286" spans="1:126" x14ac:dyDescent="0.3">
      <c r="BA286" s="6"/>
      <c r="BB286" s="6"/>
      <c r="BC286" s="6"/>
      <c r="BD286" s="6"/>
      <c r="BE286" s="5"/>
      <c r="BH286" s="6"/>
      <c r="BI286" s="6"/>
      <c r="BJ286" s="6"/>
      <c r="BK286" s="6"/>
      <c r="BO286" s="6"/>
      <c r="BP286" s="6"/>
      <c r="BQ286" s="6"/>
      <c r="BR286" s="6"/>
      <c r="BV286" s="6"/>
      <c r="BW286" s="6"/>
      <c r="BX286" s="6"/>
      <c r="BY286" s="6"/>
      <c r="CC286" s="6"/>
      <c r="CD286" s="6"/>
      <c r="CE286" s="6"/>
      <c r="CF286" s="6"/>
    </row>
    <row r="287" spans="1:126"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row>
    <row r="288" spans="1:126"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BH287:BK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BO287:BR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BV287:BY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AT287:AW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AM287:AP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AF287:AI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Y287:AB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R287:U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K287:N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D287:G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CC287:CF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CJ287:CM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CQ287:CT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CX287:DA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DE287:DH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DL287:DO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DS287:DV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DICIEMBRE 17T.España</v>
      </c>
      <c r="F5" s="39" t="str">
        <f t="shared" si="0"/>
        <v xml:space="preserve"> ENERO 18T.España</v>
      </c>
      <c r="G5" s="39" t="str">
        <f t="shared" si="0"/>
        <v xml:space="preserve"> FEBRERO 18T.España</v>
      </c>
      <c r="H5" s="39" t="str">
        <f t="shared" si="0"/>
        <v xml:space="preserve"> MARZO 18T.España</v>
      </c>
      <c r="I5" s="39" t="str">
        <f t="shared" si="0"/>
        <v xml:space="preserve"> ABRIL 18T.España</v>
      </c>
      <c r="J5" s="39" t="str">
        <f t="shared" si="0"/>
        <v xml:space="preserve"> MAYO 18T.España</v>
      </c>
      <c r="K5" s="39" t="str">
        <f t="shared" si="0"/>
        <v xml:space="preserve"> JUNIO 18T.España</v>
      </c>
      <c r="L5" s="39" t="str">
        <f t="shared" si="0"/>
        <v xml:space="preserve"> JULIO 18T.España</v>
      </c>
      <c r="M5" s="39" t="str">
        <f t="shared" si="0"/>
        <v xml:space="preserve"> AGOSTO 18T.España</v>
      </c>
      <c r="N5" s="39" t="str">
        <f t="shared" si="0"/>
        <v xml:space="preserve"> SEPTIEMBRE 18T.España</v>
      </c>
      <c r="O5" s="39" t="str">
        <f t="shared" si="0"/>
        <v xml:space="preserve"> OCTUBRE 18T.España</v>
      </c>
      <c r="P5" s="39" t="str">
        <f t="shared" si="0"/>
        <v xml:space="preserve"> NOVIEMBRE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Oliva'!$A$260:$YM$260,,MAX(IF('Aceite de Oliva'!$A$260:$YM$260&lt;&gt;"",COLUMN('Aceite de Oliva'!$A$260:$YM$260)))-(7*E8))</f>
        <v xml:space="preserve"> DICIEMBRE 17</v>
      </c>
      <c r="F9" s="6" t="str">
        <f t="array" ref="F9">INDEX('Aceite de Oliva'!$A$260:$YM$260,,MAX(IF('Aceite de Oliva'!$A$260:$YM$260&lt;&gt;"",COLUMN('Aceite de Oliva'!$A$260:$YM$260)))-(7*F8))</f>
        <v xml:space="preserve"> ENERO 18</v>
      </c>
      <c r="G9" s="6" t="str">
        <f t="array" ref="G9">INDEX('Aceite de Oliva'!$A$260:$YM$260,,MAX(IF('Aceite de Oliva'!$A$260:$YM$260&lt;&gt;"",COLUMN('Aceite de Oliva'!$A$260:$YM$260)))-(7*G8))</f>
        <v xml:space="preserve"> FEBRERO 18</v>
      </c>
      <c r="H9" s="6" t="str">
        <f t="array" ref="H9">INDEX('Aceite de Oliva'!$A$260:$YM$260,,MAX(IF('Aceite de Oliva'!$A$260:$YM$260&lt;&gt;"",COLUMN('Aceite de Oliva'!$A$260:$YM$260)))-(7*H8))</f>
        <v xml:space="preserve"> MARZO 18</v>
      </c>
      <c r="I9" s="6" t="str">
        <f t="array" ref="I9">INDEX('Aceite de Oliva'!$A$260:$YM$260,,MAX(IF('Aceite de Oliva'!$A$260:$YM$260&lt;&gt;"",COLUMN('Aceite de Oliva'!$A$260:$YM$260)))-(7*I8))</f>
        <v xml:space="preserve"> ABRIL 18</v>
      </c>
      <c r="J9" s="6" t="str">
        <f t="array" ref="J9">INDEX('Aceite de Oliva'!$A$260:$YM$260,,MAX(IF('Aceite de Oliva'!$A$260:$YM$260&lt;&gt;"",COLUMN('Aceite de Oliva'!$A$260:$YM$260)))-(7*J8))</f>
        <v xml:space="preserve"> MAYO 18</v>
      </c>
      <c r="K9" s="6" t="str">
        <f t="array" ref="K9">INDEX('Aceite de Oliva'!$A$260:$YM$260,,MAX(IF('Aceite de Oliva'!$A$260:$YM$260&lt;&gt;"",COLUMN('Aceite de Oliva'!$A$260:$YM$260)))-(7*K8))</f>
        <v xml:space="preserve"> JUNIO 18</v>
      </c>
      <c r="L9" s="6" t="str">
        <f t="array" ref="L9">INDEX('Aceite de Oliva'!$A$260:$YM$260,,MAX(IF('Aceite de Oliva'!$A$260:$YM$260&lt;&gt;"",COLUMN('Aceite de Oliva'!$A$260:$YM$260)))-(7*L8))</f>
        <v xml:space="preserve"> JULIO 18</v>
      </c>
      <c r="M9" s="6" t="str">
        <f t="array" ref="M9">INDEX('Aceite de Oliva'!$A$260:$YM$260,,MAX(IF('Aceite de Oliva'!$A$260:$YM$260&lt;&gt;"",COLUMN('Aceite de Oliva'!$A$260:$YM$260)))-(7*M8))</f>
        <v xml:space="preserve"> AGOSTO 18</v>
      </c>
      <c r="N9" s="6" t="str">
        <f t="array" ref="N9">INDEX('Aceite de Oliva'!$A$260:$YM$260,,MAX(IF('Aceite de Oliva'!$A$260:$YM$260&lt;&gt;"",COLUMN('Aceite de Oliva'!$A$260:$YM$260)))-(7*N8))</f>
        <v xml:space="preserve"> SEPTIEMBRE 18</v>
      </c>
      <c r="O9" s="6" t="str">
        <f t="array" ref="O9">INDEX('Aceite de Oliva'!$A$260:$YM$260,,MAX(IF('Aceite de Oliva'!$A$260:$YM$260&lt;&gt;"",COLUMN('Aceite de Oliva'!$A$260:$YM$260)))-(7*O8))</f>
        <v xml:space="preserve"> OCTUBRE 18</v>
      </c>
      <c r="P9" s="6" t="str">
        <f t="array" ref="P9">INDEX('Aceite de Oliva'!$A$260:$YM$260,,MAX(IF('Aceite de Oliva'!$A$260:$YM$260&lt;&gt;"",COLUMN('Aceite de Oliva'!$A$260:$YM$260))))</f>
        <v xml:space="preserve"> NOVIEMBRE 18</v>
      </c>
    </row>
    <row r="10" spans="2:17" x14ac:dyDescent="0.3">
      <c r="B10" s="15"/>
      <c r="C10" s="24">
        <v>2.5</v>
      </c>
      <c r="E10" s="40">
        <f t="array" ref="E10">INDEX('Aceite Virgen Extra'!$A$259:$YM$285,MATCH($B10,'Aceite Virgen Extra'!$A$259:$A$285,0),MATCH(E$5,'Aceite Virgen Extra'!$A$259:$YM$259,0))</f>
        <v>1.3</v>
      </c>
      <c r="F10" s="40">
        <f t="array" ref="F10">INDEX('Aceite Virgen Extra'!$A$259:$YM$285,MATCH($B10,'Aceite Virgen Extra'!$A$259:$A$285,0),MATCH(F$5,'Aceite Virgen Extra'!$A$259:$YM$259,0))</f>
        <v>1.1600000000000001</v>
      </c>
      <c r="G10" s="40">
        <f t="array" ref="G10">INDEX('Aceite Virgen Extra'!$A$259:$YM$285,MATCH($B10,'Aceite Virgen Extra'!$A$259:$A$285,0),MATCH(G$5,'Aceite Virgen Extra'!$A$259:$YM$259,0))</f>
        <v>0.94</v>
      </c>
      <c r="H10" s="40">
        <f t="array" ref="H10">INDEX('Aceite Virgen Extra'!$A$259:$YM$285,MATCH($B10,'Aceite Virgen Extra'!$A$259:$A$285,0),MATCH(H$5,'Aceite Virgen Extra'!$A$259:$YM$259,0))</f>
        <v>1.1400000000000001</v>
      </c>
      <c r="I10" s="40">
        <f t="array" ref="I10">INDEX('Aceite Virgen Extra'!$A$259:$YM$285,MATCH($B10,'Aceite Virgen Extra'!$A$259:$A$285,0),MATCH(I$5,'Aceite Virgen Extra'!$A$259:$YM$259,0))</f>
        <v>1.4100000000000001</v>
      </c>
      <c r="J10" s="40">
        <f t="array" ref="J10">INDEX('Aceite Virgen Extra'!$A$259:$YM$285,MATCH($B10,'Aceite Virgen Extra'!$A$259:$A$285,0),MATCH(J$5,'Aceite Virgen Extra'!$A$259:$YM$259,0))</f>
        <v>1.1000000000000001</v>
      </c>
      <c r="K10" s="40">
        <f t="array" ref="K10">INDEX('Aceite Virgen Extra'!$A$259:$YM$285,MATCH($B10,'Aceite Virgen Extra'!$A$259:$A$285,0),MATCH(K$5,'Aceite Virgen Extra'!$A$259:$YM$259,0))</f>
        <v>2.23</v>
      </c>
      <c r="L10" s="40">
        <f t="array" ref="L10">INDEX('Aceite Virgen Extra'!$A$259:$YM$285,MATCH($B10,'Aceite Virgen Extra'!$A$259:$A$285,0),MATCH(L$5,'Aceite Virgen Extra'!$A$259:$YM$259,0))</f>
        <v>1.1400000000000001</v>
      </c>
      <c r="M10" s="40">
        <f t="array" ref="M10">INDEX('Aceite Virgen Extra'!$A$259:$YM$285,MATCH($B10,'Aceite Virgen Extra'!$A$259:$A$285,0),MATCH(M$5,'Aceite Virgen Extra'!$A$259:$YM$259,0))</f>
        <v>1.4600000000000002</v>
      </c>
      <c r="N10" s="40">
        <f t="array" ref="N10">INDEX('Aceite Virgen Extra'!$A$259:$YM$285,MATCH($B10,'Aceite Virgen Extra'!$A$259:$A$285,0),MATCH(N$5,'Aceite Virgen Extra'!$A$259:$YM$259,0))</f>
        <v>1.1400000000000001</v>
      </c>
      <c r="O10" s="40">
        <f t="array" ref="O10">INDEX('Aceite Virgen Extra'!$A$259:$YM$285,MATCH($B10,'Aceite Virgen Extra'!$A$259:$A$285,0),MATCH(O$5,'Aceite Virgen Extra'!$A$259:$YM$259,0))</f>
        <v>1.44</v>
      </c>
      <c r="P10" s="40">
        <f t="array" ref="P10">INDEX('Aceite Virgen Extra'!$A$259:$YM$285,MATCH($B10,'Aceite Virgen Extra'!$A$259:$A$285,0),MATCH(P$5,'Aceite Virgen Extra'!$A$259:$YM$259,0))</f>
        <v>1.3499999999999999</v>
      </c>
    </row>
    <row r="11" spans="2:17" x14ac:dyDescent="0.3">
      <c r="B11" s="19">
        <f t="shared" ref="B11:B33" si="1">C10</f>
        <v>2.5</v>
      </c>
      <c r="C11" s="18">
        <f>ROUND(B11+$C$7,2)</f>
        <v>2.7</v>
      </c>
      <c r="E11" s="40">
        <f t="array" ref="E11">INDEX('Aceite Virgen Extra'!$A$259:$YM$285,MATCH($B11,'Aceite Virgen Extra'!$A$259:$A$285,0),MATCH(E$5,'Aceite Virgen Extra'!$A$259:$YM$259,0))</f>
        <v>0.96000000000000008</v>
      </c>
      <c r="F11" s="40">
        <f t="array" ref="F11">INDEX('Aceite Virgen Extra'!$A$259:$YM$285,MATCH($B11,'Aceite Virgen Extra'!$A$259:$A$285,0),MATCH(F$5,'Aceite Virgen Extra'!$A$259:$YM$259,0))</f>
        <v>0.7</v>
      </c>
      <c r="G11" s="40">
        <f t="array" ref="G11">INDEX('Aceite Virgen Extra'!$A$259:$YM$285,MATCH($B11,'Aceite Virgen Extra'!$A$259:$A$285,0),MATCH(G$5,'Aceite Virgen Extra'!$A$259:$YM$259,0))</f>
        <v>0.68</v>
      </c>
      <c r="H11" s="40">
        <f t="array" ref="H11">INDEX('Aceite Virgen Extra'!$A$259:$YM$285,MATCH($B11,'Aceite Virgen Extra'!$A$259:$A$285,0),MATCH(H$5,'Aceite Virgen Extra'!$A$259:$YM$259,0))</f>
        <v>0.39</v>
      </c>
      <c r="I11" s="40">
        <f t="array" ref="I11">INDEX('Aceite Virgen Extra'!$A$259:$YM$285,MATCH($B11,'Aceite Virgen Extra'!$A$259:$A$285,0),MATCH(I$5,'Aceite Virgen Extra'!$A$259:$YM$259,0))</f>
        <v>1.3900000000000001</v>
      </c>
      <c r="J11" s="40">
        <f t="array" ref="J11">INDEX('Aceite Virgen Extra'!$A$259:$YM$285,MATCH($B11,'Aceite Virgen Extra'!$A$259:$A$285,0),MATCH(J$5,'Aceite Virgen Extra'!$A$259:$YM$259,0))</f>
        <v>0.59</v>
      </c>
      <c r="K11" s="40">
        <f t="array" ref="K11">INDEX('Aceite Virgen Extra'!$A$259:$YM$285,MATCH($B11,'Aceite Virgen Extra'!$A$259:$A$285,0),MATCH(K$5,'Aceite Virgen Extra'!$A$259:$YM$259,0))</f>
        <v>0.70000000000000007</v>
      </c>
      <c r="L11" s="40">
        <f t="array" ref="L11">INDEX('Aceite Virgen Extra'!$A$259:$YM$285,MATCH($B11,'Aceite Virgen Extra'!$A$259:$A$285,0),MATCH(L$5,'Aceite Virgen Extra'!$A$259:$YM$259,0))</f>
        <v>0.96</v>
      </c>
      <c r="M11" s="40">
        <f t="array" ref="M11">INDEX('Aceite Virgen Extra'!$A$259:$YM$285,MATCH($B11,'Aceite Virgen Extra'!$A$259:$A$285,0),MATCH(M$5,'Aceite Virgen Extra'!$A$259:$YM$259,0))</f>
        <v>0.84000000000000008</v>
      </c>
      <c r="N11" s="40">
        <f t="array" ref="N11">INDEX('Aceite Virgen Extra'!$A$259:$YM$285,MATCH($B11,'Aceite Virgen Extra'!$A$259:$A$285,0),MATCH(N$5,'Aceite Virgen Extra'!$A$259:$YM$259,0))</f>
        <v>0.41000000000000003</v>
      </c>
      <c r="O11" s="40">
        <f t="array" ref="O11">INDEX('Aceite Virgen Extra'!$A$259:$YM$285,MATCH($B11,'Aceite Virgen Extra'!$A$259:$A$285,0),MATCH(O$5,'Aceite Virgen Extra'!$A$259:$YM$259,0))</f>
        <v>1.22</v>
      </c>
      <c r="P11" s="40">
        <f t="array" ref="P11">INDEX('Aceite Virgen Extra'!$A$259:$YM$285,MATCH($B11,'Aceite Virgen Extra'!$A$259:$A$285,0),MATCH(P$5,'Aceite Virgen Extra'!$A$259:$YM$259,0))</f>
        <v>1.4000000000000001</v>
      </c>
    </row>
    <row r="12" spans="2:17" x14ac:dyDescent="0.3">
      <c r="B12" s="19">
        <f t="shared" si="1"/>
        <v>2.7</v>
      </c>
      <c r="C12" s="18">
        <f t="shared" ref="C12:C32" si="2">ROUND(B12+$C$7,2)</f>
        <v>2.9</v>
      </c>
      <c r="E12" s="40">
        <f t="array" ref="E12">INDEX('Aceite Virgen Extra'!$A$259:$YM$285,MATCH($B12,'Aceite Virgen Extra'!$A$259:$A$285,0),MATCH(E$5,'Aceite Virgen Extra'!$A$259:$YM$259,0))</f>
        <v>0.24000000000000002</v>
      </c>
      <c r="F12" s="40">
        <f t="array" ref="F12">INDEX('Aceite Virgen Extra'!$A$259:$YM$285,MATCH($B12,'Aceite Virgen Extra'!$A$259:$A$285,0),MATCH(F$5,'Aceite Virgen Extra'!$A$259:$YM$259,0))</f>
        <v>0.2</v>
      </c>
      <c r="G12" s="40">
        <f t="array" ref="G12">INDEX('Aceite Virgen Extra'!$A$259:$YM$285,MATCH($B12,'Aceite Virgen Extra'!$A$259:$A$285,0),MATCH(G$5,'Aceite Virgen Extra'!$A$259:$YM$259,0))</f>
        <v>0.57000000000000006</v>
      </c>
      <c r="H12" s="40">
        <f t="array" ref="H12">INDEX('Aceite Virgen Extra'!$A$259:$YM$285,MATCH($B12,'Aceite Virgen Extra'!$A$259:$A$285,0),MATCH(H$5,'Aceite Virgen Extra'!$A$259:$YM$259,0))</f>
        <v>0.13</v>
      </c>
      <c r="I12" s="40">
        <f t="array" ref="I12">INDEX('Aceite Virgen Extra'!$A$259:$YM$285,MATCH($B12,'Aceite Virgen Extra'!$A$259:$A$285,0),MATCH(I$5,'Aceite Virgen Extra'!$A$259:$YM$259,0))</f>
        <v>0.99</v>
      </c>
      <c r="J12" s="40">
        <f t="array" ref="J12">INDEX('Aceite Virgen Extra'!$A$259:$YM$285,MATCH($B12,'Aceite Virgen Extra'!$A$259:$A$285,0),MATCH(J$5,'Aceite Virgen Extra'!$A$259:$YM$259,0))</f>
        <v>0.29000000000000004</v>
      </c>
      <c r="K12" s="40">
        <f t="array" ref="K12">INDEX('Aceite Virgen Extra'!$A$259:$YM$285,MATCH($B12,'Aceite Virgen Extra'!$A$259:$A$285,0),MATCH(K$5,'Aceite Virgen Extra'!$A$259:$YM$259,0))</f>
        <v>1.0899999999999999</v>
      </c>
      <c r="L12" s="40">
        <f t="array" ref="L12">INDEX('Aceite Virgen Extra'!$A$259:$YM$285,MATCH($B12,'Aceite Virgen Extra'!$A$259:$A$285,0),MATCH(L$5,'Aceite Virgen Extra'!$A$259:$YM$259,0))</f>
        <v>0.64</v>
      </c>
      <c r="M12" s="40">
        <f t="array" ref="M12">INDEX('Aceite Virgen Extra'!$A$259:$YM$285,MATCH($B12,'Aceite Virgen Extra'!$A$259:$A$285,0),MATCH(M$5,'Aceite Virgen Extra'!$A$259:$YM$259,0))</f>
        <v>0.64</v>
      </c>
      <c r="N12" s="40">
        <f t="array" ref="N12">INDEX('Aceite Virgen Extra'!$A$259:$YM$285,MATCH($B12,'Aceite Virgen Extra'!$A$259:$A$285,0),MATCH(N$5,'Aceite Virgen Extra'!$A$259:$YM$259,0))</f>
        <v>0.48</v>
      </c>
      <c r="O12" s="40">
        <f t="array" ref="O12">INDEX('Aceite Virgen Extra'!$A$259:$YM$285,MATCH($B12,'Aceite Virgen Extra'!$A$259:$A$285,0),MATCH(O$5,'Aceite Virgen Extra'!$A$259:$YM$259,0))</f>
        <v>0.77</v>
      </c>
      <c r="P12" s="40">
        <f t="array" ref="P12">INDEX('Aceite Virgen Extra'!$A$259:$YM$285,MATCH($B12,'Aceite Virgen Extra'!$A$259:$A$285,0),MATCH(P$5,'Aceite Virgen Extra'!$A$259:$YM$259,0))</f>
        <v>0.59000000000000008</v>
      </c>
    </row>
    <row r="13" spans="2:17" x14ac:dyDescent="0.3">
      <c r="B13" s="19">
        <f t="shared" si="1"/>
        <v>2.9</v>
      </c>
      <c r="C13" s="18">
        <f t="shared" si="2"/>
        <v>3.1</v>
      </c>
      <c r="E13" s="40">
        <f t="array" ref="E13">INDEX('Aceite Virgen Extra'!$A$259:$YM$285,MATCH($B13,'Aceite Virgen Extra'!$A$259:$A$285,0),MATCH(E$5,'Aceite Virgen Extra'!$A$259:$YM$259,0))</f>
        <v>0.52</v>
      </c>
      <c r="F13" s="40">
        <f t="array" ref="F13">INDEX('Aceite Virgen Extra'!$A$259:$YM$285,MATCH($B13,'Aceite Virgen Extra'!$A$259:$A$285,0),MATCH(F$5,'Aceite Virgen Extra'!$A$259:$YM$259,0))</f>
        <v>0.62</v>
      </c>
      <c r="G13" s="40">
        <f t="array" ref="G13">INDEX('Aceite Virgen Extra'!$A$259:$YM$285,MATCH($B13,'Aceite Virgen Extra'!$A$259:$A$285,0),MATCH(G$5,'Aceite Virgen Extra'!$A$259:$YM$259,0))</f>
        <v>1.1299999999999999</v>
      </c>
      <c r="H13" s="40">
        <f t="array" ref="H13">INDEX('Aceite Virgen Extra'!$A$259:$YM$285,MATCH($B13,'Aceite Virgen Extra'!$A$259:$A$285,0),MATCH(H$5,'Aceite Virgen Extra'!$A$259:$YM$259,0))</f>
        <v>0.58000000000000007</v>
      </c>
      <c r="I13" s="40">
        <f t="array" ref="I13">INDEX('Aceite Virgen Extra'!$A$259:$YM$285,MATCH($B13,'Aceite Virgen Extra'!$A$259:$A$285,0),MATCH(I$5,'Aceite Virgen Extra'!$A$259:$YM$259,0))</f>
        <v>0.47000000000000003</v>
      </c>
      <c r="J13" s="40">
        <f t="array" ref="J13">INDEX('Aceite Virgen Extra'!$A$259:$YM$285,MATCH($B13,'Aceite Virgen Extra'!$A$259:$A$285,0),MATCH(J$5,'Aceite Virgen Extra'!$A$259:$YM$259,0))</f>
        <v>0.55000000000000004</v>
      </c>
      <c r="K13" s="40">
        <f t="array" ref="K13">INDEX('Aceite Virgen Extra'!$A$259:$YM$285,MATCH($B13,'Aceite Virgen Extra'!$A$259:$A$285,0),MATCH(K$5,'Aceite Virgen Extra'!$A$259:$YM$259,0))</f>
        <v>1.4200000000000002</v>
      </c>
      <c r="L13" s="40">
        <f t="array" ref="L13">INDEX('Aceite Virgen Extra'!$A$259:$YM$285,MATCH($B13,'Aceite Virgen Extra'!$A$259:$A$285,0),MATCH(L$5,'Aceite Virgen Extra'!$A$259:$YM$259,0))</f>
        <v>1.41</v>
      </c>
      <c r="M13" s="40">
        <f t="array" ref="M13">INDEX('Aceite Virgen Extra'!$A$259:$YM$285,MATCH($B13,'Aceite Virgen Extra'!$A$259:$A$285,0),MATCH(M$5,'Aceite Virgen Extra'!$A$259:$YM$259,0))</f>
        <v>1.6099999999999999</v>
      </c>
      <c r="N13" s="40">
        <f t="array" ref="N13">INDEX('Aceite Virgen Extra'!$A$259:$YM$285,MATCH($B13,'Aceite Virgen Extra'!$A$259:$A$285,0),MATCH(N$5,'Aceite Virgen Extra'!$A$259:$YM$259,0))</f>
        <v>1.3</v>
      </c>
      <c r="O13" s="40">
        <f t="array" ref="O13">INDEX('Aceite Virgen Extra'!$A$259:$YM$285,MATCH($B13,'Aceite Virgen Extra'!$A$259:$A$285,0),MATCH(O$5,'Aceite Virgen Extra'!$A$259:$YM$259,0))</f>
        <v>3.5399999999999996</v>
      </c>
      <c r="P13" s="40">
        <f t="array" ref="P13">INDEX('Aceite Virgen Extra'!$A$259:$YM$285,MATCH($B13,'Aceite Virgen Extra'!$A$259:$A$285,0),MATCH(P$5,'Aceite Virgen Extra'!$A$259:$YM$259,0))</f>
        <v>2.3299999999999996</v>
      </c>
    </row>
    <row r="14" spans="2:17" x14ac:dyDescent="0.3">
      <c r="B14" s="19">
        <f t="shared" si="1"/>
        <v>3.1</v>
      </c>
      <c r="C14" s="18">
        <f t="shared" si="2"/>
        <v>3.3</v>
      </c>
      <c r="E14" s="40">
        <f t="array" ref="E14">INDEX('Aceite Virgen Extra'!$A$259:$YM$285,MATCH($B14,'Aceite Virgen Extra'!$A$259:$A$285,0),MATCH(E$5,'Aceite Virgen Extra'!$A$259:$YM$259,0))</f>
        <v>0.1</v>
      </c>
      <c r="F14" s="40">
        <f t="array" ref="F14">INDEX('Aceite Virgen Extra'!$A$259:$YM$285,MATCH($B14,'Aceite Virgen Extra'!$A$259:$A$285,0),MATCH(F$5,'Aceite Virgen Extra'!$A$259:$YM$259,0))</f>
        <v>0.52</v>
      </c>
      <c r="G14" s="40">
        <f t="array" ref="G14">INDEX('Aceite Virgen Extra'!$A$259:$YM$285,MATCH($B14,'Aceite Virgen Extra'!$A$259:$A$285,0),MATCH(G$5,'Aceite Virgen Extra'!$A$259:$YM$259,0))</f>
        <v>0.24000000000000002</v>
      </c>
      <c r="H14" s="40">
        <f t="array" ref="H14">INDEX('Aceite Virgen Extra'!$A$259:$YM$285,MATCH($B14,'Aceite Virgen Extra'!$A$259:$A$285,0),MATCH(H$5,'Aceite Virgen Extra'!$A$259:$YM$259,0))</f>
        <v>0.22999999999999998</v>
      </c>
      <c r="I14" s="40">
        <f t="array" ref="I14">INDEX('Aceite Virgen Extra'!$A$259:$YM$285,MATCH($B14,'Aceite Virgen Extra'!$A$259:$A$285,0),MATCH(I$5,'Aceite Virgen Extra'!$A$259:$YM$259,0))</f>
        <v>0.12</v>
      </c>
      <c r="J14" s="40">
        <f t="array" ref="J14">INDEX('Aceite Virgen Extra'!$A$259:$YM$285,MATCH($B14,'Aceite Virgen Extra'!$A$259:$A$285,0),MATCH(J$5,'Aceite Virgen Extra'!$A$259:$YM$259,0))</f>
        <v>1.22</v>
      </c>
      <c r="K14" s="40">
        <f t="array" ref="K14">INDEX('Aceite Virgen Extra'!$A$259:$YM$285,MATCH($B14,'Aceite Virgen Extra'!$A$259:$A$285,0),MATCH(K$5,'Aceite Virgen Extra'!$A$259:$YM$259,0))</f>
        <v>2.95</v>
      </c>
      <c r="L14" s="40">
        <f t="array" ref="L14">INDEX('Aceite Virgen Extra'!$A$259:$YM$285,MATCH($B14,'Aceite Virgen Extra'!$A$259:$A$285,0),MATCH(L$5,'Aceite Virgen Extra'!$A$259:$YM$259,0))</f>
        <v>3.2499999999999996</v>
      </c>
      <c r="M14" s="40">
        <f t="array" ref="M14">INDEX('Aceite Virgen Extra'!$A$259:$YM$285,MATCH($B14,'Aceite Virgen Extra'!$A$259:$A$285,0),MATCH(M$5,'Aceite Virgen Extra'!$A$259:$YM$259,0))</f>
        <v>1.8800000000000001</v>
      </c>
      <c r="N14" s="40">
        <f t="array" ref="N14">INDEX('Aceite Virgen Extra'!$A$259:$YM$285,MATCH($B14,'Aceite Virgen Extra'!$A$259:$A$285,0),MATCH(N$5,'Aceite Virgen Extra'!$A$259:$YM$259,0))</f>
        <v>1.7799999999999998</v>
      </c>
      <c r="O14" s="40">
        <f t="array" ref="O14">INDEX('Aceite Virgen Extra'!$A$259:$YM$285,MATCH($B14,'Aceite Virgen Extra'!$A$259:$A$285,0),MATCH(O$5,'Aceite Virgen Extra'!$A$259:$YM$259,0))</f>
        <v>3.69</v>
      </c>
      <c r="P14" s="40">
        <f t="array" ref="P14">INDEX('Aceite Virgen Extra'!$A$259:$YM$285,MATCH($B14,'Aceite Virgen Extra'!$A$259:$A$285,0),MATCH(P$5,'Aceite Virgen Extra'!$A$259:$YM$259,0))</f>
        <v>2.3000000000000003</v>
      </c>
    </row>
    <row r="15" spans="2:17" x14ac:dyDescent="0.3">
      <c r="B15" s="19">
        <f t="shared" si="1"/>
        <v>3.3</v>
      </c>
      <c r="C15" s="18">
        <f t="shared" si="2"/>
        <v>3.5</v>
      </c>
      <c r="E15" s="40">
        <f t="array" ref="E15">INDEX('Aceite Virgen Extra'!$A$259:$YM$285,MATCH($B15,'Aceite Virgen Extra'!$A$259:$A$285,0),MATCH(E$5,'Aceite Virgen Extra'!$A$259:$YM$259,0))</f>
        <v>0.43</v>
      </c>
      <c r="F15" s="40">
        <f t="array" ref="F15">INDEX('Aceite Virgen Extra'!$A$259:$YM$285,MATCH($B15,'Aceite Virgen Extra'!$A$259:$A$285,0),MATCH(F$5,'Aceite Virgen Extra'!$A$259:$YM$259,0))</f>
        <v>0.49</v>
      </c>
      <c r="G15" s="40">
        <f t="array" ref="G15">INDEX('Aceite Virgen Extra'!$A$259:$YM$285,MATCH($B15,'Aceite Virgen Extra'!$A$259:$A$285,0),MATCH(G$5,'Aceite Virgen Extra'!$A$259:$YM$259,0))</f>
        <v>0.96000000000000008</v>
      </c>
      <c r="H15" s="40">
        <f t="array" ref="H15">INDEX('Aceite Virgen Extra'!$A$259:$YM$285,MATCH($B15,'Aceite Virgen Extra'!$A$259:$A$285,0),MATCH(H$5,'Aceite Virgen Extra'!$A$259:$YM$259,0))</f>
        <v>1.25</v>
      </c>
      <c r="I15" s="40">
        <f t="array" ref="I15">INDEX('Aceite Virgen Extra'!$A$259:$YM$285,MATCH($B15,'Aceite Virgen Extra'!$A$259:$A$285,0),MATCH(I$5,'Aceite Virgen Extra'!$A$259:$YM$259,0))</f>
        <v>0.63</v>
      </c>
      <c r="J15" s="40">
        <f t="array" ref="J15">INDEX('Aceite Virgen Extra'!$A$259:$YM$285,MATCH($B15,'Aceite Virgen Extra'!$A$259:$A$285,0),MATCH(J$5,'Aceite Virgen Extra'!$A$259:$YM$259,0))</f>
        <v>0.95</v>
      </c>
      <c r="K15" s="40">
        <f t="array" ref="K15">INDEX('Aceite Virgen Extra'!$A$259:$YM$285,MATCH($B15,'Aceite Virgen Extra'!$A$259:$A$285,0),MATCH(K$5,'Aceite Virgen Extra'!$A$259:$YM$259,0))</f>
        <v>2.73</v>
      </c>
      <c r="L15" s="40">
        <f t="array" ref="L15">INDEX('Aceite Virgen Extra'!$A$259:$YM$285,MATCH($B15,'Aceite Virgen Extra'!$A$259:$A$285,0),MATCH(L$5,'Aceite Virgen Extra'!$A$259:$YM$259,0))</f>
        <v>2.2199999999999998</v>
      </c>
      <c r="M15" s="40">
        <f t="array" ref="M15">INDEX('Aceite Virgen Extra'!$A$259:$YM$285,MATCH($B15,'Aceite Virgen Extra'!$A$259:$A$285,0),MATCH(M$5,'Aceite Virgen Extra'!$A$259:$YM$259,0))</f>
        <v>3.87</v>
      </c>
      <c r="N15" s="40">
        <f t="array" ref="N15">INDEX('Aceite Virgen Extra'!$A$259:$YM$285,MATCH($B15,'Aceite Virgen Extra'!$A$259:$A$285,0),MATCH(N$5,'Aceite Virgen Extra'!$A$259:$YM$259,0))</f>
        <v>4.3099999999999996</v>
      </c>
      <c r="O15" s="40">
        <f t="array" ref="O15">INDEX('Aceite Virgen Extra'!$A$259:$YM$285,MATCH($B15,'Aceite Virgen Extra'!$A$259:$A$285,0),MATCH(O$5,'Aceite Virgen Extra'!$A$259:$YM$259,0))</f>
        <v>5.33</v>
      </c>
      <c r="P15" s="40">
        <f t="array" ref="P15">INDEX('Aceite Virgen Extra'!$A$259:$YM$285,MATCH($B15,'Aceite Virgen Extra'!$A$259:$A$285,0),MATCH(P$5,'Aceite Virgen Extra'!$A$259:$YM$259,0))</f>
        <v>3.6900000000000004</v>
      </c>
    </row>
    <row r="16" spans="2:17" x14ac:dyDescent="0.3">
      <c r="B16" s="19">
        <f t="shared" si="1"/>
        <v>3.5</v>
      </c>
      <c r="C16" s="18">
        <f t="shared" si="2"/>
        <v>3.7</v>
      </c>
      <c r="E16" s="40">
        <f t="array" ref="E16">INDEX('Aceite Virgen Extra'!$A$259:$YM$285,MATCH($B16,'Aceite Virgen Extra'!$A$259:$A$285,0),MATCH(E$5,'Aceite Virgen Extra'!$A$259:$YM$259,0))</f>
        <v>0.77</v>
      </c>
      <c r="F16" s="40">
        <f t="array" ref="F16">INDEX('Aceite Virgen Extra'!$A$259:$YM$285,MATCH($B16,'Aceite Virgen Extra'!$A$259:$A$285,0),MATCH(F$5,'Aceite Virgen Extra'!$A$259:$YM$259,0))</f>
        <v>1.36</v>
      </c>
      <c r="G16" s="40">
        <f t="array" ref="G16">INDEX('Aceite Virgen Extra'!$A$259:$YM$285,MATCH($B16,'Aceite Virgen Extra'!$A$259:$A$285,0),MATCH(G$5,'Aceite Virgen Extra'!$A$259:$YM$259,0))</f>
        <v>0.28000000000000003</v>
      </c>
      <c r="H16" s="40">
        <f t="array" ref="H16">INDEX('Aceite Virgen Extra'!$A$259:$YM$285,MATCH($B16,'Aceite Virgen Extra'!$A$259:$A$285,0),MATCH(H$5,'Aceite Virgen Extra'!$A$259:$YM$259,0))</f>
        <v>1.84</v>
      </c>
      <c r="I16" s="40">
        <f t="array" ref="I16">INDEX('Aceite Virgen Extra'!$A$259:$YM$285,MATCH($B16,'Aceite Virgen Extra'!$A$259:$A$285,0),MATCH(I$5,'Aceite Virgen Extra'!$A$259:$YM$259,0))</f>
        <v>2.2199999999999998</v>
      </c>
      <c r="J16" s="40">
        <f t="array" ref="J16">INDEX('Aceite Virgen Extra'!$A$259:$YM$285,MATCH($B16,'Aceite Virgen Extra'!$A$259:$A$285,0),MATCH(J$5,'Aceite Virgen Extra'!$A$259:$YM$259,0))</f>
        <v>3.5599999999999996</v>
      </c>
      <c r="K16" s="40">
        <f t="array" ref="K16">INDEX('Aceite Virgen Extra'!$A$259:$YM$285,MATCH($B16,'Aceite Virgen Extra'!$A$259:$A$285,0),MATCH(K$5,'Aceite Virgen Extra'!$A$259:$YM$259,0))</f>
        <v>5.51</v>
      </c>
      <c r="L16" s="40">
        <f t="array" ref="L16">INDEX('Aceite Virgen Extra'!$A$259:$YM$285,MATCH($B16,'Aceite Virgen Extra'!$A$259:$A$285,0),MATCH(L$5,'Aceite Virgen Extra'!$A$259:$YM$259,0))</f>
        <v>14.770000000000001</v>
      </c>
      <c r="M16" s="40">
        <f t="array" ref="M16">INDEX('Aceite Virgen Extra'!$A$259:$YM$285,MATCH($B16,'Aceite Virgen Extra'!$A$259:$A$285,0),MATCH(M$5,'Aceite Virgen Extra'!$A$259:$YM$259,0))</f>
        <v>15.14</v>
      </c>
      <c r="N16" s="40">
        <f t="array" ref="N16">INDEX('Aceite Virgen Extra'!$A$259:$YM$285,MATCH($B16,'Aceite Virgen Extra'!$A$259:$A$285,0),MATCH(N$5,'Aceite Virgen Extra'!$A$259:$YM$259,0))</f>
        <v>23.74</v>
      </c>
      <c r="O16" s="40">
        <f t="array" ref="O16">INDEX('Aceite Virgen Extra'!$A$259:$YM$285,MATCH($B16,'Aceite Virgen Extra'!$A$259:$A$285,0),MATCH(O$5,'Aceite Virgen Extra'!$A$259:$YM$259,0))</f>
        <v>18.009999999999998</v>
      </c>
      <c r="P16" s="40">
        <f t="array" ref="P16">INDEX('Aceite Virgen Extra'!$A$259:$YM$285,MATCH($B16,'Aceite Virgen Extra'!$A$259:$A$285,0),MATCH(P$5,'Aceite Virgen Extra'!$A$259:$YM$259,0))</f>
        <v>15.32</v>
      </c>
    </row>
    <row r="17" spans="2:16" x14ac:dyDescent="0.3">
      <c r="B17" s="19">
        <f t="shared" si="1"/>
        <v>3.7</v>
      </c>
      <c r="C17" s="18">
        <f t="shared" si="2"/>
        <v>3.9</v>
      </c>
      <c r="E17" s="40">
        <f t="array" ref="E17">INDEX('Aceite Virgen Extra'!$A$259:$YM$285,MATCH($B17,'Aceite Virgen Extra'!$A$259:$A$285,0),MATCH(E$5,'Aceite Virgen Extra'!$A$259:$YM$259,0))</f>
        <v>2.29</v>
      </c>
      <c r="F17" s="40">
        <f t="array" ref="F17">INDEX('Aceite Virgen Extra'!$A$259:$YM$285,MATCH($B17,'Aceite Virgen Extra'!$A$259:$A$285,0),MATCH(F$5,'Aceite Virgen Extra'!$A$259:$YM$259,0))</f>
        <v>3.6</v>
      </c>
      <c r="G17" s="40">
        <f t="array" ref="G17">INDEX('Aceite Virgen Extra'!$A$259:$YM$285,MATCH($B17,'Aceite Virgen Extra'!$A$259:$A$285,0),MATCH(G$5,'Aceite Virgen Extra'!$A$259:$YM$259,0))</f>
        <v>8.15</v>
      </c>
      <c r="H17" s="40">
        <f t="array" ref="H17">INDEX('Aceite Virgen Extra'!$A$259:$YM$285,MATCH($B17,'Aceite Virgen Extra'!$A$259:$A$285,0),MATCH(H$5,'Aceite Virgen Extra'!$A$259:$YM$259,0))</f>
        <v>5.59</v>
      </c>
      <c r="I17" s="40">
        <f t="array" ref="I17">INDEX('Aceite Virgen Extra'!$A$259:$YM$285,MATCH($B17,'Aceite Virgen Extra'!$A$259:$A$285,0),MATCH(I$5,'Aceite Virgen Extra'!$A$259:$YM$259,0))</f>
        <v>6.2200000000000015</v>
      </c>
      <c r="J17" s="40">
        <f t="array" ref="J17">INDEX('Aceite Virgen Extra'!$A$259:$YM$285,MATCH($B17,'Aceite Virgen Extra'!$A$259:$A$285,0),MATCH(J$5,'Aceite Virgen Extra'!$A$259:$YM$259,0))</f>
        <v>7.24</v>
      </c>
      <c r="K17" s="40">
        <f t="array" ref="K17">INDEX('Aceite Virgen Extra'!$A$259:$YM$285,MATCH($B17,'Aceite Virgen Extra'!$A$259:$A$285,0),MATCH(K$5,'Aceite Virgen Extra'!$A$259:$YM$259,0))</f>
        <v>6.6</v>
      </c>
      <c r="L17" s="40">
        <f t="array" ref="L17">INDEX('Aceite Virgen Extra'!$A$259:$YM$285,MATCH($B17,'Aceite Virgen Extra'!$A$259:$A$285,0),MATCH(L$5,'Aceite Virgen Extra'!$A$259:$YM$259,0))</f>
        <v>7.23</v>
      </c>
      <c r="M17" s="40">
        <f t="array" ref="M17">INDEX('Aceite Virgen Extra'!$A$259:$YM$285,MATCH($B17,'Aceite Virgen Extra'!$A$259:$A$285,0),MATCH(M$5,'Aceite Virgen Extra'!$A$259:$YM$259,0))</f>
        <v>8.84</v>
      </c>
      <c r="N17" s="40">
        <f t="array" ref="N17">INDEX('Aceite Virgen Extra'!$A$259:$YM$285,MATCH($B17,'Aceite Virgen Extra'!$A$259:$A$285,0),MATCH(N$5,'Aceite Virgen Extra'!$A$259:$YM$259,0))</f>
        <v>7.34</v>
      </c>
      <c r="O17" s="40">
        <f t="array" ref="O17">INDEX('Aceite Virgen Extra'!$A$259:$YM$285,MATCH($B17,'Aceite Virgen Extra'!$A$259:$A$285,0),MATCH(O$5,'Aceite Virgen Extra'!$A$259:$YM$259,0))</f>
        <v>6.7899999999999991</v>
      </c>
      <c r="P17" s="40">
        <f t="array" ref="P17">INDEX('Aceite Virgen Extra'!$A$259:$YM$285,MATCH($B17,'Aceite Virgen Extra'!$A$259:$A$285,0),MATCH(P$5,'Aceite Virgen Extra'!$A$259:$YM$259,0))</f>
        <v>7.72</v>
      </c>
    </row>
    <row r="18" spans="2:16" x14ac:dyDescent="0.3">
      <c r="B18" s="19">
        <f t="shared" si="1"/>
        <v>3.9</v>
      </c>
      <c r="C18" s="18">
        <f t="shared" si="2"/>
        <v>4.0999999999999996</v>
      </c>
      <c r="E18" s="40">
        <f t="array" ref="E18">INDEX('Aceite Virgen Extra'!$A$259:$YM$285,MATCH($B18,'Aceite Virgen Extra'!$A$259:$A$285,0),MATCH(E$5,'Aceite Virgen Extra'!$A$259:$YM$259,0))</f>
        <v>11.71</v>
      </c>
      <c r="F18" s="40">
        <f t="array" ref="F18">INDEX('Aceite Virgen Extra'!$A$259:$YM$285,MATCH($B18,'Aceite Virgen Extra'!$A$259:$A$285,0),MATCH(F$5,'Aceite Virgen Extra'!$A$259:$YM$259,0))</f>
        <v>6.08</v>
      </c>
      <c r="G18" s="40">
        <f t="array" ref="G18">INDEX('Aceite Virgen Extra'!$A$259:$YM$285,MATCH($B18,'Aceite Virgen Extra'!$A$259:$A$285,0),MATCH(G$5,'Aceite Virgen Extra'!$A$259:$YM$259,0))</f>
        <v>6.31</v>
      </c>
      <c r="H18" s="40">
        <f t="array" ref="H18">INDEX('Aceite Virgen Extra'!$A$259:$YM$285,MATCH($B18,'Aceite Virgen Extra'!$A$259:$A$285,0),MATCH(H$5,'Aceite Virgen Extra'!$A$259:$YM$259,0))</f>
        <v>10.52</v>
      </c>
      <c r="I18" s="40">
        <f t="array" ref="I18">INDEX('Aceite Virgen Extra'!$A$259:$YM$285,MATCH($B18,'Aceite Virgen Extra'!$A$259:$A$285,0),MATCH(I$5,'Aceite Virgen Extra'!$A$259:$YM$259,0))</f>
        <v>7.3999999999999995</v>
      </c>
      <c r="J18" s="40">
        <f t="array" ref="J18">INDEX('Aceite Virgen Extra'!$A$259:$YM$285,MATCH($B18,'Aceite Virgen Extra'!$A$259:$A$285,0),MATCH(J$5,'Aceite Virgen Extra'!$A$259:$YM$259,0))</f>
        <v>15.01</v>
      </c>
      <c r="K18" s="40">
        <f t="array" ref="K18">INDEX('Aceite Virgen Extra'!$A$259:$YM$285,MATCH($B18,'Aceite Virgen Extra'!$A$259:$A$285,0),MATCH(K$5,'Aceite Virgen Extra'!$A$259:$YM$259,0))</f>
        <v>19.86</v>
      </c>
      <c r="L18" s="40">
        <f t="array" ref="L18">INDEX('Aceite Virgen Extra'!$A$259:$YM$285,MATCH($B18,'Aceite Virgen Extra'!$A$259:$A$285,0),MATCH(L$5,'Aceite Virgen Extra'!$A$259:$YM$259,0))</f>
        <v>22.990000000000002</v>
      </c>
      <c r="M18" s="40">
        <f t="array" ref="M18">INDEX('Aceite Virgen Extra'!$A$259:$YM$285,MATCH($B18,'Aceite Virgen Extra'!$A$259:$A$285,0),MATCH(M$5,'Aceite Virgen Extra'!$A$259:$YM$259,0))</f>
        <v>25.78</v>
      </c>
      <c r="N18" s="40">
        <f t="array" ref="N18">INDEX('Aceite Virgen Extra'!$A$259:$YM$285,MATCH($B18,'Aceite Virgen Extra'!$A$259:$A$285,0),MATCH(N$5,'Aceite Virgen Extra'!$A$259:$YM$259,0))</f>
        <v>21.08</v>
      </c>
      <c r="O18" s="40">
        <f t="array" ref="O18">INDEX('Aceite Virgen Extra'!$A$259:$YM$285,MATCH($B18,'Aceite Virgen Extra'!$A$259:$A$285,0),MATCH(O$5,'Aceite Virgen Extra'!$A$259:$YM$259,0))</f>
        <v>24.18</v>
      </c>
      <c r="P18" s="40">
        <f t="array" ref="P18">INDEX('Aceite Virgen Extra'!$A$259:$YM$285,MATCH($B18,'Aceite Virgen Extra'!$A$259:$A$285,0),MATCH(P$5,'Aceite Virgen Extra'!$A$259:$YM$259,0))</f>
        <v>22.04</v>
      </c>
    </row>
    <row r="19" spans="2:16" x14ac:dyDescent="0.3">
      <c r="B19" s="19">
        <f t="shared" si="1"/>
        <v>4.0999999999999996</v>
      </c>
      <c r="C19" s="18">
        <f t="shared" si="2"/>
        <v>4.3</v>
      </c>
      <c r="E19" s="40">
        <f t="array" ref="E19">INDEX('Aceite Virgen Extra'!$A$259:$YM$285,MATCH($B19,'Aceite Virgen Extra'!$A$259:$A$285,0),MATCH(E$5,'Aceite Virgen Extra'!$A$259:$YM$259,0))</f>
        <v>7.43</v>
      </c>
      <c r="F19" s="40">
        <f t="array" ref="F19">INDEX('Aceite Virgen Extra'!$A$259:$YM$285,MATCH($B19,'Aceite Virgen Extra'!$A$259:$A$285,0),MATCH(F$5,'Aceite Virgen Extra'!$A$259:$YM$259,0))</f>
        <v>7.35</v>
      </c>
      <c r="G19" s="40">
        <f t="array" ref="G19">INDEX('Aceite Virgen Extra'!$A$259:$YM$285,MATCH($B19,'Aceite Virgen Extra'!$A$259:$A$285,0),MATCH(G$5,'Aceite Virgen Extra'!$A$259:$YM$259,0))</f>
        <v>7.09</v>
      </c>
      <c r="H19" s="40">
        <f t="array" ref="H19">INDEX('Aceite Virgen Extra'!$A$259:$YM$285,MATCH($B19,'Aceite Virgen Extra'!$A$259:$A$285,0),MATCH(H$5,'Aceite Virgen Extra'!$A$259:$YM$259,0))</f>
        <v>5.74</v>
      </c>
      <c r="I19" s="40">
        <f t="array" ref="I19">INDEX('Aceite Virgen Extra'!$A$259:$YM$285,MATCH($B19,'Aceite Virgen Extra'!$A$259:$A$285,0),MATCH(I$5,'Aceite Virgen Extra'!$A$259:$YM$259,0))</f>
        <v>11</v>
      </c>
      <c r="J19" s="40">
        <f t="array" ref="J19">INDEX('Aceite Virgen Extra'!$A$259:$YM$285,MATCH($B19,'Aceite Virgen Extra'!$A$259:$A$285,0),MATCH(J$5,'Aceite Virgen Extra'!$A$259:$YM$259,0))</f>
        <v>16.61</v>
      </c>
      <c r="K19" s="40">
        <f t="array" ref="K19">INDEX('Aceite Virgen Extra'!$A$259:$YM$285,MATCH($B19,'Aceite Virgen Extra'!$A$259:$A$285,0),MATCH(K$5,'Aceite Virgen Extra'!$A$259:$YM$259,0))</f>
        <v>13.03</v>
      </c>
      <c r="L19" s="40">
        <f t="array" ref="L19">INDEX('Aceite Virgen Extra'!$A$259:$YM$285,MATCH($B19,'Aceite Virgen Extra'!$A$259:$A$285,0),MATCH(L$5,'Aceite Virgen Extra'!$A$259:$YM$259,0))</f>
        <v>5.29</v>
      </c>
      <c r="M19" s="40">
        <f t="array" ref="M19">INDEX('Aceite Virgen Extra'!$A$259:$YM$285,MATCH($B19,'Aceite Virgen Extra'!$A$259:$A$285,0),MATCH(M$5,'Aceite Virgen Extra'!$A$259:$YM$259,0))</f>
        <v>1.35</v>
      </c>
      <c r="N19" s="40">
        <f t="array" ref="N19">INDEX('Aceite Virgen Extra'!$A$259:$YM$285,MATCH($B19,'Aceite Virgen Extra'!$A$259:$A$285,0),MATCH(N$5,'Aceite Virgen Extra'!$A$259:$YM$259,0))</f>
        <v>2.3000000000000003</v>
      </c>
      <c r="O19" s="40">
        <f t="array" ref="O19">INDEX('Aceite Virgen Extra'!$A$259:$YM$285,MATCH($B19,'Aceite Virgen Extra'!$A$259:$A$285,0),MATCH(O$5,'Aceite Virgen Extra'!$A$259:$YM$259,0))</f>
        <v>0.99</v>
      </c>
      <c r="P19" s="40">
        <f t="array" ref="P19">INDEX('Aceite Virgen Extra'!$A$259:$YM$285,MATCH($B19,'Aceite Virgen Extra'!$A$259:$A$285,0),MATCH(P$5,'Aceite Virgen Extra'!$A$259:$YM$259,0))</f>
        <v>1.2200000000000002</v>
      </c>
    </row>
    <row r="20" spans="2:16" x14ac:dyDescent="0.3">
      <c r="B20" s="19">
        <f t="shared" si="1"/>
        <v>4.3</v>
      </c>
      <c r="C20" s="18">
        <f t="shared" si="2"/>
        <v>4.5</v>
      </c>
      <c r="E20" s="40">
        <f t="array" ref="E20">INDEX('Aceite Virgen Extra'!$A$259:$YM$285,MATCH($B20,'Aceite Virgen Extra'!$A$259:$A$285,0),MATCH(E$5,'Aceite Virgen Extra'!$A$259:$YM$259,0))</f>
        <v>29.709999999999997</v>
      </c>
      <c r="F20" s="40">
        <f t="array" ref="F20">INDEX('Aceite Virgen Extra'!$A$259:$YM$285,MATCH($B20,'Aceite Virgen Extra'!$A$259:$A$285,0),MATCH(F$5,'Aceite Virgen Extra'!$A$259:$YM$259,0))</f>
        <v>28.32</v>
      </c>
      <c r="G20" s="40">
        <f t="array" ref="G20">INDEX('Aceite Virgen Extra'!$A$259:$YM$285,MATCH($B20,'Aceite Virgen Extra'!$A$259:$A$285,0),MATCH(G$5,'Aceite Virgen Extra'!$A$259:$YM$259,0))</f>
        <v>35.22</v>
      </c>
      <c r="H20" s="40">
        <f t="array" ref="H20">INDEX('Aceite Virgen Extra'!$A$259:$YM$285,MATCH($B20,'Aceite Virgen Extra'!$A$259:$A$285,0),MATCH(H$5,'Aceite Virgen Extra'!$A$259:$YM$259,0))</f>
        <v>27.299999999999997</v>
      </c>
      <c r="I20" s="40">
        <f t="array" ref="I20">INDEX('Aceite Virgen Extra'!$A$259:$YM$285,MATCH($B20,'Aceite Virgen Extra'!$A$259:$A$285,0),MATCH(I$5,'Aceite Virgen Extra'!$A$259:$YM$259,0))</f>
        <v>23.07</v>
      </c>
      <c r="J20" s="40">
        <f t="array" ref="J20">INDEX('Aceite Virgen Extra'!$A$259:$YM$285,MATCH($B20,'Aceite Virgen Extra'!$A$259:$A$285,0),MATCH(J$5,'Aceite Virgen Extra'!$A$259:$YM$259,0))</f>
        <v>13.64</v>
      </c>
      <c r="K20" s="40">
        <f t="array" ref="K20">INDEX('Aceite Virgen Extra'!$A$259:$YM$285,MATCH($B20,'Aceite Virgen Extra'!$A$259:$A$285,0),MATCH(K$5,'Aceite Virgen Extra'!$A$259:$YM$259,0))</f>
        <v>4</v>
      </c>
      <c r="L20" s="40">
        <f t="array" ref="L20">INDEX('Aceite Virgen Extra'!$A$259:$YM$285,MATCH($B20,'Aceite Virgen Extra'!$A$259:$A$285,0),MATCH(L$5,'Aceite Virgen Extra'!$A$259:$YM$259,0))</f>
        <v>3.1799999999999997</v>
      </c>
      <c r="M20" s="40">
        <f t="array" ref="M20">INDEX('Aceite Virgen Extra'!$A$259:$YM$285,MATCH($B20,'Aceite Virgen Extra'!$A$259:$A$285,0),MATCH(M$5,'Aceite Virgen Extra'!$A$259:$YM$259,0))</f>
        <v>1.92</v>
      </c>
      <c r="N20" s="40">
        <f t="array" ref="N20">INDEX('Aceite Virgen Extra'!$A$259:$YM$285,MATCH($B20,'Aceite Virgen Extra'!$A$259:$A$285,0),MATCH(N$5,'Aceite Virgen Extra'!$A$259:$YM$259,0))</f>
        <v>2.93</v>
      </c>
      <c r="O20" s="40">
        <f t="array" ref="O20">INDEX('Aceite Virgen Extra'!$A$259:$YM$285,MATCH($B20,'Aceite Virgen Extra'!$A$259:$A$285,0),MATCH(O$5,'Aceite Virgen Extra'!$A$259:$YM$259,0))</f>
        <v>2.98</v>
      </c>
      <c r="P20" s="40">
        <f t="array" ref="P20">INDEX('Aceite Virgen Extra'!$A$259:$YM$285,MATCH($B20,'Aceite Virgen Extra'!$A$259:$A$285,0),MATCH(P$5,'Aceite Virgen Extra'!$A$259:$YM$259,0))</f>
        <v>4.42</v>
      </c>
    </row>
    <row r="21" spans="2:16" x14ac:dyDescent="0.3">
      <c r="B21" s="19">
        <f t="shared" si="1"/>
        <v>4.5</v>
      </c>
      <c r="C21" s="18">
        <f t="shared" si="2"/>
        <v>4.7</v>
      </c>
      <c r="E21" s="40">
        <f t="array" ref="E21">INDEX('Aceite Virgen Extra'!$A$259:$YM$285,MATCH($B21,'Aceite Virgen Extra'!$A$259:$A$285,0),MATCH(E$5,'Aceite Virgen Extra'!$A$259:$YM$259,0))</f>
        <v>2.34</v>
      </c>
      <c r="F21" s="40">
        <f t="array" ref="F21">INDEX('Aceite Virgen Extra'!$A$259:$YM$285,MATCH($B21,'Aceite Virgen Extra'!$A$259:$A$285,0),MATCH(F$5,'Aceite Virgen Extra'!$A$259:$YM$259,0))</f>
        <v>3.4000000000000004</v>
      </c>
      <c r="G21" s="40">
        <f t="array" ref="G21">INDEX('Aceite Virgen Extra'!$A$259:$YM$285,MATCH($B21,'Aceite Virgen Extra'!$A$259:$A$285,0),MATCH(G$5,'Aceite Virgen Extra'!$A$259:$YM$259,0))</f>
        <v>2.3600000000000003</v>
      </c>
      <c r="H21" s="40">
        <f t="array" ref="H21">INDEX('Aceite Virgen Extra'!$A$259:$YM$285,MATCH($B21,'Aceite Virgen Extra'!$A$259:$A$285,0),MATCH(H$5,'Aceite Virgen Extra'!$A$259:$YM$259,0))</f>
        <v>2.0099999999999998</v>
      </c>
      <c r="I21" s="40">
        <f t="array" ref="I21">INDEX('Aceite Virgen Extra'!$A$259:$YM$285,MATCH($B21,'Aceite Virgen Extra'!$A$259:$A$285,0),MATCH(I$5,'Aceite Virgen Extra'!$A$259:$YM$259,0))</f>
        <v>2.6799999999999997</v>
      </c>
      <c r="J21" s="40">
        <f t="array" ref="J21">INDEX('Aceite Virgen Extra'!$A$259:$YM$285,MATCH($B21,'Aceite Virgen Extra'!$A$259:$A$285,0),MATCH(J$5,'Aceite Virgen Extra'!$A$259:$YM$259,0))</f>
        <v>1.57</v>
      </c>
      <c r="K21" s="40">
        <f t="array" ref="K21">INDEX('Aceite Virgen Extra'!$A$259:$YM$285,MATCH($B21,'Aceite Virgen Extra'!$A$259:$A$285,0),MATCH(K$5,'Aceite Virgen Extra'!$A$259:$YM$259,0))</f>
        <v>1.51</v>
      </c>
      <c r="L21" s="40">
        <f t="array" ref="L21">INDEX('Aceite Virgen Extra'!$A$259:$YM$285,MATCH($B21,'Aceite Virgen Extra'!$A$259:$A$285,0),MATCH(L$5,'Aceite Virgen Extra'!$A$259:$YM$259,0))</f>
        <v>1.58</v>
      </c>
      <c r="M21" s="40">
        <f t="array" ref="M21">INDEX('Aceite Virgen Extra'!$A$259:$YM$285,MATCH($B21,'Aceite Virgen Extra'!$A$259:$A$285,0),MATCH(M$5,'Aceite Virgen Extra'!$A$259:$YM$259,0))</f>
        <v>1.27</v>
      </c>
      <c r="N21" s="40">
        <f t="array" ref="N21">INDEX('Aceite Virgen Extra'!$A$259:$YM$285,MATCH($B21,'Aceite Virgen Extra'!$A$259:$A$285,0),MATCH(N$5,'Aceite Virgen Extra'!$A$259:$YM$259,0))</f>
        <v>3.22</v>
      </c>
      <c r="O21" s="40">
        <f t="array" ref="O21">INDEX('Aceite Virgen Extra'!$A$259:$YM$285,MATCH($B21,'Aceite Virgen Extra'!$A$259:$A$285,0),MATCH(O$5,'Aceite Virgen Extra'!$A$259:$YM$259,0))</f>
        <v>0.95</v>
      </c>
      <c r="P21" s="40">
        <f t="array" ref="P21">INDEX('Aceite Virgen Extra'!$A$259:$YM$285,MATCH($B21,'Aceite Virgen Extra'!$A$259:$A$285,0),MATCH(P$5,'Aceite Virgen Extra'!$A$259:$YM$259,0))</f>
        <v>1.7</v>
      </c>
    </row>
    <row r="22" spans="2:16" x14ac:dyDescent="0.3">
      <c r="B22" s="19">
        <f t="shared" si="1"/>
        <v>4.7</v>
      </c>
      <c r="C22" s="18">
        <f t="shared" si="2"/>
        <v>4.9000000000000004</v>
      </c>
      <c r="E22" s="40">
        <f t="array" ref="E22">INDEX('Aceite Virgen Extra'!$A$259:$YM$285,MATCH($B22,'Aceite Virgen Extra'!$A$259:$A$285,0),MATCH(E$5,'Aceite Virgen Extra'!$A$259:$YM$259,0))</f>
        <v>2.2200000000000002</v>
      </c>
      <c r="F22" s="40">
        <f t="array" ref="F22">INDEX('Aceite Virgen Extra'!$A$259:$YM$285,MATCH($B22,'Aceite Virgen Extra'!$A$259:$A$285,0),MATCH(F$5,'Aceite Virgen Extra'!$A$259:$YM$259,0))</f>
        <v>1.79</v>
      </c>
      <c r="G22" s="40">
        <f t="array" ref="G22">INDEX('Aceite Virgen Extra'!$A$259:$YM$285,MATCH($B22,'Aceite Virgen Extra'!$A$259:$A$285,0),MATCH(G$5,'Aceite Virgen Extra'!$A$259:$YM$259,0))</f>
        <v>2.1700000000000004</v>
      </c>
      <c r="H22" s="40">
        <f t="array" ref="H22">INDEX('Aceite Virgen Extra'!$A$259:$YM$285,MATCH($B22,'Aceite Virgen Extra'!$A$259:$A$285,0),MATCH(H$5,'Aceite Virgen Extra'!$A$259:$YM$259,0))</f>
        <v>2.2999999999999998</v>
      </c>
      <c r="I22" s="40">
        <f t="array" ref="I22">INDEX('Aceite Virgen Extra'!$A$259:$YM$285,MATCH($B22,'Aceite Virgen Extra'!$A$259:$A$285,0),MATCH(I$5,'Aceite Virgen Extra'!$A$259:$YM$259,0))</f>
        <v>3.11</v>
      </c>
      <c r="J22" s="40">
        <f t="array" ref="J22">INDEX('Aceite Virgen Extra'!$A$259:$YM$285,MATCH($B22,'Aceite Virgen Extra'!$A$259:$A$285,0),MATCH(J$5,'Aceite Virgen Extra'!$A$259:$YM$259,0))</f>
        <v>1.39</v>
      </c>
      <c r="K22" s="40">
        <f t="array" ref="K22">INDEX('Aceite Virgen Extra'!$A$259:$YM$285,MATCH($B22,'Aceite Virgen Extra'!$A$259:$A$285,0),MATCH(K$5,'Aceite Virgen Extra'!$A$259:$YM$259,0))</f>
        <v>1.9100000000000001</v>
      </c>
      <c r="L22" s="40">
        <f t="array" ref="L22">INDEX('Aceite Virgen Extra'!$A$259:$YM$285,MATCH($B22,'Aceite Virgen Extra'!$A$259:$A$285,0),MATCH(L$5,'Aceite Virgen Extra'!$A$259:$YM$259,0))</f>
        <v>1.7300000000000002</v>
      </c>
      <c r="M22" s="40">
        <f t="array" ref="M22">INDEX('Aceite Virgen Extra'!$A$259:$YM$285,MATCH($B22,'Aceite Virgen Extra'!$A$259:$A$285,0),MATCH(M$5,'Aceite Virgen Extra'!$A$259:$YM$259,0))</f>
        <v>2.84</v>
      </c>
      <c r="N22" s="40">
        <f t="array" ref="N22">INDEX('Aceite Virgen Extra'!$A$259:$YM$285,MATCH($B22,'Aceite Virgen Extra'!$A$259:$A$285,0),MATCH(N$5,'Aceite Virgen Extra'!$A$259:$YM$259,0))</f>
        <v>1.05</v>
      </c>
      <c r="O22" s="40">
        <f t="array" ref="O22">INDEX('Aceite Virgen Extra'!$A$259:$YM$285,MATCH($B22,'Aceite Virgen Extra'!$A$259:$A$285,0),MATCH(O$5,'Aceite Virgen Extra'!$A$259:$YM$259,0))</f>
        <v>2.4900000000000002</v>
      </c>
      <c r="P22" s="40">
        <f t="array" ref="P22">INDEX('Aceite Virgen Extra'!$A$259:$YM$285,MATCH($B22,'Aceite Virgen Extra'!$A$259:$A$285,0),MATCH(P$5,'Aceite Virgen Extra'!$A$259:$YM$259,0))</f>
        <v>3.8699999999999997</v>
      </c>
    </row>
    <row r="23" spans="2:16" x14ac:dyDescent="0.3">
      <c r="B23" s="19">
        <f t="shared" si="1"/>
        <v>4.9000000000000004</v>
      </c>
      <c r="C23" s="18">
        <f t="shared" si="2"/>
        <v>5.0999999999999996</v>
      </c>
      <c r="E23" s="40">
        <f t="array" ref="E23">INDEX('Aceite Virgen Extra'!$A$259:$YM$285,MATCH($B23,'Aceite Virgen Extra'!$A$259:$A$285,0),MATCH(E$5,'Aceite Virgen Extra'!$A$259:$YM$259,0))</f>
        <v>7.02</v>
      </c>
      <c r="F23" s="40">
        <f t="array" ref="F23">INDEX('Aceite Virgen Extra'!$A$259:$YM$285,MATCH($B23,'Aceite Virgen Extra'!$A$259:$A$285,0),MATCH(F$5,'Aceite Virgen Extra'!$A$259:$YM$259,0))</f>
        <v>8.98</v>
      </c>
      <c r="G23" s="40">
        <f t="array" ref="G23">INDEX('Aceite Virgen Extra'!$A$259:$YM$285,MATCH($B23,'Aceite Virgen Extra'!$A$259:$A$285,0),MATCH(G$5,'Aceite Virgen Extra'!$A$259:$YM$259,0))</f>
        <v>5.6099999999999994</v>
      </c>
      <c r="H23" s="40">
        <f t="array" ref="H23">INDEX('Aceite Virgen Extra'!$A$259:$YM$285,MATCH($B23,'Aceite Virgen Extra'!$A$259:$A$285,0),MATCH(H$5,'Aceite Virgen Extra'!$A$259:$YM$259,0))</f>
        <v>7.8600000000000012</v>
      </c>
      <c r="I23" s="40">
        <f t="array" ref="I23">INDEX('Aceite Virgen Extra'!$A$259:$YM$285,MATCH($B23,'Aceite Virgen Extra'!$A$259:$A$285,0),MATCH(I$5,'Aceite Virgen Extra'!$A$259:$YM$259,0))</f>
        <v>8.01</v>
      </c>
      <c r="J23" s="40">
        <f t="array" ref="J23">INDEX('Aceite Virgen Extra'!$A$259:$YM$285,MATCH($B23,'Aceite Virgen Extra'!$A$259:$A$285,0),MATCH(J$5,'Aceite Virgen Extra'!$A$259:$YM$259,0))</f>
        <v>8.1999999999999993</v>
      </c>
      <c r="K23" s="40">
        <f t="array" ref="K23">INDEX('Aceite Virgen Extra'!$A$259:$YM$285,MATCH($B23,'Aceite Virgen Extra'!$A$259:$A$285,0),MATCH(K$5,'Aceite Virgen Extra'!$A$259:$YM$259,0))</f>
        <v>7.63</v>
      </c>
      <c r="L23" s="40">
        <f t="array" ref="L23">INDEX('Aceite Virgen Extra'!$A$259:$YM$285,MATCH($B23,'Aceite Virgen Extra'!$A$259:$A$285,0),MATCH(L$5,'Aceite Virgen Extra'!$A$259:$YM$259,0))</f>
        <v>7.34</v>
      </c>
      <c r="M23" s="40">
        <f t="array" ref="M23">INDEX('Aceite Virgen Extra'!$A$259:$YM$285,MATCH($B23,'Aceite Virgen Extra'!$A$259:$A$285,0),MATCH(M$5,'Aceite Virgen Extra'!$A$259:$YM$259,0))</f>
        <v>8.49</v>
      </c>
      <c r="N23" s="40">
        <f t="array" ref="N23">INDEX('Aceite Virgen Extra'!$A$259:$YM$285,MATCH($B23,'Aceite Virgen Extra'!$A$259:$A$285,0),MATCH(N$5,'Aceite Virgen Extra'!$A$259:$YM$259,0))</f>
        <v>9.7600000000000016</v>
      </c>
      <c r="O23" s="40">
        <f t="array" ref="O23">INDEX('Aceite Virgen Extra'!$A$259:$YM$285,MATCH($B23,'Aceite Virgen Extra'!$A$259:$A$285,0),MATCH(O$5,'Aceite Virgen Extra'!$A$259:$YM$259,0))</f>
        <v>7.99</v>
      </c>
      <c r="P23" s="40">
        <f t="array" ref="P23">INDEX('Aceite Virgen Extra'!$A$259:$YM$285,MATCH($B23,'Aceite Virgen Extra'!$A$259:$A$285,0),MATCH(P$5,'Aceite Virgen Extra'!$A$259:$YM$259,0))</f>
        <v>7.2800000000000011</v>
      </c>
    </row>
    <row r="24" spans="2:16" x14ac:dyDescent="0.3">
      <c r="B24" s="19">
        <f t="shared" si="1"/>
        <v>5.0999999999999996</v>
      </c>
      <c r="C24" s="18">
        <f t="shared" si="2"/>
        <v>5.3</v>
      </c>
      <c r="E24" s="40">
        <f t="array" ref="E24">INDEX('Aceite Virgen Extra'!$A$259:$YM$285,MATCH($B24,'Aceite Virgen Extra'!$A$259:$A$285,0),MATCH(E$5,'Aceite Virgen Extra'!$A$259:$YM$259,0))</f>
        <v>1.26</v>
      </c>
      <c r="F24" s="40">
        <f t="array" ref="F24">INDEX('Aceite Virgen Extra'!$A$259:$YM$285,MATCH($B24,'Aceite Virgen Extra'!$A$259:$A$285,0),MATCH(F$5,'Aceite Virgen Extra'!$A$259:$YM$259,0))</f>
        <v>0.87</v>
      </c>
      <c r="G24" s="40">
        <f t="array" ref="G24">INDEX('Aceite Virgen Extra'!$A$259:$YM$285,MATCH($B24,'Aceite Virgen Extra'!$A$259:$A$285,0),MATCH(G$5,'Aceite Virgen Extra'!$A$259:$YM$259,0))</f>
        <v>1.96</v>
      </c>
      <c r="H24" s="40">
        <f t="array" ref="H24">INDEX('Aceite Virgen Extra'!$A$259:$YM$285,MATCH($B24,'Aceite Virgen Extra'!$A$259:$A$285,0),MATCH(H$5,'Aceite Virgen Extra'!$A$259:$YM$259,0))</f>
        <v>0.8600000000000001</v>
      </c>
      <c r="I24" s="40">
        <f t="array" ref="I24">INDEX('Aceite Virgen Extra'!$A$259:$YM$285,MATCH($B24,'Aceite Virgen Extra'!$A$259:$A$285,0),MATCH(I$5,'Aceite Virgen Extra'!$A$259:$YM$259,0))</f>
        <v>0.82</v>
      </c>
      <c r="J24" s="40">
        <f t="array" ref="J24">INDEX('Aceite Virgen Extra'!$A$259:$YM$285,MATCH($B24,'Aceite Virgen Extra'!$A$259:$A$285,0),MATCH(J$5,'Aceite Virgen Extra'!$A$259:$YM$259,0))</f>
        <v>1.48</v>
      </c>
      <c r="K24" s="40">
        <f t="array" ref="K24">INDEX('Aceite Virgen Extra'!$A$259:$YM$285,MATCH($B24,'Aceite Virgen Extra'!$A$259:$A$285,0),MATCH(K$5,'Aceite Virgen Extra'!$A$259:$YM$259,0))</f>
        <v>2.91</v>
      </c>
      <c r="L24" s="40">
        <f t="array" ref="L24">INDEX('Aceite Virgen Extra'!$A$259:$YM$285,MATCH($B24,'Aceite Virgen Extra'!$A$259:$A$285,0),MATCH(L$5,'Aceite Virgen Extra'!$A$259:$YM$259,0))</f>
        <v>2.88</v>
      </c>
      <c r="M24" s="40">
        <f t="array" ref="M24">INDEX('Aceite Virgen Extra'!$A$259:$YM$285,MATCH($B24,'Aceite Virgen Extra'!$A$259:$A$285,0),MATCH(M$5,'Aceite Virgen Extra'!$A$259:$YM$259,0))</f>
        <v>3.56</v>
      </c>
      <c r="N24" s="40">
        <f t="array" ref="N24">INDEX('Aceite Virgen Extra'!$A$259:$YM$285,MATCH($B24,'Aceite Virgen Extra'!$A$259:$A$285,0),MATCH(N$5,'Aceite Virgen Extra'!$A$259:$YM$259,0))</f>
        <v>1.3</v>
      </c>
      <c r="O24" s="40">
        <f t="array" ref="O24">INDEX('Aceite Virgen Extra'!$A$259:$YM$285,MATCH($B24,'Aceite Virgen Extra'!$A$259:$A$285,0),MATCH(O$5,'Aceite Virgen Extra'!$A$259:$YM$259,0))</f>
        <v>0.11000000000000001</v>
      </c>
      <c r="P24" s="40">
        <f t="array" ref="P24">INDEX('Aceite Virgen Extra'!$A$259:$YM$285,MATCH($B24,'Aceite Virgen Extra'!$A$259:$A$285,0),MATCH(P$5,'Aceite Virgen Extra'!$A$259:$YM$259,0))</f>
        <v>4.41</v>
      </c>
    </row>
    <row r="25" spans="2:16" x14ac:dyDescent="0.3">
      <c r="B25" s="19">
        <f t="shared" si="1"/>
        <v>5.3</v>
      </c>
      <c r="C25" s="18">
        <f t="shared" si="2"/>
        <v>5.5</v>
      </c>
      <c r="E25" s="40">
        <f t="array" ref="E25">INDEX('Aceite Virgen Extra'!$A$259:$YM$285,MATCH($B25,'Aceite Virgen Extra'!$A$259:$A$285,0),MATCH(E$5,'Aceite Virgen Extra'!$A$259:$YM$259,0))</f>
        <v>1.31</v>
      </c>
      <c r="F25" s="40">
        <f t="array" ref="F25">INDEX('Aceite Virgen Extra'!$A$259:$YM$285,MATCH($B25,'Aceite Virgen Extra'!$A$259:$A$285,0),MATCH(F$5,'Aceite Virgen Extra'!$A$259:$YM$259,0))</f>
        <v>2.46</v>
      </c>
      <c r="G25" s="40">
        <f t="array" ref="G25">INDEX('Aceite Virgen Extra'!$A$259:$YM$285,MATCH($B25,'Aceite Virgen Extra'!$A$259:$A$285,0),MATCH(G$5,'Aceite Virgen Extra'!$A$259:$YM$259,0))</f>
        <v>3.0700000000000003</v>
      </c>
      <c r="H25" s="40">
        <f t="array" ref="H25">INDEX('Aceite Virgen Extra'!$A$259:$YM$285,MATCH($B25,'Aceite Virgen Extra'!$A$259:$A$285,0),MATCH(H$5,'Aceite Virgen Extra'!$A$259:$YM$259,0))</f>
        <v>2.48</v>
      </c>
      <c r="I25" s="40">
        <f t="array" ref="I25">INDEX('Aceite Virgen Extra'!$A$259:$YM$285,MATCH($B25,'Aceite Virgen Extra'!$A$259:$A$285,0),MATCH(I$5,'Aceite Virgen Extra'!$A$259:$YM$259,0))</f>
        <v>3.1799999999999997</v>
      </c>
      <c r="J25" s="40">
        <f t="array" ref="J25">INDEX('Aceite Virgen Extra'!$A$259:$YM$285,MATCH($B25,'Aceite Virgen Extra'!$A$259:$A$285,0),MATCH(J$5,'Aceite Virgen Extra'!$A$259:$YM$259,0))</f>
        <v>2.8499999999999996</v>
      </c>
      <c r="K25" s="40">
        <f t="array" ref="K25">INDEX('Aceite Virgen Extra'!$A$259:$YM$285,MATCH($B25,'Aceite Virgen Extra'!$A$259:$A$285,0),MATCH(K$5,'Aceite Virgen Extra'!$A$259:$YM$259,0))</f>
        <v>1.58</v>
      </c>
      <c r="L25" s="40">
        <f t="array" ref="L25">INDEX('Aceite Virgen Extra'!$A$259:$YM$285,MATCH($B25,'Aceite Virgen Extra'!$A$259:$A$285,0),MATCH(L$5,'Aceite Virgen Extra'!$A$259:$YM$259,0))</f>
        <v>1.7599999999999998</v>
      </c>
      <c r="M25" s="40">
        <f t="array" ref="M25">INDEX('Aceite Virgen Extra'!$A$259:$YM$285,MATCH($B25,'Aceite Virgen Extra'!$A$259:$A$285,0),MATCH(M$5,'Aceite Virgen Extra'!$A$259:$YM$259,0))</f>
        <v>1.2</v>
      </c>
      <c r="N25" s="40">
        <f t="array" ref="N25">INDEX('Aceite Virgen Extra'!$A$259:$YM$285,MATCH($B25,'Aceite Virgen Extra'!$A$259:$A$285,0),MATCH(N$5,'Aceite Virgen Extra'!$A$259:$YM$259,0))</f>
        <v>0.84</v>
      </c>
      <c r="O25" s="40">
        <f t="array" ref="O25">INDEX('Aceite Virgen Extra'!$A$259:$YM$285,MATCH($B25,'Aceite Virgen Extra'!$A$259:$A$285,0),MATCH(O$5,'Aceite Virgen Extra'!$A$259:$YM$259,0))</f>
        <v>0.64</v>
      </c>
      <c r="P25" s="40">
        <f t="array" ref="P25">INDEX('Aceite Virgen Extra'!$A$259:$YM$285,MATCH($B25,'Aceite Virgen Extra'!$A$259:$A$285,0),MATCH(P$5,'Aceite Virgen Extra'!$A$259:$YM$259,0))</f>
        <v>1.23</v>
      </c>
    </row>
    <row r="26" spans="2:16" x14ac:dyDescent="0.3">
      <c r="B26" s="19">
        <f t="shared" si="1"/>
        <v>5.5</v>
      </c>
      <c r="C26" s="18">
        <f t="shared" si="2"/>
        <v>5.7</v>
      </c>
      <c r="E26" s="40">
        <f t="array" ref="E26">INDEX('Aceite Virgen Extra'!$A$259:$YM$285,MATCH($B26,'Aceite Virgen Extra'!$A$259:$A$285,0),MATCH(E$5,'Aceite Virgen Extra'!$A$259:$YM$259,0))</f>
        <v>1.6800000000000002</v>
      </c>
      <c r="F26" s="40">
        <f t="array" ref="F26">INDEX('Aceite Virgen Extra'!$A$259:$YM$285,MATCH($B26,'Aceite Virgen Extra'!$A$259:$A$285,0),MATCH(F$5,'Aceite Virgen Extra'!$A$259:$YM$259,0))</f>
        <v>5</v>
      </c>
      <c r="G26" s="40">
        <f t="array" ref="G26">INDEX('Aceite Virgen Extra'!$A$259:$YM$285,MATCH($B26,'Aceite Virgen Extra'!$A$259:$A$285,0),MATCH(G$5,'Aceite Virgen Extra'!$A$259:$YM$259,0))</f>
        <v>4.3500000000000005</v>
      </c>
      <c r="H26" s="40">
        <f t="array" ref="H26">INDEX('Aceite Virgen Extra'!$A$259:$YM$285,MATCH($B26,'Aceite Virgen Extra'!$A$259:$A$285,0),MATCH(H$5,'Aceite Virgen Extra'!$A$259:$YM$259,0))</f>
        <v>4.3800000000000008</v>
      </c>
      <c r="I26" s="40">
        <f t="array" ref="I26">INDEX('Aceite Virgen Extra'!$A$259:$YM$285,MATCH($B26,'Aceite Virgen Extra'!$A$259:$A$285,0),MATCH(I$5,'Aceite Virgen Extra'!$A$259:$YM$259,0))</f>
        <v>0.61</v>
      </c>
      <c r="J26" s="40">
        <f t="array" ref="J26">INDEX('Aceite Virgen Extra'!$A$259:$YM$285,MATCH($B26,'Aceite Virgen Extra'!$A$259:$A$285,0),MATCH(J$5,'Aceite Virgen Extra'!$A$259:$YM$259,0))</f>
        <v>1.57</v>
      </c>
      <c r="K26" s="40">
        <f t="array" ref="K26">INDEX('Aceite Virgen Extra'!$A$259:$YM$285,MATCH($B26,'Aceite Virgen Extra'!$A$259:$A$285,0),MATCH(K$5,'Aceite Virgen Extra'!$A$259:$YM$259,0))</f>
        <v>0.7</v>
      </c>
      <c r="L26" s="40">
        <f t="array" ref="L26">INDEX('Aceite Virgen Extra'!$A$259:$YM$285,MATCH($B26,'Aceite Virgen Extra'!$A$259:$A$285,0),MATCH(L$5,'Aceite Virgen Extra'!$A$259:$YM$259,0))</f>
        <v>0.35</v>
      </c>
      <c r="M26" s="40">
        <f t="array" ref="M26">INDEX('Aceite Virgen Extra'!$A$259:$YM$285,MATCH($B26,'Aceite Virgen Extra'!$A$259:$A$285,0),MATCH(M$5,'Aceite Virgen Extra'!$A$259:$YM$259,0))</f>
        <v>0.66999999999999993</v>
      </c>
      <c r="N26" s="40">
        <f t="array" ref="N26">INDEX('Aceite Virgen Extra'!$A$259:$YM$285,MATCH($B26,'Aceite Virgen Extra'!$A$259:$A$285,0),MATCH(N$5,'Aceite Virgen Extra'!$A$259:$YM$259,0))</f>
        <v>1.25</v>
      </c>
      <c r="O26" s="40">
        <f t="array" ref="O26">INDEX('Aceite Virgen Extra'!$A$259:$YM$285,MATCH($B26,'Aceite Virgen Extra'!$A$259:$A$285,0),MATCH(O$5,'Aceite Virgen Extra'!$A$259:$YM$259,0))</f>
        <v>0.76</v>
      </c>
      <c r="P26" s="40">
        <f t="array" ref="P26">INDEX('Aceite Virgen Extra'!$A$259:$YM$285,MATCH($B26,'Aceite Virgen Extra'!$A$259:$A$285,0),MATCH(P$5,'Aceite Virgen Extra'!$A$259:$YM$259,0))</f>
        <v>0.64</v>
      </c>
    </row>
    <row r="27" spans="2:16" x14ac:dyDescent="0.3">
      <c r="B27" s="19">
        <f t="shared" si="1"/>
        <v>5.7</v>
      </c>
      <c r="C27" s="18">
        <f t="shared" si="2"/>
        <v>5.9</v>
      </c>
      <c r="E27" s="40">
        <f t="array" ref="E27">INDEX('Aceite Virgen Extra'!$A$259:$YM$285,MATCH($B27,'Aceite Virgen Extra'!$A$259:$A$285,0),MATCH(E$5,'Aceite Virgen Extra'!$A$259:$YM$259,0))</f>
        <v>2.23</v>
      </c>
      <c r="F27" s="40">
        <f t="array" ref="F27">INDEX('Aceite Virgen Extra'!$A$259:$YM$285,MATCH($B27,'Aceite Virgen Extra'!$A$259:$A$285,0),MATCH(F$5,'Aceite Virgen Extra'!$A$259:$YM$259,0))</f>
        <v>5.5699999999999994</v>
      </c>
      <c r="G27" s="40">
        <f t="array" ref="G27">INDEX('Aceite Virgen Extra'!$A$259:$YM$285,MATCH($B27,'Aceite Virgen Extra'!$A$259:$A$285,0),MATCH(G$5,'Aceite Virgen Extra'!$A$259:$YM$259,0))</f>
        <v>2.69</v>
      </c>
      <c r="H27" s="40">
        <f t="array" ref="H27">INDEX('Aceite Virgen Extra'!$A$259:$YM$285,MATCH($B27,'Aceite Virgen Extra'!$A$259:$A$285,0),MATCH(H$5,'Aceite Virgen Extra'!$A$259:$YM$259,0))</f>
        <v>5.71</v>
      </c>
      <c r="I27" s="40">
        <f t="array" ref="I27">INDEX('Aceite Virgen Extra'!$A$259:$YM$285,MATCH($B27,'Aceite Virgen Extra'!$A$259:$A$285,0),MATCH(I$5,'Aceite Virgen Extra'!$A$259:$YM$259,0))</f>
        <v>2.5300000000000002</v>
      </c>
      <c r="J27" s="40">
        <f t="array" ref="J27">INDEX('Aceite Virgen Extra'!$A$259:$YM$285,MATCH($B27,'Aceite Virgen Extra'!$A$259:$A$285,0),MATCH(J$5,'Aceite Virgen Extra'!$A$259:$YM$259,0))</f>
        <v>2.77</v>
      </c>
      <c r="K27" s="40">
        <f t="array" ref="K27">INDEX('Aceite Virgen Extra'!$A$259:$YM$285,MATCH($B27,'Aceite Virgen Extra'!$A$259:$A$285,0),MATCH(K$5,'Aceite Virgen Extra'!$A$259:$YM$259,0))</f>
        <v>4.8199999999999994</v>
      </c>
      <c r="L27" s="40">
        <f t="array" ref="L27">INDEX('Aceite Virgen Extra'!$A$259:$YM$285,MATCH($B27,'Aceite Virgen Extra'!$A$259:$A$285,0),MATCH(L$5,'Aceite Virgen Extra'!$A$259:$YM$259,0))</f>
        <v>4.49</v>
      </c>
      <c r="M27" s="40">
        <f t="array" ref="M27">INDEX('Aceite Virgen Extra'!$A$259:$YM$285,MATCH($B27,'Aceite Virgen Extra'!$A$259:$A$285,0),MATCH(M$5,'Aceite Virgen Extra'!$A$259:$YM$259,0))</f>
        <v>3.3</v>
      </c>
      <c r="N27" s="40">
        <f t="array" ref="N27">INDEX('Aceite Virgen Extra'!$A$259:$YM$285,MATCH($B27,'Aceite Virgen Extra'!$A$259:$A$285,0),MATCH(N$5,'Aceite Virgen Extra'!$A$259:$YM$259,0))</f>
        <v>3.1799999999999997</v>
      </c>
      <c r="O27" s="40">
        <f t="array" ref="O27">INDEX('Aceite Virgen Extra'!$A$259:$YM$285,MATCH($B27,'Aceite Virgen Extra'!$A$259:$A$285,0),MATCH(O$5,'Aceite Virgen Extra'!$A$259:$YM$259,0))</f>
        <v>5.09</v>
      </c>
      <c r="P27" s="40">
        <f t="array" ref="P27">INDEX('Aceite Virgen Extra'!$A$259:$YM$285,MATCH($B27,'Aceite Virgen Extra'!$A$259:$A$285,0),MATCH(P$5,'Aceite Virgen Extra'!$A$259:$YM$259,0))</f>
        <v>3.25</v>
      </c>
    </row>
    <row r="28" spans="2:16" x14ac:dyDescent="0.3">
      <c r="B28" s="19">
        <f t="shared" si="1"/>
        <v>5.9</v>
      </c>
      <c r="C28" s="18">
        <f t="shared" si="2"/>
        <v>6.1</v>
      </c>
      <c r="E28" s="40">
        <f t="array" ref="E28">INDEX('Aceite Virgen Extra'!$A$259:$YM$285,MATCH($B28,'Aceite Virgen Extra'!$A$259:$A$285,0),MATCH(E$5,'Aceite Virgen Extra'!$A$259:$YM$259,0))</f>
        <v>6.620000000000001</v>
      </c>
      <c r="F28" s="40">
        <f t="array" ref="F28">INDEX('Aceite Virgen Extra'!$A$259:$YM$285,MATCH($B28,'Aceite Virgen Extra'!$A$259:$A$285,0),MATCH(F$5,'Aceite Virgen Extra'!$A$259:$YM$259,0))</f>
        <v>2.9600000000000004</v>
      </c>
      <c r="G28" s="40">
        <f t="array" ref="G28">INDEX('Aceite Virgen Extra'!$A$259:$YM$285,MATCH($B28,'Aceite Virgen Extra'!$A$259:$A$285,0),MATCH(G$5,'Aceite Virgen Extra'!$A$259:$YM$259,0))</f>
        <v>1.96</v>
      </c>
      <c r="H28" s="40">
        <f t="array" ref="H28">INDEX('Aceite Virgen Extra'!$A$259:$YM$285,MATCH($B28,'Aceite Virgen Extra'!$A$259:$A$285,0),MATCH(H$5,'Aceite Virgen Extra'!$A$259:$YM$259,0))</f>
        <v>3.5100000000000002</v>
      </c>
      <c r="I28" s="40">
        <f t="array" ref="I28">INDEX('Aceite Virgen Extra'!$A$259:$YM$285,MATCH($B28,'Aceite Virgen Extra'!$A$259:$A$285,0),MATCH(I$5,'Aceite Virgen Extra'!$A$259:$YM$259,0))</f>
        <v>6.8599999999999994</v>
      </c>
      <c r="J28" s="40">
        <f t="array" ref="J28">INDEX('Aceite Virgen Extra'!$A$259:$YM$285,MATCH($B28,'Aceite Virgen Extra'!$A$259:$A$285,0),MATCH(J$5,'Aceite Virgen Extra'!$A$259:$YM$259,0))</f>
        <v>8.8500000000000014</v>
      </c>
      <c r="K28" s="40">
        <f t="array" ref="K28">INDEX('Aceite Virgen Extra'!$A$259:$YM$285,MATCH($B28,'Aceite Virgen Extra'!$A$259:$A$285,0),MATCH(K$5,'Aceite Virgen Extra'!$A$259:$YM$259,0))</f>
        <v>9.59</v>
      </c>
      <c r="L28" s="40">
        <f t="array" ref="L28">INDEX('Aceite Virgen Extra'!$A$259:$YM$285,MATCH($B28,'Aceite Virgen Extra'!$A$259:$A$285,0),MATCH(L$5,'Aceite Virgen Extra'!$A$259:$YM$259,0))</f>
        <v>7.3000000000000007</v>
      </c>
      <c r="M28" s="40">
        <f t="array" ref="M28">INDEX('Aceite Virgen Extra'!$A$259:$YM$285,MATCH($B28,'Aceite Virgen Extra'!$A$259:$A$285,0),MATCH(M$5,'Aceite Virgen Extra'!$A$259:$YM$259,0))</f>
        <v>4.57</v>
      </c>
      <c r="N28" s="40">
        <f t="array" ref="N28">INDEX('Aceite Virgen Extra'!$A$259:$YM$285,MATCH($B28,'Aceite Virgen Extra'!$A$259:$A$285,0),MATCH(N$5,'Aceite Virgen Extra'!$A$259:$YM$259,0))</f>
        <v>4.08</v>
      </c>
      <c r="O28" s="40">
        <f t="array" ref="O28">INDEX('Aceite Virgen Extra'!$A$259:$YM$285,MATCH($B28,'Aceite Virgen Extra'!$A$259:$A$285,0),MATCH(O$5,'Aceite Virgen Extra'!$A$259:$YM$259,0))</f>
        <v>3.3800000000000003</v>
      </c>
      <c r="P28" s="40">
        <f t="array" ref="P28">INDEX('Aceite Virgen Extra'!$A$259:$YM$285,MATCH($B28,'Aceite Virgen Extra'!$A$259:$A$285,0),MATCH(P$5,'Aceite Virgen Extra'!$A$259:$YM$259,0))</f>
        <v>5.2600000000000007</v>
      </c>
    </row>
    <row r="29" spans="2:16" x14ac:dyDescent="0.3">
      <c r="B29" s="19">
        <f t="shared" si="1"/>
        <v>6.1</v>
      </c>
      <c r="C29" s="18">
        <f t="shared" si="2"/>
        <v>6.3</v>
      </c>
      <c r="E29" s="40">
        <f t="array" ref="E29">INDEX('Aceite Virgen Extra'!$A$259:$YM$285,MATCH($B29,'Aceite Virgen Extra'!$A$259:$A$285,0),MATCH(E$5,'Aceite Virgen Extra'!$A$259:$YM$259,0))</f>
        <v>7.62</v>
      </c>
      <c r="F29" s="40">
        <f t="array" ref="F29">INDEX('Aceite Virgen Extra'!$A$259:$YM$285,MATCH($B29,'Aceite Virgen Extra'!$A$259:$A$285,0),MATCH(F$5,'Aceite Virgen Extra'!$A$259:$YM$259,0))</f>
        <v>8.68</v>
      </c>
      <c r="G29" s="40">
        <f t="array" ref="G29">INDEX('Aceite Virgen Extra'!$A$259:$YM$285,MATCH($B29,'Aceite Virgen Extra'!$A$259:$A$285,0),MATCH(G$5,'Aceite Virgen Extra'!$A$259:$YM$259,0))</f>
        <v>4.74</v>
      </c>
      <c r="H29" s="40">
        <f t="array" ref="H29">INDEX('Aceite Virgen Extra'!$A$259:$YM$285,MATCH($B29,'Aceite Virgen Extra'!$A$259:$A$285,0),MATCH(H$5,'Aceite Virgen Extra'!$A$259:$YM$259,0))</f>
        <v>3.99</v>
      </c>
      <c r="I29" s="40">
        <f t="array" ref="I29">INDEX('Aceite Virgen Extra'!$A$259:$YM$285,MATCH($B29,'Aceite Virgen Extra'!$A$259:$A$285,0),MATCH(I$5,'Aceite Virgen Extra'!$A$259:$YM$259,0))</f>
        <v>4.01</v>
      </c>
      <c r="J29" s="40">
        <f t="array" ref="J29">INDEX('Aceite Virgen Extra'!$A$259:$YM$285,MATCH($B29,'Aceite Virgen Extra'!$A$259:$A$285,0),MATCH(J$5,'Aceite Virgen Extra'!$A$259:$YM$259,0))</f>
        <v>0.70000000000000007</v>
      </c>
      <c r="K29" s="40">
        <f t="array" ref="K29">INDEX('Aceite Virgen Extra'!$A$259:$YM$285,MATCH($B29,'Aceite Virgen Extra'!$A$259:$A$285,0),MATCH(K$5,'Aceite Virgen Extra'!$A$259:$YM$259,0))</f>
        <v>0.87</v>
      </c>
      <c r="L29" s="40">
        <f t="array" ref="L29">INDEX('Aceite Virgen Extra'!$A$259:$YM$285,MATCH($B29,'Aceite Virgen Extra'!$A$259:$A$285,0),MATCH(L$5,'Aceite Virgen Extra'!$A$259:$YM$259,0))</f>
        <v>0.39</v>
      </c>
      <c r="M29" s="40">
        <f t="array" ref="M29">INDEX('Aceite Virgen Extra'!$A$259:$YM$285,MATCH($B29,'Aceite Virgen Extra'!$A$259:$A$285,0),MATCH(M$5,'Aceite Virgen Extra'!$A$259:$YM$259,0))</f>
        <v>0.32</v>
      </c>
      <c r="N29" s="40">
        <f t="array" ref="N29">INDEX('Aceite Virgen Extra'!$A$259:$YM$285,MATCH($B29,'Aceite Virgen Extra'!$A$259:$A$285,0),MATCH(N$5,'Aceite Virgen Extra'!$A$259:$YM$259,0))</f>
        <v>0.2</v>
      </c>
      <c r="O29" s="40">
        <f t="array" ref="O29">INDEX('Aceite Virgen Extra'!$A$259:$YM$285,MATCH($B29,'Aceite Virgen Extra'!$A$259:$A$285,0),MATCH(O$5,'Aceite Virgen Extra'!$A$259:$YM$259,0))</f>
        <v>0.16999999999999998</v>
      </c>
      <c r="P29" s="40">
        <f t="array" ref="P29">INDEX('Aceite Virgen Extra'!$A$259:$YM$285,MATCH($B29,'Aceite Virgen Extra'!$A$259:$A$285,0),MATCH(P$5,'Aceite Virgen Extra'!$A$259:$YM$259,0))</f>
        <v>0.44</v>
      </c>
    </row>
    <row r="30" spans="2:16" x14ac:dyDescent="0.3">
      <c r="B30" s="19">
        <f t="shared" si="1"/>
        <v>6.3</v>
      </c>
      <c r="C30" s="18">
        <f t="shared" si="2"/>
        <v>6.5</v>
      </c>
      <c r="E30" s="40">
        <f t="array" ref="E30">INDEX('Aceite Virgen Extra'!$A$259:$YM$285,MATCH($B30,'Aceite Virgen Extra'!$A$259:$A$285,0),MATCH(E$5,'Aceite Virgen Extra'!$A$259:$YM$259,0))</f>
        <v>1.69</v>
      </c>
      <c r="F30" s="40">
        <f t="array" ref="F30">INDEX('Aceite Virgen Extra'!$A$259:$YM$285,MATCH($B30,'Aceite Virgen Extra'!$A$259:$A$285,0),MATCH(F$5,'Aceite Virgen Extra'!$A$259:$YM$259,0))</f>
        <v>0.73</v>
      </c>
      <c r="G30" s="40">
        <f t="array" ref="G30">INDEX('Aceite Virgen Extra'!$A$259:$YM$285,MATCH($B30,'Aceite Virgen Extra'!$A$259:$A$285,0),MATCH(G$5,'Aceite Virgen Extra'!$A$259:$YM$259,0))</f>
        <v>1.4100000000000001</v>
      </c>
      <c r="H30" s="40">
        <f t="array" ref="H30">INDEX('Aceite Virgen Extra'!$A$259:$YM$285,MATCH($B30,'Aceite Virgen Extra'!$A$259:$A$285,0),MATCH(H$5,'Aceite Virgen Extra'!$A$259:$YM$259,0))</f>
        <v>1.87</v>
      </c>
      <c r="I30" s="40">
        <f t="array" ref="I30">INDEX('Aceite Virgen Extra'!$A$259:$YM$285,MATCH($B30,'Aceite Virgen Extra'!$A$259:$A$285,0),MATCH(I$5,'Aceite Virgen Extra'!$A$259:$YM$259,0))</f>
        <v>1.3900000000000001</v>
      </c>
      <c r="J30" s="40">
        <f t="array" ref="J30">INDEX('Aceite Virgen Extra'!$A$259:$YM$285,MATCH($B30,'Aceite Virgen Extra'!$A$259:$A$285,0),MATCH(J$5,'Aceite Virgen Extra'!$A$259:$YM$259,0))</f>
        <v>1.0899999999999999</v>
      </c>
      <c r="K30" s="40">
        <f t="array" ref="K30">INDEX('Aceite Virgen Extra'!$A$259:$YM$285,MATCH($B30,'Aceite Virgen Extra'!$A$259:$A$285,0),MATCH(K$5,'Aceite Virgen Extra'!$A$259:$YM$259,0))</f>
        <v>0.96</v>
      </c>
      <c r="L30" s="40">
        <f t="array" ref="L30">INDEX('Aceite Virgen Extra'!$A$259:$YM$285,MATCH($B30,'Aceite Virgen Extra'!$A$259:$A$285,0),MATCH(L$5,'Aceite Virgen Extra'!$A$259:$YM$259,0))</f>
        <v>0.52</v>
      </c>
      <c r="M30" s="40">
        <f t="array" ref="M30">INDEX('Aceite Virgen Extra'!$A$259:$YM$285,MATCH($B30,'Aceite Virgen Extra'!$A$259:$A$285,0),MATCH(M$5,'Aceite Virgen Extra'!$A$259:$YM$259,0))</f>
        <v>0.52</v>
      </c>
      <c r="N30" s="40">
        <f t="array" ref="N30">INDEX('Aceite Virgen Extra'!$A$259:$YM$285,MATCH($B30,'Aceite Virgen Extra'!$A$259:$A$285,0),MATCH(N$5,'Aceite Virgen Extra'!$A$259:$YM$259,0))</f>
        <v>0.21000000000000002</v>
      </c>
      <c r="O30" s="40">
        <f t="array" ref="O30">INDEX('Aceite Virgen Extra'!$A$259:$YM$285,MATCH($B30,'Aceite Virgen Extra'!$A$259:$A$285,0),MATCH(O$5,'Aceite Virgen Extra'!$A$259:$YM$259,0))</f>
        <v>0.27</v>
      </c>
      <c r="P30" s="40">
        <f t="array" ref="P30">INDEX('Aceite Virgen Extra'!$A$259:$YM$285,MATCH($B30,'Aceite Virgen Extra'!$A$259:$A$285,0),MATCH(P$5,'Aceite Virgen Extra'!$A$259:$YM$259,0))</f>
        <v>0.41000000000000003</v>
      </c>
    </row>
    <row r="31" spans="2:16" x14ac:dyDescent="0.3">
      <c r="B31" s="19">
        <f t="shared" si="1"/>
        <v>6.5</v>
      </c>
      <c r="C31" s="18">
        <f t="shared" si="2"/>
        <v>6.7</v>
      </c>
      <c r="E31" s="40">
        <f t="array" ref="E31">INDEX('Aceite Virgen Extra'!$A$259:$YM$285,MATCH($B31,'Aceite Virgen Extra'!$A$259:$A$285,0),MATCH(E$5,'Aceite Virgen Extra'!$A$259:$YM$259,0))</f>
        <v>0.51</v>
      </c>
      <c r="F31" s="40">
        <f t="array" ref="F31">INDEX('Aceite Virgen Extra'!$A$259:$YM$285,MATCH($B31,'Aceite Virgen Extra'!$A$259:$A$285,0),MATCH(F$5,'Aceite Virgen Extra'!$A$259:$YM$259,0))</f>
        <v>1.2</v>
      </c>
      <c r="G31" s="40">
        <f t="array" ref="G31">INDEX('Aceite Virgen Extra'!$A$259:$YM$285,MATCH($B31,'Aceite Virgen Extra'!$A$259:$A$285,0),MATCH(G$5,'Aceite Virgen Extra'!$A$259:$YM$259,0))</f>
        <v>0.91</v>
      </c>
      <c r="H31" s="40">
        <f t="array" ref="H31">INDEX('Aceite Virgen Extra'!$A$259:$YM$285,MATCH($B31,'Aceite Virgen Extra'!$A$259:$A$285,0),MATCH(H$5,'Aceite Virgen Extra'!$A$259:$YM$259,0))</f>
        <v>0.49999999999999994</v>
      </c>
      <c r="I31" s="40">
        <f t="array" ref="I31">INDEX('Aceite Virgen Extra'!$A$259:$YM$285,MATCH($B31,'Aceite Virgen Extra'!$A$259:$A$285,0),MATCH(I$5,'Aceite Virgen Extra'!$A$259:$YM$259,0))</f>
        <v>1.76</v>
      </c>
      <c r="J31" s="40">
        <f t="array" ref="J31">INDEX('Aceite Virgen Extra'!$A$259:$YM$285,MATCH($B31,'Aceite Virgen Extra'!$A$259:$A$285,0),MATCH(J$5,'Aceite Virgen Extra'!$A$259:$YM$259,0))</f>
        <v>0.72</v>
      </c>
      <c r="K31" s="40">
        <f t="array" ref="K31">INDEX('Aceite Virgen Extra'!$A$259:$YM$285,MATCH($B31,'Aceite Virgen Extra'!$A$259:$A$285,0),MATCH(K$5,'Aceite Virgen Extra'!$A$259:$YM$259,0))</f>
        <v>0.45</v>
      </c>
      <c r="L31" s="40">
        <f t="array" ref="L31">INDEX('Aceite Virgen Extra'!$A$259:$YM$285,MATCH($B31,'Aceite Virgen Extra'!$A$259:$A$285,0),MATCH(L$5,'Aceite Virgen Extra'!$A$259:$YM$259,0))</f>
        <v>0.94</v>
      </c>
      <c r="M31" s="40">
        <f t="array" ref="M31">INDEX('Aceite Virgen Extra'!$A$259:$YM$285,MATCH($B31,'Aceite Virgen Extra'!$A$259:$A$285,0),MATCH(M$5,'Aceite Virgen Extra'!$A$259:$YM$259,0))</f>
        <v>0.89</v>
      </c>
      <c r="N31" s="40">
        <f t="array" ref="N31">INDEX('Aceite Virgen Extra'!$A$259:$YM$285,MATCH($B31,'Aceite Virgen Extra'!$A$259:$A$285,0),MATCH(N$5,'Aceite Virgen Extra'!$A$259:$YM$259,0))</f>
        <v>0.82</v>
      </c>
      <c r="O31" s="40">
        <f t="array" ref="O31">INDEX('Aceite Virgen Extra'!$A$259:$YM$285,MATCH($B31,'Aceite Virgen Extra'!$A$259:$A$285,0),MATCH(O$5,'Aceite Virgen Extra'!$A$259:$YM$259,0))</f>
        <v>0.93</v>
      </c>
      <c r="P31" s="40">
        <f t="array" ref="P31">INDEX('Aceite Virgen Extra'!$A$259:$YM$285,MATCH($B31,'Aceite Virgen Extra'!$A$259:$A$285,0),MATCH(P$5,'Aceite Virgen Extra'!$A$259:$YM$259,0))</f>
        <v>0.57000000000000006</v>
      </c>
    </row>
    <row r="32" spans="2:16" x14ac:dyDescent="0.3">
      <c r="B32" s="19">
        <f t="shared" si="1"/>
        <v>6.7</v>
      </c>
      <c r="C32" s="18">
        <f t="shared" si="2"/>
        <v>6.9</v>
      </c>
      <c r="E32" s="40">
        <f t="array" ref="E32">INDEX('Aceite Virgen Extra'!$A$259:$YM$285,MATCH($B32,'Aceite Virgen Extra'!$A$259:$A$285,0),MATCH(E$5,'Aceite Virgen Extra'!$A$259:$YM$259,0))</f>
        <v>0.32</v>
      </c>
      <c r="F32" s="40">
        <f t="array" ref="F32">INDEX('Aceite Virgen Extra'!$A$259:$YM$285,MATCH($B32,'Aceite Virgen Extra'!$A$259:$A$285,0),MATCH(F$5,'Aceite Virgen Extra'!$A$259:$YM$259,0))</f>
        <v>0</v>
      </c>
      <c r="G32" s="40">
        <f t="array" ref="G32">INDEX('Aceite Virgen Extra'!$A$259:$YM$285,MATCH($B32,'Aceite Virgen Extra'!$A$259:$A$285,0),MATCH(G$5,'Aceite Virgen Extra'!$A$259:$YM$259,0))</f>
        <v>0</v>
      </c>
      <c r="H32" s="40">
        <f t="array" ref="H32">INDEX('Aceite Virgen Extra'!$A$259:$YM$285,MATCH($B32,'Aceite Virgen Extra'!$A$259:$A$285,0),MATCH(H$5,'Aceite Virgen Extra'!$A$259:$YM$259,0))</f>
        <v>0.05</v>
      </c>
      <c r="I32" s="40">
        <f t="array" ref="I32">INDEX('Aceite Virgen Extra'!$A$259:$YM$285,MATCH($B32,'Aceite Virgen Extra'!$A$259:$A$285,0),MATCH(I$5,'Aceite Virgen Extra'!$A$259:$YM$259,0))</f>
        <v>0.14000000000000001</v>
      </c>
      <c r="J32" s="40">
        <f t="array" ref="J32">INDEX('Aceite Virgen Extra'!$A$259:$YM$285,MATCH($B32,'Aceite Virgen Extra'!$A$259:$A$285,0),MATCH(J$5,'Aceite Virgen Extra'!$A$259:$YM$259,0))</f>
        <v>0.17</v>
      </c>
      <c r="K32" s="40">
        <f t="array" ref="K32">INDEX('Aceite Virgen Extra'!$A$259:$YM$285,MATCH($B32,'Aceite Virgen Extra'!$A$259:$A$285,0),MATCH(K$5,'Aceite Virgen Extra'!$A$259:$YM$259,0))</f>
        <v>0.04</v>
      </c>
      <c r="L32" s="40">
        <f t="array" ref="L32">INDEX('Aceite Virgen Extra'!$A$259:$YM$285,MATCH($B32,'Aceite Virgen Extra'!$A$259:$A$285,0),MATCH(L$5,'Aceite Virgen Extra'!$A$259:$YM$259,0))</f>
        <v>0.11000000000000001</v>
      </c>
      <c r="M32" s="40">
        <f t="array" ref="M32">INDEX('Aceite Virgen Extra'!$A$259:$YM$285,MATCH($B32,'Aceite Virgen Extra'!$A$259:$A$285,0),MATCH(M$5,'Aceite Virgen Extra'!$A$259:$YM$259,0))</f>
        <v>0.06</v>
      </c>
      <c r="N32" s="40">
        <f t="array" ref="N32">INDEX('Aceite Virgen Extra'!$A$259:$YM$285,MATCH($B32,'Aceite Virgen Extra'!$A$259:$A$285,0),MATCH(N$5,'Aceite Virgen Extra'!$A$259:$YM$259,0))</f>
        <v>0.22</v>
      </c>
      <c r="O32" s="40">
        <f t="array" ref="O32">INDEX('Aceite Virgen Extra'!$A$259:$YM$285,MATCH($B32,'Aceite Virgen Extra'!$A$259:$A$285,0),MATCH(O$5,'Aceite Virgen Extra'!$A$259:$YM$259,0))</f>
        <v>0.25</v>
      </c>
      <c r="P32" s="40">
        <f t="array" ref="P32">INDEX('Aceite Virgen Extra'!$A$259:$YM$285,MATCH($B32,'Aceite Virgen Extra'!$A$259:$A$285,0),MATCH(P$5,'Aceite Virgen Extra'!$A$259:$YM$259,0))</f>
        <v>0.08</v>
      </c>
    </row>
    <row r="33" spans="2:16" x14ac:dyDescent="0.3">
      <c r="B33" s="54">
        <f t="shared" si="1"/>
        <v>6.9</v>
      </c>
      <c r="C33" s="18"/>
      <c r="E33" s="40">
        <f t="array" ref="E33">INDEX('Aceite Virgen Extra'!$A$259:$YM$285,MATCH($B33,'Aceite Virgen Extra'!$A$259:$A$285,0),MATCH(E$5,'Aceite Virgen Extra'!$A$259:$YM$259,0))</f>
        <v>9.7200000000000024</v>
      </c>
      <c r="F33" s="40">
        <f t="array" ref="F33">INDEX('Aceite Virgen Extra'!$A$259:$YM$285,MATCH($B33,'Aceite Virgen Extra'!$A$259:$A$285,0),MATCH(F$5,'Aceite Virgen Extra'!$A$259:$YM$259,0))</f>
        <v>8.009999999999998</v>
      </c>
      <c r="G33" s="40">
        <f t="array" ref="G33">INDEX('Aceite Virgen Extra'!$A$259:$YM$285,MATCH($B33,'Aceite Virgen Extra'!$A$259:$A$285,0),MATCH(G$5,'Aceite Virgen Extra'!$A$259:$YM$259,0))</f>
        <v>7.2299999999999986</v>
      </c>
      <c r="H33" s="40">
        <f t="array" ref="H33">INDEX('Aceite Virgen Extra'!$A$259:$YM$285,MATCH($B33,'Aceite Virgen Extra'!$A$259:$A$285,0),MATCH(H$5,'Aceite Virgen Extra'!$A$259:$YM$259,0))</f>
        <v>9.7800000000000011</v>
      </c>
      <c r="I33" s="40">
        <f t="array" ref="I33">INDEX('Aceite Virgen Extra'!$A$259:$YM$285,MATCH($B33,'Aceite Virgen Extra'!$A$259:$A$285,0),MATCH(I$5,'Aceite Virgen Extra'!$A$259:$YM$259,0))</f>
        <v>9.99</v>
      </c>
      <c r="J33" s="40">
        <f t="array" ref="J33">INDEX('Aceite Virgen Extra'!$A$259:$YM$285,MATCH($B33,'Aceite Virgen Extra'!$A$259:$A$285,0),MATCH(J$5,'Aceite Virgen Extra'!$A$259:$YM$259,0))</f>
        <v>7.879999999999999</v>
      </c>
      <c r="K33" s="40">
        <f t="array" ref="K33">INDEX('Aceite Virgen Extra'!$A$259:$YM$285,MATCH($B33,'Aceite Virgen Extra'!$A$259:$A$285,0),MATCH(K$5,'Aceite Virgen Extra'!$A$259:$YM$259,0))</f>
        <v>6.9099999999999984</v>
      </c>
      <c r="L33" s="40">
        <f t="array" ref="L33">INDEX('Aceite Virgen Extra'!$A$259:$YM$285,MATCH($B33,'Aceite Virgen Extra'!$A$259:$A$285,0),MATCH(L$5,'Aceite Virgen Extra'!$A$259:$YM$259,0))</f>
        <v>7.4899999999999984</v>
      </c>
      <c r="M33" s="40">
        <f t="array" ref="M33">INDEX('Aceite Virgen Extra'!$A$259:$YM$285,MATCH($B33,'Aceite Virgen Extra'!$A$259:$A$285,0),MATCH(M$5,'Aceite Virgen Extra'!$A$259:$YM$259,0))</f>
        <v>8.9700000000000006</v>
      </c>
      <c r="N33" s="40">
        <f t="array" ref="N33">INDEX('Aceite Virgen Extra'!$A$259:$YM$285,MATCH($B33,'Aceite Virgen Extra'!$A$259:$A$285,0),MATCH(N$5,'Aceite Virgen Extra'!$A$259:$YM$259,0))</f>
        <v>7.0599999999999987</v>
      </c>
      <c r="O33" s="40">
        <f t="array" ref="O33">INDEX('Aceite Virgen Extra'!$A$259:$YM$285,MATCH($B33,'Aceite Virgen Extra'!$A$259:$A$285,0),MATCH(O$5,'Aceite Virgen Extra'!$A$259:$YM$259,0))</f>
        <v>8.0599999999999987</v>
      </c>
      <c r="P33" s="40">
        <f t="array" ref="P33">INDEX('Aceite Virgen Extra'!$A$259:$YM$285,MATCH($B33,'Aceite Virgen Extra'!$A$259:$A$285,0),MATCH(P$5,'Aceite Virgen Extra'!$A$259:$YM$259,0))</f>
        <v>8.4400000000000013</v>
      </c>
    </row>
    <row r="34" spans="2:16" x14ac:dyDescent="0.3">
      <c r="P34" s="38"/>
    </row>
    <row r="35" spans="2:16" x14ac:dyDescent="0.3">
      <c r="E35" s="40">
        <f>SUM(E10:E34)</f>
        <v>100.00000000000001</v>
      </c>
      <c r="F35" s="40">
        <f t="shared" ref="F35:P35" si="3">SUM(F10:F34)</f>
        <v>100.04999999999998</v>
      </c>
      <c r="G35" s="40">
        <f t="shared" si="3"/>
        <v>100.02999999999996</v>
      </c>
      <c r="H35" s="40">
        <f t="shared" si="3"/>
        <v>100.00999999999999</v>
      </c>
      <c r="I35" s="40">
        <f t="shared" si="3"/>
        <v>100.01</v>
      </c>
      <c r="J35" s="40">
        <f t="shared" si="3"/>
        <v>100</v>
      </c>
      <c r="K35" s="40">
        <f t="shared" si="3"/>
        <v>100</v>
      </c>
      <c r="L35" s="40">
        <f t="shared" si="3"/>
        <v>99.95999999999998</v>
      </c>
      <c r="M35" s="40">
        <f t="shared" si="3"/>
        <v>99.990000000000009</v>
      </c>
      <c r="N35" s="40">
        <f t="shared" si="3"/>
        <v>99.999999999999986</v>
      </c>
      <c r="O35" s="40">
        <f t="shared" si="3"/>
        <v>100.03</v>
      </c>
      <c r="P35" s="40">
        <f t="shared" si="3"/>
        <v>99.96</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topLeftCell="A4"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DICIEMBRE 17T.España</v>
      </c>
      <c r="F5" s="39" t="str">
        <f t="shared" si="0"/>
        <v xml:space="preserve"> ENERO 18T.España</v>
      </c>
      <c r="G5" s="39" t="str">
        <f t="shared" si="0"/>
        <v xml:space="preserve"> FEBRERO 18T.España</v>
      </c>
      <c r="H5" s="39" t="str">
        <f t="shared" si="0"/>
        <v xml:space="preserve"> MARZO 18T.España</v>
      </c>
      <c r="I5" s="39" t="str">
        <f t="shared" si="0"/>
        <v xml:space="preserve"> ABRIL 18T.España</v>
      </c>
      <c r="J5" s="39" t="str">
        <f t="shared" si="0"/>
        <v xml:space="preserve"> MAYO 18T.España</v>
      </c>
      <c r="K5" s="39" t="str">
        <f t="shared" si="0"/>
        <v xml:space="preserve"> JUNIO 18T.España</v>
      </c>
      <c r="L5" s="39" t="str">
        <f t="shared" si="0"/>
        <v xml:space="preserve"> JULIO 18T.España</v>
      </c>
      <c r="M5" s="39" t="str">
        <f t="shared" si="0"/>
        <v xml:space="preserve"> AGOSTO 18T.España</v>
      </c>
      <c r="N5" s="39" t="str">
        <f t="shared" si="0"/>
        <v xml:space="preserve"> SEPTIEMBRE 18T.España</v>
      </c>
      <c r="O5" s="39" t="str">
        <f t="shared" si="0"/>
        <v xml:space="preserve"> OCTUBRE 18T.España</v>
      </c>
      <c r="P5" s="39" t="str">
        <f t="shared" si="0"/>
        <v xml:space="preserve"> NOVIEMBRE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Oliva'!$A$260:$YM$260,,MAX(IF('Aceite de Oliva'!$A$260:$YM$260&lt;&gt;"",COLUMN('Aceite de Oliva'!$A$260:$YM$260)))-(7*E8))</f>
        <v xml:space="preserve"> DICIEMBRE 17</v>
      </c>
      <c r="F9" s="6" t="str">
        <f t="array" ref="F9">INDEX('Aceite de Oliva'!$A$260:$YM$260,,MAX(IF('Aceite de Oliva'!$A$260:$YM$260&lt;&gt;"",COLUMN('Aceite de Oliva'!$A$260:$YM$260)))-(7*F8))</f>
        <v xml:space="preserve"> ENERO 18</v>
      </c>
      <c r="G9" s="6" t="str">
        <f t="array" ref="G9">INDEX('Aceite de Oliva'!$A$260:$YM$260,,MAX(IF('Aceite de Oliva'!$A$260:$YM$260&lt;&gt;"",COLUMN('Aceite de Oliva'!$A$260:$YM$260)))-(7*G8))</f>
        <v xml:space="preserve"> FEBRERO 18</v>
      </c>
      <c r="H9" s="6" t="str">
        <f t="array" ref="H9">INDEX('Aceite de Oliva'!$A$260:$YM$260,,MAX(IF('Aceite de Oliva'!$A$260:$YM$260&lt;&gt;"",COLUMN('Aceite de Oliva'!$A$260:$YM$260)))-(7*H8))</f>
        <v xml:space="preserve"> MARZO 18</v>
      </c>
      <c r="I9" s="6" t="str">
        <f t="array" ref="I9">INDEX('Aceite de Oliva'!$A$260:$YM$260,,MAX(IF('Aceite de Oliva'!$A$260:$YM$260&lt;&gt;"",COLUMN('Aceite de Oliva'!$A$260:$YM$260)))-(7*I8))</f>
        <v xml:space="preserve"> ABRIL 18</v>
      </c>
      <c r="J9" s="6" t="str">
        <f t="array" ref="J9">INDEX('Aceite de Oliva'!$A$260:$YM$260,,MAX(IF('Aceite de Oliva'!$A$260:$YM$260&lt;&gt;"",COLUMN('Aceite de Oliva'!$A$260:$YM$260)))-(7*J8))</f>
        <v xml:space="preserve"> MAYO 18</v>
      </c>
      <c r="K9" s="6" t="str">
        <f t="array" ref="K9">INDEX('Aceite de Oliva'!$A$260:$YM$260,,MAX(IF('Aceite de Oliva'!$A$260:$YM$260&lt;&gt;"",COLUMN('Aceite de Oliva'!$A$260:$YM$260)))-(7*K8))</f>
        <v xml:space="preserve"> JUNIO 18</v>
      </c>
      <c r="L9" s="6" t="str">
        <f t="array" ref="L9">INDEX('Aceite de Oliva'!$A$260:$YM$260,,MAX(IF('Aceite de Oliva'!$A$260:$YM$260&lt;&gt;"",COLUMN('Aceite de Oliva'!$A$260:$YM$260)))-(7*L8))</f>
        <v xml:space="preserve"> JULIO 18</v>
      </c>
      <c r="M9" s="6" t="str">
        <f t="array" ref="M9">INDEX('Aceite de Oliva'!$A$260:$YM$260,,MAX(IF('Aceite de Oliva'!$A$260:$YM$260&lt;&gt;"",COLUMN('Aceite de Oliva'!$A$260:$YM$260)))-(7*M8))</f>
        <v xml:space="preserve"> AGOSTO 18</v>
      </c>
      <c r="N9" s="6" t="str">
        <f t="array" ref="N9">INDEX('Aceite de Oliva'!$A$260:$YM$260,,MAX(IF('Aceite de Oliva'!$A$260:$YM$260&lt;&gt;"",COLUMN('Aceite de Oliva'!$A$260:$YM$260)))-(7*N8))</f>
        <v xml:space="preserve"> SEPTIEMBRE 18</v>
      </c>
      <c r="O9" s="6" t="str">
        <f t="array" ref="O9">INDEX('Aceite de Oliva'!$A$260:$YM$260,,MAX(IF('Aceite de Oliva'!$A$260:$YM$260&lt;&gt;"",COLUMN('Aceite de Oliva'!$A$260:$YM$260)))-(7*O8))</f>
        <v xml:space="preserve"> OCTUBRE 18</v>
      </c>
      <c r="P9" s="6" t="str">
        <f t="array" ref="P9">INDEX('Aceite de Oliva'!$A$260:$YM$260,,MAX(IF('Aceite de Oliva'!$A$260:$YM$260&lt;&gt;"",COLUMN('Aceite de Oliva'!$A$260:$YM$260))))</f>
        <v xml:space="preserve"> NOVIEMBRE 18</v>
      </c>
    </row>
    <row r="10" spans="2:17" x14ac:dyDescent="0.3">
      <c r="B10" s="15"/>
      <c r="C10" s="24">
        <v>2.9</v>
      </c>
      <c r="E10" s="40">
        <f t="array" ref="E10">INDEX('Aceite Virgen'!$A$259:$YM$285,MATCH($B10,'Aceite Virgen'!$A$259:$A$285,0),MATCH(E$5,'Aceite Virgen'!$A$259:$YM$259,0))</f>
        <v>1.93</v>
      </c>
      <c r="F10" s="40">
        <f t="array" ref="F10">INDEX('Aceite Virgen'!$A$259:$YM$285,MATCH($B10,'Aceite Virgen'!$A$259:$A$285,0),MATCH(F$5,'Aceite Virgen'!$A$259:$YM$259,0))</f>
        <v>1.3900000000000001</v>
      </c>
      <c r="G10" s="40">
        <f t="array" ref="G10">INDEX('Aceite Virgen'!$A$259:$YM$285,MATCH($B10,'Aceite Virgen'!$A$259:$A$285,0),MATCH(G$5,'Aceite Virgen'!$A$259:$YM$259,0))</f>
        <v>1.3900000000000001</v>
      </c>
      <c r="H10" s="40">
        <f t="array" ref="H10">INDEX('Aceite Virgen'!$A$259:$YM$285,MATCH($B10,'Aceite Virgen'!$A$259:$A$285,0),MATCH(H$5,'Aceite Virgen'!$A$259:$YM$259,0))</f>
        <v>1.2900000000000003</v>
      </c>
      <c r="I10" s="40">
        <f t="array" ref="I10">INDEX('Aceite Virgen'!$A$259:$YM$285,MATCH($B10,'Aceite Virgen'!$A$259:$A$285,0),MATCH(I$5,'Aceite Virgen'!$A$259:$YM$259,0))</f>
        <v>1.9200000000000002</v>
      </c>
      <c r="J10" s="40">
        <f t="array" ref="J10">INDEX('Aceite Virgen'!$A$259:$YM$285,MATCH($B10,'Aceite Virgen'!$A$259:$A$285,0),MATCH(J$5,'Aceite Virgen'!$A$259:$YM$259,0))</f>
        <v>0.92999999999999994</v>
      </c>
      <c r="K10" s="40">
        <f t="array" ref="K10">INDEX('Aceite Virgen'!$A$259:$YM$285,MATCH($B10,'Aceite Virgen'!$A$259:$A$285,0),MATCH(K$5,'Aceite Virgen'!$A$259:$YM$259,0))</f>
        <v>2.06</v>
      </c>
      <c r="L10" s="40">
        <f t="array" ref="L10">INDEX('Aceite Virgen'!$A$259:$YM$285,MATCH($B10,'Aceite Virgen'!$A$259:$A$285,0),MATCH(L$5,'Aceite Virgen'!$A$259:$YM$259,0))</f>
        <v>4.21</v>
      </c>
      <c r="M10" s="40">
        <f t="array" ref="M10">INDEX('Aceite Virgen'!$A$259:$YM$285,MATCH($B10,'Aceite Virgen'!$A$259:$A$285,0),MATCH(M$5,'Aceite Virgen'!$A$259:$YM$259,0))</f>
        <v>2.29</v>
      </c>
      <c r="N10" s="40">
        <f t="array" ref="N10">INDEX('Aceite Virgen'!$A$259:$YM$285,MATCH($B10,'Aceite Virgen'!$A$259:$A$285,0),MATCH(N$5,'Aceite Virgen'!$A$259:$YM$259,0))</f>
        <v>4.38</v>
      </c>
      <c r="O10" s="40">
        <f t="array" ref="O10">INDEX('Aceite Virgen'!$A$259:$YM$285,MATCH($B10,'Aceite Virgen'!$A$259:$A$285,0),MATCH(O$5,'Aceite Virgen'!$A$259:$YM$259,0))</f>
        <v>2.5299999999999998</v>
      </c>
      <c r="P10" s="40">
        <f t="array" ref="P10">INDEX('Aceite Virgen'!$A$259:$YM$285,MATCH($B10,'Aceite Virgen'!$A$259:$A$285,0),MATCH(P$5,'Aceite Virgen'!$A$259:$YM$259,0))</f>
        <v>9.59</v>
      </c>
    </row>
    <row r="11" spans="2:17" x14ac:dyDescent="0.3">
      <c r="B11" s="19">
        <f t="shared" ref="B11:B33" si="1">C10</f>
        <v>2.9</v>
      </c>
      <c r="C11" s="18">
        <f>ROUND(B11+$C$7,2)</f>
        <v>3</v>
      </c>
      <c r="E11" s="40">
        <f t="array" ref="E11">INDEX('Aceite Virgen'!$A$259:$YM$285,MATCH($B11,'Aceite Virgen'!$A$259:$A$285,0),MATCH(E$5,'Aceite Virgen'!$A$259:$YM$259,0))</f>
        <v>0</v>
      </c>
      <c r="F11" s="40">
        <f t="array" ref="F11">INDEX('Aceite Virgen'!$A$259:$YM$285,MATCH($B11,'Aceite Virgen'!$A$259:$A$285,0),MATCH(F$5,'Aceite Virgen'!$A$259:$YM$259,0))</f>
        <v>0.14000000000000001</v>
      </c>
      <c r="G11" s="40">
        <f t="array" ref="G11">INDEX('Aceite Virgen'!$A$259:$YM$285,MATCH($B11,'Aceite Virgen'!$A$259:$A$285,0),MATCH(G$5,'Aceite Virgen'!$A$259:$YM$259,0))</f>
        <v>0.26</v>
      </c>
      <c r="H11" s="40">
        <f t="array" ref="H11">INDEX('Aceite Virgen'!$A$259:$YM$285,MATCH($B11,'Aceite Virgen'!$A$259:$A$285,0),MATCH(H$5,'Aceite Virgen'!$A$259:$YM$259,0))</f>
        <v>0.44</v>
      </c>
      <c r="I11" s="40">
        <f t="array" ref="I11">INDEX('Aceite Virgen'!$A$259:$YM$285,MATCH($B11,'Aceite Virgen'!$A$259:$A$285,0),MATCH(I$5,'Aceite Virgen'!$A$259:$YM$259,0))</f>
        <v>0.37</v>
      </c>
      <c r="J11" s="40">
        <f t="array" ref="J11">INDEX('Aceite Virgen'!$A$259:$YM$285,MATCH($B11,'Aceite Virgen'!$A$259:$A$285,0),MATCH(J$5,'Aceite Virgen'!$A$259:$YM$259,0))</f>
        <v>0.77</v>
      </c>
      <c r="K11" s="40">
        <f t="array" ref="K11">INDEX('Aceite Virgen'!$A$259:$YM$285,MATCH($B11,'Aceite Virgen'!$A$259:$A$285,0),MATCH(K$5,'Aceite Virgen'!$A$259:$YM$259,0))</f>
        <v>1.1599999999999999</v>
      </c>
      <c r="L11" s="40">
        <f t="array" ref="L11">INDEX('Aceite Virgen'!$A$259:$YM$285,MATCH($B11,'Aceite Virgen'!$A$259:$A$285,0),MATCH(L$5,'Aceite Virgen'!$A$259:$YM$259,0))</f>
        <v>3.34</v>
      </c>
      <c r="M11" s="40">
        <f t="array" ref="M11">INDEX('Aceite Virgen'!$A$259:$YM$285,MATCH($B11,'Aceite Virgen'!$A$259:$A$285,0),MATCH(M$5,'Aceite Virgen'!$A$259:$YM$259,0))</f>
        <v>2.78</v>
      </c>
      <c r="N11" s="40">
        <f t="array" ref="N11">INDEX('Aceite Virgen'!$A$259:$YM$285,MATCH($B11,'Aceite Virgen'!$A$259:$A$285,0),MATCH(N$5,'Aceite Virgen'!$A$259:$YM$259,0))</f>
        <v>4.41</v>
      </c>
      <c r="O11" s="40">
        <f t="array" ref="O11">INDEX('Aceite Virgen'!$A$259:$YM$285,MATCH($B11,'Aceite Virgen'!$A$259:$A$285,0),MATCH(O$5,'Aceite Virgen'!$A$259:$YM$259,0))</f>
        <v>5.67</v>
      </c>
      <c r="P11" s="40">
        <f t="array" ref="P11">INDEX('Aceite Virgen'!$A$259:$YM$285,MATCH($B11,'Aceite Virgen'!$A$259:$A$285,0),MATCH(P$5,'Aceite Virgen'!$A$259:$YM$259,0))</f>
        <v>9.3199999999999985</v>
      </c>
    </row>
    <row r="12" spans="2:17" x14ac:dyDescent="0.3">
      <c r="B12" s="19">
        <f t="shared" si="1"/>
        <v>3</v>
      </c>
      <c r="C12" s="18">
        <f t="shared" ref="C12:C32" si="2">ROUND(B12+$C$7,2)</f>
        <v>3.1</v>
      </c>
      <c r="E12" s="40">
        <f t="array" ref="E12">INDEX('Aceite Virgen'!$A$259:$YM$285,MATCH($B12,'Aceite Virgen'!$A$259:$A$285,0),MATCH(E$5,'Aceite Virgen'!$A$259:$YM$259,0))</f>
        <v>0.1</v>
      </c>
      <c r="F12" s="40">
        <f t="array" ref="F12">INDEX('Aceite Virgen'!$A$259:$YM$285,MATCH($B12,'Aceite Virgen'!$A$259:$A$285,0),MATCH(F$5,'Aceite Virgen'!$A$259:$YM$259,0))</f>
        <v>0</v>
      </c>
      <c r="G12" s="40">
        <f t="array" ref="G12">INDEX('Aceite Virgen'!$A$259:$YM$285,MATCH($B12,'Aceite Virgen'!$A$259:$A$285,0),MATCH(G$5,'Aceite Virgen'!$A$259:$YM$259,0))</f>
        <v>0</v>
      </c>
      <c r="H12" s="40">
        <f t="array" ref="H12">INDEX('Aceite Virgen'!$A$259:$YM$285,MATCH($B12,'Aceite Virgen'!$A$259:$A$285,0),MATCH(H$5,'Aceite Virgen'!$A$259:$YM$259,0))</f>
        <v>0</v>
      </c>
      <c r="I12" s="40">
        <f t="array" ref="I12">INDEX('Aceite Virgen'!$A$259:$YM$285,MATCH($B12,'Aceite Virgen'!$A$259:$A$285,0),MATCH(I$5,'Aceite Virgen'!$A$259:$YM$259,0))</f>
        <v>0.04</v>
      </c>
      <c r="J12" s="40">
        <f t="array" ref="J12">INDEX('Aceite Virgen'!$A$259:$YM$285,MATCH($B12,'Aceite Virgen'!$A$259:$A$285,0),MATCH(J$5,'Aceite Virgen'!$A$259:$YM$259,0))</f>
        <v>0</v>
      </c>
      <c r="K12" s="40">
        <f t="array" ref="K12">INDEX('Aceite Virgen'!$A$259:$YM$285,MATCH($B12,'Aceite Virgen'!$A$259:$A$285,0),MATCH(K$5,'Aceite Virgen'!$A$259:$YM$259,0))</f>
        <v>0</v>
      </c>
      <c r="L12" s="40">
        <f t="array" ref="L12">INDEX('Aceite Virgen'!$A$259:$YM$285,MATCH($B12,'Aceite Virgen'!$A$259:$A$285,0),MATCH(L$5,'Aceite Virgen'!$A$259:$YM$259,0))</f>
        <v>0.86</v>
      </c>
      <c r="M12" s="40">
        <f t="array" ref="M12">INDEX('Aceite Virgen'!$A$259:$YM$285,MATCH($B12,'Aceite Virgen'!$A$259:$A$285,0),MATCH(M$5,'Aceite Virgen'!$A$259:$YM$259,0))</f>
        <v>0.72</v>
      </c>
      <c r="N12" s="40">
        <f t="array" ref="N12">INDEX('Aceite Virgen'!$A$259:$YM$285,MATCH($B12,'Aceite Virgen'!$A$259:$A$285,0),MATCH(N$5,'Aceite Virgen'!$A$259:$YM$259,0))</f>
        <v>0.91</v>
      </c>
      <c r="O12" s="40">
        <f t="array" ref="O12">INDEX('Aceite Virgen'!$A$259:$YM$285,MATCH($B12,'Aceite Virgen'!$A$259:$A$285,0),MATCH(O$5,'Aceite Virgen'!$A$259:$YM$259,0))</f>
        <v>7.48</v>
      </c>
      <c r="P12" s="40">
        <f t="array" ref="P12">INDEX('Aceite Virgen'!$A$259:$YM$285,MATCH($B12,'Aceite Virgen'!$A$259:$A$285,0),MATCH(P$5,'Aceite Virgen'!$A$259:$YM$259,0))</f>
        <v>2.5500000000000003</v>
      </c>
    </row>
    <row r="13" spans="2:17" x14ac:dyDescent="0.3">
      <c r="B13" s="19">
        <f t="shared" si="1"/>
        <v>3.1</v>
      </c>
      <c r="C13" s="18">
        <f t="shared" si="2"/>
        <v>3.2</v>
      </c>
      <c r="E13" s="40">
        <f t="array" ref="E13">INDEX('Aceite Virgen'!$A$259:$YM$285,MATCH($B13,'Aceite Virgen'!$A$259:$A$285,0),MATCH(E$5,'Aceite Virgen'!$A$259:$YM$259,0))</f>
        <v>0</v>
      </c>
      <c r="F13" s="40">
        <f t="array" ref="F13">INDEX('Aceite Virgen'!$A$259:$YM$285,MATCH($B13,'Aceite Virgen'!$A$259:$A$285,0),MATCH(F$5,'Aceite Virgen'!$A$259:$YM$259,0))</f>
        <v>0</v>
      </c>
      <c r="G13" s="40">
        <f t="array" ref="G13">INDEX('Aceite Virgen'!$A$259:$YM$285,MATCH($B13,'Aceite Virgen'!$A$259:$A$285,0),MATCH(G$5,'Aceite Virgen'!$A$259:$YM$259,0))</f>
        <v>0</v>
      </c>
      <c r="H13" s="40">
        <f t="array" ref="H13">INDEX('Aceite Virgen'!$A$259:$YM$285,MATCH($B13,'Aceite Virgen'!$A$259:$A$285,0),MATCH(H$5,'Aceite Virgen'!$A$259:$YM$259,0))</f>
        <v>0</v>
      </c>
      <c r="I13" s="40">
        <f t="array" ref="I13">INDEX('Aceite Virgen'!$A$259:$YM$285,MATCH($B13,'Aceite Virgen'!$A$259:$A$285,0),MATCH(I$5,'Aceite Virgen'!$A$259:$YM$259,0))</f>
        <v>0.09</v>
      </c>
      <c r="J13" s="40">
        <f t="array" ref="J13">INDEX('Aceite Virgen'!$A$259:$YM$285,MATCH($B13,'Aceite Virgen'!$A$259:$A$285,0),MATCH(J$5,'Aceite Virgen'!$A$259:$YM$259,0))</f>
        <v>0.3</v>
      </c>
      <c r="K13" s="40">
        <f t="array" ref="K13">INDEX('Aceite Virgen'!$A$259:$YM$285,MATCH($B13,'Aceite Virgen'!$A$259:$A$285,0),MATCH(K$5,'Aceite Virgen'!$A$259:$YM$259,0))</f>
        <v>0.65</v>
      </c>
      <c r="L13" s="40">
        <f t="array" ref="L13">INDEX('Aceite Virgen'!$A$259:$YM$285,MATCH($B13,'Aceite Virgen'!$A$259:$A$285,0),MATCH(L$5,'Aceite Virgen'!$A$259:$YM$259,0))</f>
        <v>0.6</v>
      </c>
      <c r="M13" s="40">
        <f t="array" ref="M13">INDEX('Aceite Virgen'!$A$259:$YM$285,MATCH($B13,'Aceite Virgen'!$A$259:$A$285,0),MATCH(M$5,'Aceite Virgen'!$A$259:$YM$259,0))</f>
        <v>1.67</v>
      </c>
      <c r="N13" s="40">
        <f t="array" ref="N13">INDEX('Aceite Virgen'!$A$259:$YM$285,MATCH($B13,'Aceite Virgen'!$A$259:$A$285,0),MATCH(N$5,'Aceite Virgen'!$A$259:$YM$259,0))</f>
        <v>0.74</v>
      </c>
      <c r="O13" s="40">
        <f t="array" ref="O13">INDEX('Aceite Virgen'!$A$259:$YM$285,MATCH($B13,'Aceite Virgen'!$A$259:$A$285,0),MATCH(O$5,'Aceite Virgen'!$A$259:$YM$259,0))</f>
        <v>16.75</v>
      </c>
      <c r="P13" s="40">
        <f t="array" ref="P13">INDEX('Aceite Virgen'!$A$259:$YM$285,MATCH($B13,'Aceite Virgen'!$A$259:$A$285,0),MATCH(P$5,'Aceite Virgen'!$A$259:$YM$259,0))</f>
        <v>20.05</v>
      </c>
    </row>
    <row r="14" spans="2:17" x14ac:dyDescent="0.3">
      <c r="B14" s="19">
        <f t="shared" si="1"/>
        <v>3.2</v>
      </c>
      <c r="C14" s="18">
        <f t="shared" si="2"/>
        <v>3.3</v>
      </c>
      <c r="E14" s="40">
        <f t="array" ref="E14">INDEX('Aceite Virgen'!$A$259:$YM$285,MATCH($B14,'Aceite Virgen'!$A$259:$A$285,0),MATCH(E$5,'Aceite Virgen'!$A$259:$YM$259,0))</f>
        <v>0.3</v>
      </c>
      <c r="F14" s="40">
        <f t="array" ref="F14">INDEX('Aceite Virgen'!$A$259:$YM$285,MATCH($B14,'Aceite Virgen'!$A$259:$A$285,0),MATCH(F$5,'Aceite Virgen'!$A$259:$YM$259,0))</f>
        <v>0</v>
      </c>
      <c r="G14" s="40">
        <f t="array" ref="G14">INDEX('Aceite Virgen'!$A$259:$YM$285,MATCH($B14,'Aceite Virgen'!$A$259:$A$285,0),MATCH(G$5,'Aceite Virgen'!$A$259:$YM$259,0))</f>
        <v>0.5</v>
      </c>
      <c r="H14" s="40">
        <f t="array" ref="H14">INDEX('Aceite Virgen'!$A$259:$YM$285,MATCH($B14,'Aceite Virgen'!$A$259:$A$285,0),MATCH(H$5,'Aceite Virgen'!$A$259:$YM$259,0))</f>
        <v>0</v>
      </c>
      <c r="I14" s="40">
        <f t="array" ref="I14">INDEX('Aceite Virgen'!$A$259:$YM$285,MATCH($B14,'Aceite Virgen'!$A$259:$A$285,0),MATCH(I$5,'Aceite Virgen'!$A$259:$YM$259,0))</f>
        <v>0.5</v>
      </c>
      <c r="J14" s="40">
        <f t="array" ref="J14">INDEX('Aceite Virgen'!$A$259:$YM$285,MATCH($B14,'Aceite Virgen'!$A$259:$A$285,0),MATCH(J$5,'Aceite Virgen'!$A$259:$YM$259,0))</f>
        <v>0.33999999999999997</v>
      </c>
      <c r="K14" s="40">
        <f t="array" ref="K14">INDEX('Aceite Virgen'!$A$259:$YM$285,MATCH($B14,'Aceite Virgen'!$A$259:$A$285,0),MATCH(K$5,'Aceite Virgen'!$A$259:$YM$259,0))</f>
        <v>7.0000000000000007E-2</v>
      </c>
      <c r="L14" s="40">
        <f t="array" ref="L14">INDEX('Aceite Virgen'!$A$259:$YM$285,MATCH($B14,'Aceite Virgen'!$A$259:$A$285,0),MATCH(L$5,'Aceite Virgen'!$A$259:$YM$259,0))</f>
        <v>1.26</v>
      </c>
      <c r="M14" s="40">
        <f t="array" ref="M14">INDEX('Aceite Virgen'!$A$259:$YM$285,MATCH($B14,'Aceite Virgen'!$A$259:$A$285,0),MATCH(M$5,'Aceite Virgen'!$A$259:$YM$259,0))</f>
        <v>6.5299999999999994</v>
      </c>
      <c r="N14" s="40">
        <f t="array" ref="N14">INDEX('Aceite Virgen'!$A$259:$YM$285,MATCH($B14,'Aceite Virgen'!$A$259:$A$285,0),MATCH(N$5,'Aceite Virgen'!$A$259:$YM$259,0))</f>
        <v>2.6700000000000004</v>
      </c>
      <c r="O14" s="40">
        <f t="array" ref="O14">INDEX('Aceite Virgen'!$A$259:$YM$285,MATCH($B14,'Aceite Virgen'!$A$259:$A$285,0),MATCH(O$5,'Aceite Virgen'!$A$259:$YM$259,0))</f>
        <v>3.74</v>
      </c>
      <c r="P14" s="40">
        <f t="array" ref="P14">INDEX('Aceite Virgen'!$A$259:$YM$285,MATCH($B14,'Aceite Virgen'!$A$259:$A$285,0),MATCH(P$5,'Aceite Virgen'!$A$259:$YM$259,0))</f>
        <v>3.51</v>
      </c>
    </row>
    <row r="15" spans="2:17" x14ac:dyDescent="0.3">
      <c r="B15" s="19">
        <f t="shared" si="1"/>
        <v>3.3</v>
      </c>
      <c r="C15" s="18">
        <f t="shared" si="2"/>
        <v>3.4</v>
      </c>
      <c r="E15" s="40">
        <f t="array" ref="E15">INDEX('Aceite Virgen'!$A$259:$YM$285,MATCH($B15,'Aceite Virgen'!$A$259:$A$285,0),MATCH(E$5,'Aceite Virgen'!$A$259:$YM$259,0))</f>
        <v>1.26</v>
      </c>
      <c r="F15" s="40">
        <f t="array" ref="F15">INDEX('Aceite Virgen'!$A$259:$YM$285,MATCH($B15,'Aceite Virgen'!$A$259:$A$285,0),MATCH(F$5,'Aceite Virgen'!$A$259:$YM$259,0))</f>
        <v>2.58</v>
      </c>
      <c r="G15" s="40">
        <f t="array" ref="G15">INDEX('Aceite Virgen'!$A$259:$YM$285,MATCH($B15,'Aceite Virgen'!$A$259:$A$285,0),MATCH(G$5,'Aceite Virgen'!$A$259:$YM$259,0))</f>
        <v>1.9900000000000002</v>
      </c>
      <c r="H15" s="40">
        <f t="array" ref="H15">INDEX('Aceite Virgen'!$A$259:$YM$285,MATCH($B15,'Aceite Virgen'!$A$259:$A$285,0),MATCH(H$5,'Aceite Virgen'!$A$259:$YM$259,0))</f>
        <v>1.77</v>
      </c>
      <c r="I15" s="40">
        <f t="array" ref="I15">INDEX('Aceite Virgen'!$A$259:$YM$285,MATCH($B15,'Aceite Virgen'!$A$259:$A$285,0),MATCH(I$5,'Aceite Virgen'!$A$259:$YM$259,0))</f>
        <v>2</v>
      </c>
      <c r="J15" s="40">
        <f t="array" ref="J15">INDEX('Aceite Virgen'!$A$259:$YM$285,MATCH($B15,'Aceite Virgen'!$A$259:$A$285,0),MATCH(J$5,'Aceite Virgen'!$A$259:$YM$259,0))</f>
        <v>2.89</v>
      </c>
      <c r="K15" s="40">
        <f t="array" ref="K15">INDEX('Aceite Virgen'!$A$259:$YM$285,MATCH($B15,'Aceite Virgen'!$A$259:$A$285,0),MATCH(K$5,'Aceite Virgen'!$A$259:$YM$259,0))</f>
        <v>4.6500000000000004</v>
      </c>
      <c r="L15" s="40">
        <f t="array" ref="L15">INDEX('Aceite Virgen'!$A$259:$YM$285,MATCH($B15,'Aceite Virgen'!$A$259:$A$285,0),MATCH(L$5,'Aceite Virgen'!$A$259:$YM$259,0))</f>
        <v>1.44</v>
      </c>
      <c r="M15" s="40">
        <f t="array" ref="M15">INDEX('Aceite Virgen'!$A$259:$YM$285,MATCH($B15,'Aceite Virgen'!$A$259:$A$285,0),MATCH(M$5,'Aceite Virgen'!$A$259:$YM$259,0))</f>
        <v>0.57999999999999996</v>
      </c>
      <c r="N15" s="40">
        <f t="array" ref="N15">INDEX('Aceite Virgen'!$A$259:$YM$285,MATCH($B15,'Aceite Virgen'!$A$259:$A$285,0),MATCH(N$5,'Aceite Virgen'!$A$259:$YM$259,0))</f>
        <v>1.37</v>
      </c>
      <c r="O15" s="40">
        <f t="array" ref="O15">INDEX('Aceite Virgen'!$A$259:$YM$285,MATCH($B15,'Aceite Virgen'!$A$259:$A$285,0),MATCH(O$5,'Aceite Virgen'!$A$259:$YM$259,0))</f>
        <v>23.330000000000002</v>
      </c>
      <c r="P15" s="40">
        <f t="array" ref="P15">INDEX('Aceite Virgen'!$A$259:$YM$285,MATCH($B15,'Aceite Virgen'!$A$259:$A$285,0),MATCH(P$5,'Aceite Virgen'!$A$259:$YM$259,0))</f>
        <v>29.57</v>
      </c>
    </row>
    <row r="16" spans="2:17" x14ac:dyDescent="0.3">
      <c r="B16" s="19">
        <f t="shared" si="1"/>
        <v>3.4</v>
      </c>
      <c r="C16" s="18">
        <f t="shared" si="2"/>
        <v>3.5</v>
      </c>
      <c r="E16" s="40">
        <f t="array" ref="E16">INDEX('Aceite Virgen'!$A$259:$YM$285,MATCH($B16,'Aceite Virgen'!$A$259:$A$285,0),MATCH(E$5,'Aceite Virgen'!$A$259:$YM$259,0))</f>
        <v>0.94</v>
      </c>
      <c r="F16" s="40">
        <f t="array" ref="F16">INDEX('Aceite Virgen'!$A$259:$YM$285,MATCH($B16,'Aceite Virgen'!$A$259:$A$285,0),MATCH(F$5,'Aceite Virgen'!$A$259:$YM$259,0))</f>
        <v>0.26</v>
      </c>
      <c r="G16" s="40">
        <f t="array" ref="G16">INDEX('Aceite Virgen'!$A$259:$YM$285,MATCH($B16,'Aceite Virgen'!$A$259:$A$285,0),MATCH(G$5,'Aceite Virgen'!$A$259:$YM$259,0))</f>
        <v>0.09</v>
      </c>
      <c r="H16" s="40">
        <f t="array" ref="H16">INDEX('Aceite Virgen'!$A$259:$YM$285,MATCH($B16,'Aceite Virgen'!$A$259:$A$285,0),MATCH(H$5,'Aceite Virgen'!$A$259:$YM$259,0))</f>
        <v>0.27</v>
      </c>
      <c r="I16" s="40">
        <f t="array" ref="I16">INDEX('Aceite Virgen'!$A$259:$YM$285,MATCH($B16,'Aceite Virgen'!$A$259:$A$285,0),MATCH(I$5,'Aceite Virgen'!$A$259:$YM$259,0))</f>
        <v>0.56000000000000005</v>
      </c>
      <c r="J16" s="40">
        <f t="array" ref="J16">INDEX('Aceite Virgen'!$A$259:$YM$285,MATCH($B16,'Aceite Virgen'!$A$259:$A$285,0),MATCH(J$5,'Aceite Virgen'!$A$259:$YM$259,0))</f>
        <v>0.05</v>
      </c>
      <c r="K16" s="40">
        <f t="array" ref="K16">INDEX('Aceite Virgen'!$A$259:$YM$285,MATCH($B16,'Aceite Virgen'!$A$259:$A$285,0),MATCH(K$5,'Aceite Virgen'!$A$259:$YM$259,0))</f>
        <v>0.92999999999999994</v>
      </c>
      <c r="L16" s="40">
        <f t="array" ref="L16">INDEX('Aceite Virgen'!$A$259:$YM$285,MATCH($B16,'Aceite Virgen'!$A$259:$A$285,0),MATCH(L$5,'Aceite Virgen'!$A$259:$YM$259,0))</f>
        <v>2.0699999999999998</v>
      </c>
      <c r="M16" s="40">
        <f t="array" ref="M16">INDEX('Aceite Virgen'!$A$259:$YM$285,MATCH($B16,'Aceite Virgen'!$A$259:$A$285,0),MATCH(M$5,'Aceite Virgen'!$A$259:$YM$259,0))</f>
        <v>4.6800000000000006</v>
      </c>
      <c r="N16" s="40">
        <f t="array" ref="N16">INDEX('Aceite Virgen'!$A$259:$YM$285,MATCH($B16,'Aceite Virgen'!$A$259:$A$285,0),MATCH(N$5,'Aceite Virgen'!$A$259:$YM$259,0))</f>
        <v>1.67</v>
      </c>
      <c r="O16" s="40">
        <f t="array" ref="O16">INDEX('Aceite Virgen'!$A$259:$YM$285,MATCH($B16,'Aceite Virgen'!$A$259:$A$285,0),MATCH(O$5,'Aceite Virgen'!$A$259:$YM$259,0))</f>
        <v>3.0500000000000003</v>
      </c>
      <c r="P16" s="40">
        <f t="array" ref="P16">INDEX('Aceite Virgen'!$A$259:$YM$285,MATCH($B16,'Aceite Virgen'!$A$259:$A$285,0),MATCH(P$5,'Aceite Virgen'!$A$259:$YM$259,0))</f>
        <v>0.60000000000000009</v>
      </c>
    </row>
    <row r="17" spans="2:16" x14ac:dyDescent="0.3">
      <c r="B17" s="19">
        <f t="shared" si="1"/>
        <v>3.5</v>
      </c>
      <c r="C17" s="18">
        <f t="shared" si="2"/>
        <v>3.6</v>
      </c>
      <c r="E17" s="40">
        <f t="array" ref="E17">INDEX('Aceite Virgen'!$A$259:$YM$285,MATCH($B17,'Aceite Virgen'!$A$259:$A$285,0),MATCH(E$5,'Aceite Virgen'!$A$259:$YM$259,0))</f>
        <v>1.36</v>
      </c>
      <c r="F17" s="40">
        <f t="array" ref="F17">INDEX('Aceite Virgen'!$A$259:$YM$285,MATCH($B17,'Aceite Virgen'!$A$259:$A$285,0),MATCH(F$5,'Aceite Virgen'!$A$259:$YM$259,0))</f>
        <v>1.31</v>
      </c>
      <c r="G17" s="40">
        <f t="array" ref="G17">INDEX('Aceite Virgen'!$A$259:$YM$285,MATCH($B17,'Aceite Virgen'!$A$259:$A$285,0),MATCH(G$5,'Aceite Virgen'!$A$259:$YM$259,0))</f>
        <v>2.06</v>
      </c>
      <c r="H17" s="40">
        <f t="array" ref="H17">INDEX('Aceite Virgen'!$A$259:$YM$285,MATCH($B17,'Aceite Virgen'!$A$259:$A$285,0),MATCH(H$5,'Aceite Virgen'!$A$259:$YM$259,0))</f>
        <v>2.5799999999999996</v>
      </c>
      <c r="I17" s="40">
        <f t="array" ref="I17">INDEX('Aceite Virgen'!$A$259:$YM$285,MATCH($B17,'Aceite Virgen'!$A$259:$A$285,0),MATCH(I$5,'Aceite Virgen'!$A$259:$YM$259,0))</f>
        <v>7.6</v>
      </c>
      <c r="J17" s="40">
        <f t="array" ref="J17">INDEX('Aceite Virgen'!$A$259:$YM$285,MATCH($B17,'Aceite Virgen'!$A$259:$A$285,0),MATCH(J$5,'Aceite Virgen'!$A$259:$YM$259,0))</f>
        <v>15.34</v>
      </c>
      <c r="K17" s="40">
        <f t="array" ref="K17">INDEX('Aceite Virgen'!$A$259:$YM$285,MATCH($B17,'Aceite Virgen'!$A$259:$A$285,0),MATCH(K$5,'Aceite Virgen'!$A$259:$YM$259,0))</f>
        <v>24.660000000000004</v>
      </c>
      <c r="L17" s="40">
        <f t="array" ref="L17">INDEX('Aceite Virgen'!$A$259:$YM$285,MATCH($B17,'Aceite Virgen'!$A$259:$A$285,0),MATCH(L$5,'Aceite Virgen'!$A$259:$YM$259,0))</f>
        <v>31.92</v>
      </c>
      <c r="M17" s="40">
        <f t="array" ref="M17">INDEX('Aceite Virgen'!$A$259:$YM$285,MATCH($B17,'Aceite Virgen'!$A$259:$A$285,0),MATCH(M$5,'Aceite Virgen'!$A$259:$YM$259,0))</f>
        <v>27.63</v>
      </c>
      <c r="N17" s="40">
        <f t="array" ref="N17">INDEX('Aceite Virgen'!$A$259:$YM$285,MATCH($B17,'Aceite Virgen'!$A$259:$A$285,0),MATCH(N$5,'Aceite Virgen'!$A$259:$YM$259,0))</f>
        <v>28.52</v>
      </c>
      <c r="O17" s="40">
        <f t="array" ref="O17">INDEX('Aceite Virgen'!$A$259:$YM$285,MATCH($B17,'Aceite Virgen'!$A$259:$A$285,0),MATCH(O$5,'Aceite Virgen'!$A$259:$YM$259,0))</f>
        <v>5.56</v>
      </c>
      <c r="P17" s="40">
        <f t="array" ref="P17">INDEX('Aceite Virgen'!$A$259:$YM$285,MATCH($B17,'Aceite Virgen'!$A$259:$A$285,0),MATCH(P$5,'Aceite Virgen'!$A$259:$YM$259,0))</f>
        <v>1.69</v>
      </c>
    </row>
    <row r="18" spans="2:16" x14ac:dyDescent="0.3">
      <c r="B18" s="19">
        <f t="shared" si="1"/>
        <v>3.6</v>
      </c>
      <c r="C18" s="18">
        <f t="shared" si="2"/>
        <v>3.7</v>
      </c>
      <c r="E18" s="40">
        <f t="array" ref="E18">INDEX('Aceite Virgen'!$A$259:$YM$285,MATCH($B18,'Aceite Virgen'!$A$259:$A$285,0),MATCH(E$5,'Aceite Virgen'!$A$259:$YM$259,0))</f>
        <v>2.5499999999999998</v>
      </c>
      <c r="F18" s="40">
        <f t="array" ref="F18">INDEX('Aceite Virgen'!$A$259:$YM$285,MATCH($B18,'Aceite Virgen'!$A$259:$A$285,0),MATCH(F$5,'Aceite Virgen'!$A$259:$YM$259,0))</f>
        <v>11.260000000000002</v>
      </c>
      <c r="G18" s="40">
        <f t="array" ref="G18">INDEX('Aceite Virgen'!$A$259:$YM$285,MATCH($B18,'Aceite Virgen'!$A$259:$A$285,0),MATCH(G$5,'Aceite Virgen'!$A$259:$YM$259,0))</f>
        <v>8.27</v>
      </c>
      <c r="H18" s="40">
        <f t="array" ref="H18">INDEX('Aceite Virgen'!$A$259:$YM$285,MATCH($B18,'Aceite Virgen'!$A$259:$A$285,0),MATCH(H$5,'Aceite Virgen'!$A$259:$YM$259,0))</f>
        <v>5.33</v>
      </c>
      <c r="I18" s="40">
        <f t="array" ref="I18">INDEX('Aceite Virgen'!$A$259:$YM$285,MATCH($B18,'Aceite Virgen'!$A$259:$A$285,0),MATCH(I$5,'Aceite Virgen'!$A$259:$YM$259,0))</f>
        <v>7.47</v>
      </c>
      <c r="J18" s="40">
        <f t="array" ref="J18">INDEX('Aceite Virgen'!$A$259:$YM$285,MATCH($B18,'Aceite Virgen'!$A$259:$A$285,0),MATCH(J$5,'Aceite Virgen'!$A$259:$YM$259,0))</f>
        <v>17.580000000000002</v>
      </c>
      <c r="K18" s="40">
        <f t="array" ref="K18">INDEX('Aceite Virgen'!$A$259:$YM$285,MATCH($B18,'Aceite Virgen'!$A$259:$A$285,0),MATCH(K$5,'Aceite Virgen'!$A$259:$YM$259,0))</f>
        <v>15.690000000000001</v>
      </c>
      <c r="L18" s="40">
        <f t="array" ref="L18">INDEX('Aceite Virgen'!$A$259:$YM$285,MATCH($B18,'Aceite Virgen'!$A$259:$A$285,0),MATCH(L$5,'Aceite Virgen'!$A$259:$YM$259,0))</f>
        <v>23.900000000000002</v>
      </c>
      <c r="M18" s="40">
        <f t="array" ref="M18">INDEX('Aceite Virgen'!$A$259:$YM$285,MATCH($B18,'Aceite Virgen'!$A$259:$A$285,0),MATCH(M$5,'Aceite Virgen'!$A$259:$YM$259,0))</f>
        <v>27.29</v>
      </c>
      <c r="N18" s="40">
        <f t="array" ref="N18">INDEX('Aceite Virgen'!$A$259:$YM$285,MATCH($B18,'Aceite Virgen'!$A$259:$A$285,0),MATCH(N$5,'Aceite Virgen'!$A$259:$YM$259,0))</f>
        <v>26.599999999999998</v>
      </c>
      <c r="O18" s="40">
        <f t="array" ref="O18">INDEX('Aceite Virgen'!$A$259:$YM$285,MATCH($B18,'Aceite Virgen'!$A$259:$A$285,0),MATCH(O$5,'Aceite Virgen'!$A$259:$YM$259,0))</f>
        <v>9.6</v>
      </c>
      <c r="P18" s="40">
        <f t="array" ref="P18">INDEX('Aceite Virgen'!$A$259:$YM$285,MATCH($B18,'Aceite Virgen'!$A$259:$A$285,0),MATCH(P$5,'Aceite Virgen'!$A$259:$YM$259,0))</f>
        <v>2.27</v>
      </c>
    </row>
    <row r="19" spans="2:16" x14ac:dyDescent="0.3">
      <c r="B19" s="19">
        <f t="shared" si="1"/>
        <v>3.7</v>
      </c>
      <c r="C19" s="18">
        <f t="shared" si="2"/>
        <v>3.8</v>
      </c>
      <c r="E19" s="40">
        <f t="array" ref="E19">INDEX('Aceite Virgen'!$A$259:$YM$285,MATCH($B19,'Aceite Virgen'!$A$259:$A$285,0),MATCH(E$5,'Aceite Virgen'!$A$259:$YM$259,0))</f>
        <v>3.37</v>
      </c>
      <c r="F19" s="40">
        <f t="array" ref="F19">INDEX('Aceite Virgen'!$A$259:$YM$285,MATCH($B19,'Aceite Virgen'!$A$259:$A$285,0),MATCH(F$5,'Aceite Virgen'!$A$259:$YM$259,0))</f>
        <v>4.93</v>
      </c>
      <c r="G19" s="40">
        <f t="array" ref="G19">INDEX('Aceite Virgen'!$A$259:$YM$285,MATCH($B19,'Aceite Virgen'!$A$259:$A$285,0),MATCH(G$5,'Aceite Virgen'!$A$259:$YM$259,0))</f>
        <v>1.9</v>
      </c>
      <c r="H19" s="40">
        <f t="array" ref="H19">INDEX('Aceite Virgen'!$A$259:$YM$285,MATCH($B19,'Aceite Virgen'!$A$259:$A$285,0),MATCH(H$5,'Aceite Virgen'!$A$259:$YM$259,0))</f>
        <v>5.34</v>
      </c>
      <c r="I19" s="40">
        <f t="array" ref="I19">INDEX('Aceite Virgen'!$A$259:$YM$285,MATCH($B19,'Aceite Virgen'!$A$259:$A$285,0),MATCH(I$5,'Aceite Virgen'!$A$259:$YM$259,0))</f>
        <v>1.67</v>
      </c>
      <c r="J19" s="40">
        <f t="array" ref="J19">INDEX('Aceite Virgen'!$A$259:$YM$285,MATCH($B19,'Aceite Virgen'!$A$259:$A$285,0),MATCH(J$5,'Aceite Virgen'!$A$259:$YM$259,0))</f>
        <v>0.67999999999999994</v>
      </c>
      <c r="K19" s="40">
        <f t="array" ref="K19">INDEX('Aceite Virgen'!$A$259:$YM$285,MATCH($B19,'Aceite Virgen'!$A$259:$A$285,0),MATCH(K$5,'Aceite Virgen'!$A$259:$YM$259,0))</f>
        <v>0.4</v>
      </c>
      <c r="L19" s="40">
        <f t="array" ref="L19">INDEX('Aceite Virgen'!$A$259:$YM$285,MATCH($B19,'Aceite Virgen'!$A$259:$A$285,0),MATCH(L$5,'Aceite Virgen'!$A$259:$YM$259,0))</f>
        <v>0.92999999999999994</v>
      </c>
      <c r="M19" s="40">
        <f t="array" ref="M19">INDEX('Aceite Virgen'!$A$259:$YM$285,MATCH($B19,'Aceite Virgen'!$A$259:$A$285,0),MATCH(M$5,'Aceite Virgen'!$A$259:$YM$259,0))</f>
        <v>0.15</v>
      </c>
      <c r="N19" s="40">
        <f t="array" ref="N19">INDEX('Aceite Virgen'!$A$259:$YM$285,MATCH($B19,'Aceite Virgen'!$A$259:$A$285,0),MATCH(N$5,'Aceite Virgen'!$A$259:$YM$259,0))</f>
        <v>0.31</v>
      </c>
      <c r="O19" s="40">
        <f t="array" ref="O19">INDEX('Aceite Virgen'!$A$259:$YM$285,MATCH($B19,'Aceite Virgen'!$A$259:$A$285,0),MATCH(O$5,'Aceite Virgen'!$A$259:$YM$259,0))</f>
        <v>0.27</v>
      </c>
      <c r="P19" s="40">
        <f t="array" ref="P19">INDEX('Aceite Virgen'!$A$259:$YM$285,MATCH($B19,'Aceite Virgen'!$A$259:$A$285,0),MATCH(P$5,'Aceite Virgen'!$A$259:$YM$259,0))</f>
        <v>3.69</v>
      </c>
    </row>
    <row r="20" spans="2:16" x14ac:dyDescent="0.3">
      <c r="B20" s="19">
        <f t="shared" si="1"/>
        <v>3.8</v>
      </c>
      <c r="C20" s="18">
        <f t="shared" si="2"/>
        <v>3.9</v>
      </c>
      <c r="E20" s="40">
        <f t="array" ref="E20">INDEX('Aceite Virgen'!$A$259:$YM$285,MATCH($B20,'Aceite Virgen'!$A$259:$A$285,0),MATCH(E$5,'Aceite Virgen'!$A$259:$YM$259,0))</f>
        <v>25.05</v>
      </c>
      <c r="F20" s="40">
        <f t="array" ref="F20">INDEX('Aceite Virgen'!$A$259:$YM$285,MATCH($B20,'Aceite Virgen'!$A$259:$A$285,0),MATCH(F$5,'Aceite Virgen'!$A$259:$YM$259,0))</f>
        <v>20.57</v>
      </c>
      <c r="G20" s="40">
        <f t="array" ref="G20">INDEX('Aceite Virgen'!$A$259:$YM$285,MATCH($B20,'Aceite Virgen'!$A$259:$A$285,0),MATCH(G$5,'Aceite Virgen'!$A$259:$YM$259,0))</f>
        <v>21.540000000000003</v>
      </c>
      <c r="H20" s="40">
        <f t="array" ref="H20">INDEX('Aceite Virgen'!$A$259:$YM$285,MATCH($B20,'Aceite Virgen'!$A$259:$A$285,0),MATCH(H$5,'Aceite Virgen'!$A$259:$YM$259,0))</f>
        <v>25.900000000000002</v>
      </c>
      <c r="I20" s="40">
        <f t="array" ref="I20">INDEX('Aceite Virgen'!$A$259:$YM$285,MATCH($B20,'Aceite Virgen'!$A$259:$A$285,0),MATCH(I$5,'Aceite Virgen'!$A$259:$YM$259,0))</f>
        <v>22.64</v>
      </c>
      <c r="J20" s="40">
        <f t="array" ref="J20">INDEX('Aceite Virgen'!$A$259:$YM$285,MATCH($B20,'Aceite Virgen'!$A$259:$A$285,0),MATCH(J$5,'Aceite Virgen'!$A$259:$YM$259,0))</f>
        <v>11.84</v>
      </c>
      <c r="K20" s="40">
        <f t="array" ref="K20">INDEX('Aceite Virgen'!$A$259:$YM$285,MATCH($B20,'Aceite Virgen'!$A$259:$A$285,0),MATCH(K$5,'Aceite Virgen'!$A$259:$YM$259,0))</f>
        <v>7.17</v>
      </c>
      <c r="L20" s="40">
        <f t="array" ref="L20">INDEX('Aceite Virgen'!$A$259:$YM$285,MATCH($B20,'Aceite Virgen'!$A$259:$A$285,0),MATCH(L$5,'Aceite Virgen'!$A$259:$YM$259,0))</f>
        <v>3.01</v>
      </c>
      <c r="M20" s="40">
        <f t="array" ref="M20">INDEX('Aceite Virgen'!$A$259:$YM$285,MATCH($B20,'Aceite Virgen'!$A$259:$A$285,0),MATCH(M$5,'Aceite Virgen'!$A$259:$YM$259,0))</f>
        <v>1.04</v>
      </c>
      <c r="N20" s="40">
        <f t="array" ref="N20">INDEX('Aceite Virgen'!$A$259:$YM$285,MATCH($B20,'Aceite Virgen'!$A$259:$A$285,0),MATCH(N$5,'Aceite Virgen'!$A$259:$YM$259,0))</f>
        <v>1.8</v>
      </c>
      <c r="O20" s="40">
        <f t="array" ref="O20">INDEX('Aceite Virgen'!$A$259:$YM$285,MATCH($B20,'Aceite Virgen'!$A$259:$A$285,0),MATCH(O$5,'Aceite Virgen'!$A$259:$YM$259,0))</f>
        <v>2.7</v>
      </c>
      <c r="P20" s="40">
        <f t="array" ref="P20">INDEX('Aceite Virgen'!$A$259:$YM$285,MATCH($B20,'Aceite Virgen'!$A$259:$A$285,0),MATCH(P$5,'Aceite Virgen'!$A$259:$YM$259,0))</f>
        <v>0.67999999999999994</v>
      </c>
    </row>
    <row r="21" spans="2:16" x14ac:dyDescent="0.3">
      <c r="B21" s="19">
        <f t="shared" si="1"/>
        <v>3.9</v>
      </c>
      <c r="C21" s="18">
        <f t="shared" si="2"/>
        <v>4</v>
      </c>
      <c r="E21" s="40">
        <f t="array" ref="E21">INDEX('Aceite Virgen'!$A$259:$YM$285,MATCH($B21,'Aceite Virgen'!$A$259:$A$285,0),MATCH(E$5,'Aceite Virgen'!$A$259:$YM$259,0))</f>
        <v>8.66</v>
      </c>
      <c r="F21" s="40">
        <f t="array" ref="F21">INDEX('Aceite Virgen'!$A$259:$YM$285,MATCH($B21,'Aceite Virgen'!$A$259:$A$285,0),MATCH(F$5,'Aceite Virgen'!$A$259:$YM$259,0))</f>
        <v>8.5500000000000007</v>
      </c>
      <c r="G21" s="40">
        <f t="array" ref="G21">INDEX('Aceite Virgen'!$A$259:$YM$285,MATCH($B21,'Aceite Virgen'!$A$259:$A$285,0),MATCH(G$5,'Aceite Virgen'!$A$259:$YM$259,0))</f>
        <v>6.99</v>
      </c>
      <c r="H21" s="40">
        <f t="array" ref="H21">INDEX('Aceite Virgen'!$A$259:$YM$285,MATCH($B21,'Aceite Virgen'!$A$259:$A$285,0),MATCH(H$5,'Aceite Virgen'!$A$259:$YM$259,0))</f>
        <v>5.17</v>
      </c>
      <c r="I21" s="40">
        <f t="array" ref="I21">INDEX('Aceite Virgen'!$A$259:$YM$285,MATCH($B21,'Aceite Virgen'!$A$259:$A$285,0),MATCH(I$5,'Aceite Virgen'!$A$259:$YM$259,0))</f>
        <v>8.61</v>
      </c>
      <c r="J21" s="40">
        <f t="array" ref="J21">INDEX('Aceite Virgen'!$A$259:$YM$285,MATCH($B21,'Aceite Virgen'!$A$259:$A$285,0),MATCH(J$5,'Aceite Virgen'!$A$259:$YM$259,0))</f>
        <v>23.32</v>
      </c>
      <c r="K21" s="40">
        <f t="array" ref="K21">INDEX('Aceite Virgen'!$A$259:$YM$285,MATCH($B21,'Aceite Virgen'!$A$259:$A$285,0),MATCH(K$5,'Aceite Virgen'!$A$259:$YM$259,0))</f>
        <v>29.53</v>
      </c>
      <c r="L21" s="40">
        <f t="array" ref="L21">INDEX('Aceite Virgen'!$A$259:$YM$285,MATCH($B21,'Aceite Virgen'!$A$259:$A$285,0),MATCH(L$5,'Aceite Virgen'!$A$259:$YM$259,0))</f>
        <v>4.8899999999999997</v>
      </c>
      <c r="M21" s="40">
        <f t="array" ref="M21">INDEX('Aceite Virgen'!$A$259:$YM$285,MATCH($B21,'Aceite Virgen'!$A$259:$A$285,0),MATCH(M$5,'Aceite Virgen'!$A$259:$YM$259,0))</f>
        <v>4.05</v>
      </c>
      <c r="N21" s="40">
        <f t="array" ref="N21">INDEX('Aceite Virgen'!$A$259:$YM$285,MATCH($B21,'Aceite Virgen'!$A$259:$A$285,0),MATCH(N$5,'Aceite Virgen'!$A$259:$YM$259,0))</f>
        <v>2.88</v>
      </c>
      <c r="O21" s="40">
        <f t="array" ref="O21">INDEX('Aceite Virgen'!$A$259:$YM$285,MATCH($B21,'Aceite Virgen'!$A$259:$A$285,0),MATCH(O$5,'Aceite Virgen'!$A$259:$YM$259,0))</f>
        <v>2.99</v>
      </c>
      <c r="P21" s="40">
        <f t="array" ref="P21">INDEX('Aceite Virgen'!$A$259:$YM$285,MATCH($B21,'Aceite Virgen'!$A$259:$A$285,0),MATCH(P$5,'Aceite Virgen'!$A$259:$YM$259,0))</f>
        <v>1.3399999999999999</v>
      </c>
    </row>
    <row r="22" spans="2:16" x14ac:dyDescent="0.3">
      <c r="B22" s="19">
        <f t="shared" si="1"/>
        <v>4</v>
      </c>
      <c r="C22" s="18">
        <f t="shared" si="2"/>
        <v>4.0999999999999996</v>
      </c>
      <c r="E22" s="40">
        <f t="array" ref="E22">INDEX('Aceite Virgen'!$A$259:$YM$285,MATCH($B22,'Aceite Virgen'!$A$259:$A$285,0),MATCH(E$5,'Aceite Virgen'!$A$259:$YM$259,0))</f>
        <v>29.139999999999997</v>
      </c>
      <c r="F22" s="40">
        <f t="array" ref="F22">INDEX('Aceite Virgen'!$A$259:$YM$285,MATCH($B22,'Aceite Virgen'!$A$259:$A$285,0),MATCH(F$5,'Aceite Virgen'!$A$259:$YM$259,0))</f>
        <v>25.63</v>
      </c>
      <c r="G22" s="40">
        <f t="array" ref="G22">INDEX('Aceite Virgen'!$A$259:$YM$285,MATCH($B22,'Aceite Virgen'!$A$259:$A$285,0),MATCH(G$5,'Aceite Virgen'!$A$259:$YM$259,0))</f>
        <v>29.880000000000003</v>
      </c>
      <c r="H22" s="40">
        <f t="array" ref="H22">INDEX('Aceite Virgen'!$A$259:$YM$285,MATCH($B22,'Aceite Virgen'!$A$259:$A$285,0),MATCH(H$5,'Aceite Virgen'!$A$259:$YM$259,0))</f>
        <v>26.150000000000002</v>
      </c>
      <c r="I22" s="40">
        <f t="array" ref="I22">INDEX('Aceite Virgen'!$A$259:$YM$285,MATCH($B22,'Aceite Virgen'!$A$259:$A$285,0),MATCH(I$5,'Aceite Virgen'!$A$259:$YM$259,0))</f>
        <v>21.86</v>
      </c>
      <c r="J22" s="40">
        <f t="array" ref="J22">INDEX('Aceite Virgen'!$A$259:$YM$285,MATCH($B22,'Aceite Virgen'!$A$259:$A$285,0),MATCH(J$5,'Aceite Virgen'!$A$259:$YM$259,0))</f>
        <v>9.2799999999999994</v>
      </c>
      <c r="K22" s="40">
        <f t="array" ref="K22">INDEX('Aceite Virgen'!$A$259:$YM$285,MATCH($B22,'Aceite Virgen'!$A$259:$A$285,0),MATCH(K$5,'Aceite Virgen'!$A$259:$YM$259,0))</f>
        <v>0.38</v>
      </c>
      <c r="L22" s="40">
        <f t="array" ref="L22">INDEX('Aceite Virgen'!$A$259:$YM$285,MATCH($B22,'Aceite Virgen'!$A$259:$A$285,0),MATCH(L$5,'Aceite Virgen'!$A$259:$YM$259,0))</f>
        <v>0.24</v>
      </c>
      <c r="M22" s="40">
        <f t="array" ref="M22">INDEX('Aceite Virgen'!$A$259:$YM$285,MATCH($B22,'Aceite Virgen'!$A$259:$A$285,0),MATCH(M$5,'Aceite Virgen'!$A$259:$YM$259,0))</f>
        <v>0.95000000000000007</v>
      </c>
      <c r="N22" s="40">
        <f t="array" ref="N22">INDEX('Aceite Virgen'!$A$259:$YM$285,MATCH($B22,'Aceite Virgen'!$A$259:$A$285,0),MATCH(N$5,'Aceite Virgen'!$A$259:$YM$259,0))</f>
        <v>0.2</v>
      </c>
      <c r="O22" s="40">
        <f t="array" ref="O22">INDEX('Aceite Virgen'!$A$259:$YM$285,MATCH($B22,'Aceite Virgen'!$A$259:$A$285,0),MATCH(O$5,'Aceite Virgen'!$A$259:$YM$259,0))</f>
        <v>0.56000000000000005</v>
      </c>
      <c r="P22" s="40">
        <f t="array" ref="P22">INDEX('Aceite Virgen'!$A$259:$YM$285,MATCH($B22,'Aceite Virgen'!$A$259:$A$285,0),MATCH(P$5,'Aceite Virgen'!$A$259:$YM$259,0))</f>
        <v>0.62</v>
      </c>
    </row>
    <row r="23" spans="2:16" x14ac:dyDescent="0.3">
      <c r="B23" s="19">
        <f t="shared" si="1"/>
        <v>4.0999999999999996</v>
      </c>
      <c r="C23" s="18">
        <f t="shared" si="2"/>
        <v>4.2</v>
      </c>
      <c r="E23" s="40">
        <f t="array" ref="E23">INDEX('Aceite Virgen'!$A$259:$YM$285,MATCH($B23,'Aceite Virgen'!$A$259:$A$285,0),MATCH(E$5,'Aceite Virgen'!$A$259:$YM$259,0))</f>
        <v>10.680000000000001</v>
      </c>
      <c r="F23" s="40">
        <f t="array" ref="F23">INDEX('Aceite Virgen'!$A$259:$YM$285,MATCH($B23,'Aceite Virgen'!$A$259:$A$285,0),MATCH(F$5,'Aceite Virgen'!$A$259:$YM$259,0))</f>
        <v>12.540000000000001</v>
      </c>
      <c r="G23" s="40">
        <f t="array" ref="G23">INDEX('Aceite Virgen'!$A$259:$YM$285,MATCH($B23,'Aceite Virgen'!$A$259:$A$285,0),MATCH(G$5,'Aceite Virgen'!$A$259:$YM$259,0))</f>
        <v>14.649999999999999</v>
      </c>
      <c r="H23" s="40">
        <f t="array" ref="H23">INDEX('Aceite Virgen'!$A$259:$YM$285,MATCH($B23,'Aceite Virgen'!$A$259:$A$285,0),MATCH(H$5,'Aceite Virgen'!$A$259:$YM$259,0))</f>
        <v>13.6</v>
      </c>
      <c r="I23" s="40">
        <f t="array" ref="I23">INDEX('Aceite Virgen'!$A$259:$YM$285,MATCH($B23,'Aceite Virgen'!$A$259:$A$285,0),MATCH(I$5,'Aceite Virgen'!$A$259:$YM$259,0))</f>
        <v>11.469999999999999</v>
      </c>
      <c r="J23" s="40">
        <f t="array" ref="J23">INDEX('Aceite Virgen'!$A$259:$YM$285,MATCH($B23,'Aceite Virgen'!$A$259:$A$285,0),MATCH(J$5,'Aceite Virgen'!$A$259:$YM$259,0))</f>
        <v>5.0599999999999996</v>
      </c>
      <c r="K23" s="40">
        <f t="array" ref="K23">INDEX('Aceite Virgen'!$A$259:$YM$285,MATCH($B23,'Aceite Virgen'!$A$259:$A$285,0),MATCH(K$5,'Aceite Virgen'!$A$259:$YM$259,0))</f>
        <v>0.19</v>
      </c>
      <c r="L23" s="40">
        <f t="array" ref="L23">INDEX('Aceite Virgen'!$A$259:$YM$285,MATCH($B23,'Aceite Virgen'!$A$259:$A$285,0),MATCH(L$5,'Aceite Virgen'!$A$259:$YM$259,0))</f>
        <v>0.55000000000000004</v>
      </c>
      <c r="M23" s="40">
        <f t="array" ref="M23">INDEX('Aceite Virgen'!$A$259:$YM$285,MATCH($B23,'Aceite Virgen'!$A$259:$A$285,0),MATCH(M$5,'Aceite Virgen'!$A$259:$YM$259,0))</f>
        <v>0.67</v>
      </c>
      <c r="N23" s="40">
        <f t="array" ref="N23">INDEX('Aceite Virgen'!$A$259:$YM$285,MATCH($B23,'Aceite Virgen'!$A$259:$A$285,0),MATCH(N$5,'Aceite Virgen'!$A$259:$YM$259,0))</f>
        <v>0.24</v>
      </c>
      <c r="O23" s="40">
        <f t="array" ref="O23">INDEX('Aceite Virgen'!$A$259:$YM$285,MATCH($B23,'Aceite Virgen'!$A$259:$A$285,0),MATCH(O$5,'Aceite Virgen'!$A$259:$YM$259,0))</f>
        <v>0</v>
      </c>
      <c r="P23" s="40">
        <f t="array" ref="P23">INDEX('Aceite Virgen'!$A$259:$YM$285,MATCH($B23,'Aceite Virgen'!$A$259:$A$285,0),MATCH(P$5,'Aceite Virgen'!$A$259:$YM$259,0))</f>
        <v>0.43</v>
      </c>
    </row>
    <row r="24" spans="2:16" x14ac:dyDescent="0.3">
      <c r="B24" s="19">
        <f t="shared" si="1"/>
        <v>4.2</v>
      </c>
      <c r="C24" s="18">
        <f t="shared" si="2"/>
        <v>4.3</v>
      </c>
      <c r="E24" s="40">
        <f t="array" ref="E24">INDEX('Aceite Virgen'!$A$259:$YM$285,MATCH($B24,'Aceite Virgen'!$A$259:$A$285,0),MATCH(E$5,'Aceite Virgen'!$A$259:$YM$259,0))</f>
        <v>2.02</v>
      </c>
      <c r="F24" s="40">
        <f t="array" ref="F24">INDEX('Aceite Virgen'!$A$259:$YM$285,MATCH($B24,'Aceite Virgen'!$A$259:$A$285,0),MATCH(F$5,'Aceite Virgen'!$A$259:$YM$259,0))</f>
        <v>2.5100000000000002</v>
      </c>
      <c r="G24" s="40">
        <f t="array" ref="G24">INDEX('Aceite Virgen'!$A$259:$YM$285,MATCH($B24,'Aceite Virgen'!$A$259:$A$285,0),MATCH(G$5,'Aceite Virgen'!$A$259:$YM$259,0))</f>
        <v>1.02</v>
      </c>
      <c r="H24" s="40">
        <f t="array" ref="H24">INDEX('Aceite Virgen'!$A$259:$YM$285,MATCH($B24,'Aceite Virgen'!$A$259:$A$285,0),MATCH(H$5,'Aceite Virgen'!$A$259:$YM$259,0))</f>
        <v>1.38</v>
      </c>
      <c r="I24" s="40">
        <f t="array" ref="I24">INDEX('Aceite Virgen'!$A$259:$YM$285,MATCH($B24,'Aceite Virgen'!$A$259:$A$285,0),MATCH(I$5,'Aceite Virgen'!$A$259:$YM$259,0))</f>
        <v>0.28000000000000003</v>
      </c>
      <c r="J24" s="40">
        <f t="array" ref="J24">INDEX('Aceite Virgen'!$A$259:$YM$285,MATCH($B24,'Aceite Virgen'!$A$259:$A$285,0),MATCH(J$5,'Aceite Virgen'!$A$259:$YM$259,0))</f>
        <v>0.5</v>
      </c>
      <c r="K24" s="40">
        <f t="array" ref="K24">INDEX('Aceite Virgen'!$A$259:$YM$285,MATCH($B24,'Aceite Virgen'!$A$259:$A$285,0),MATCH(K$5,'Aceite Virgen'!$A$259:$YM$259,0))</f>
        <v>0.4</v>
      </c>
      <c r="L24" s="40">
        <f t="array" ref="L24">INDEX('Aceite Virgen'!$A$259:$YM$285,MATCH($B24,'Aceite Virgen'!$A$259:$A$285,0),MATCH(L$5,'Aceite Virgen'!$A$259:$YM$259,0))</f>
        <v>0.13</v>
      </c>
      <c r="M24" s="40">
        <f t="array" ref="M24">INDEX('Aceite Virgen'!$A$259:$YM$285,MATCH($B24,'Aceite Virgen'!$A$259:$A$285,0),MATCH(M$5,'Aceite Virgen'!$A$259:$YM$259,0))</f>
        <v>0.33</v>
      </c>
      <c r="N24" s="40">
        <f t="array" ref="N24">INDEX('Aceite Virgen'!$A$259:$YM$285,MATCH($B24,'Aceite Virgen'!$A$259:$A$285,0),MATCH(N$5,'Aceite Virgen'!$A$259:$YM$259,0))</f>
        <v>0.2</v>
      </c>
      <c r="O24" s="40">
        <f t="array" ref="O24">INDEX('Aceite Virgen'!$A$259:$YM$285,MATCH($B24,'Aceite Virgen'!$A$259:$A$285,0),MATCH(O$5,'Aceite Virgen'!$A$259:$YM$259,0))</f>
        <v>0.13</v>
      </c>
      <c r="P24" s="40">
        <f t="array" ref="P24">INDEX('Aceite Virgen'!$A$259:$YM$285,MATCH($B24,'Aceite Virgen'!$A$259:$A$285,0),MATCH(P$5,'Aceite Virgen'!$A$259:$YM$259,0))</f>
        <v>0</v>
      </c>
    </row>
    <row r="25" spans="2:16" x14ac:dyDescent="0.3">
      <c r="B25" s="19">
        <f t="shared" si="1"/>
        <v>4.3</v>
      </c>
      <c r="C25" s="18">
        <f t="shared" si="2"/>
        <v>4.4000000000000004</v>
      </c>
      <c r="E25" s="40">
        <f t="array" ref="E25">INDEX('Aceite Virgen'!$A$259:$YM$285,MATCH($B25,'Aceite Virgen'!$A$259:$A$285,0),MATCH(E$5,'Aceite Virgen'!$A$259:$YM$259,0))</f>
        <v>0.45</v>
      </c>
      <c r="F25" s="40">
        <f t="array" ref="F25">INDEX('Aceite Virgen'!$A$259:$YM$285,MATCH($B25,'Aceite Virgen'!$A$259:$A$285,0),MATCH(F$5,'Aceite Virgen'!$A$259:$YM$259,0))</f>
        <v>0.75</v>
      </c>
      <c r="G25" s="40">
        <f t="array" ref="G25">INDEX('Aceite Virgen'!$A$259:$YM$285,MATCH($B25,'Aceite Virgen'!$A$259:$A$285,0),MATCH(G$5,'Aceite Virgen'!$A$259:$YM$259,0))</f>
        <v>0.39</v>
      </c>
      <c r="H25" s="40">
        <f t="array" ref="H25">INDEX('Aceite Virgen'!$A$259:$YM$285,MATCH($B25,'Aceite Virgen'!$A$259:$A$285,0),MATCH(H$5,'Aceite Virgen'!$A$259:$YM$259,0))</f>
        <v>0.98</v>
      </c>
      <c r="I25" s="40">
        <f t="array" ref="I25">INDEX('Aceite Virgen'!$A$259:$YM$285,MATCH($B25,'Aceite Virgen'!$A$259:$A$285,0),MATCH(I$5,'Aceite Virgen'!$A$259:$YM$259,0))</f>
        <v>0.66999999999999993</v>
      </c>
      <c r="J25" s="40">
        <f t="array" ref="J25">INDEX('Aceite Virgen'!$A$259:$YM$285,MATCH($B25,'Aceite Virgen'!$A$259:$A$285,0),MATCH(J$5,'Aceite Virgen'!$A$259:$YM$259,0))</f>
        <v>7.0000000000000007E-2</v>
      </c>
      <c r="K25" s="40">
        <f t="array" ref="K25">INDEX('Aceite Virgen'!$A$259:$YM$285,MATCH($B25,'Aceite Virgen'!$A$259:$A$285,0),MATCH(K$5,'Aceite Virgen'!$A$259:$YM$259,0))</f>
        <v>0.9</v>
      </c>
      <c r="L25" s="40">
        <f t="array" ref="L25">INDEX('Aceite Virgen'!$A$259:$YM$285,MATCH($B25,'Aceite Virgen'!$A$259:$A$285,0),MATCH(L$5,'Aceite Virgen'!$A$259:$YM$259,0))</f>
        <v>1.99</v>
      </c>
      <c r="M25" s="40">
        <f t="array" ref="M25">INDEX('Aceite Virgen'!$A$259:$YM$285,MATCH($B25,'Aceite Virgen'!$A$259:$A$285,0),MATCH(M$5,'Aceite Virgen'!$A$259:$YM$259,0))</f>
        <v>0.6</v>
      </c>
      <c r="N25" s="40">
        <f t="array" ref="N25">INDEX('Aceite Virgen'!$A$259:$YM$285,MATCH($B25,'Aceite Virgen'!$A$259:$A$285,0),MATCH(N$5,'Aceite Virgen'!$A$259:$YM$259,0))</f>
        <v>1.29</v>
      </c>
      <c r="O25" s="40">
        <f t="array" ref="O25">INDEX('Aceite Virgen'!$A$259:$YM$285,MATCH($B25,'Aceite Virgen'!$A$259:$A$285,0),MATCH(O$5,'Aceite Virgen'!$A$259:$YM$259,0))</f>
        <v>0.32</v>
      </c>
      <c r="P25" s="40">
        <f t="array" ref="P25">INDEX('Aceite Virgen'!$A$259:$YM$285,MATCH($B25,'Aceite Virgen'!$A$259:$A$285,0),MATCH(P$5,'Aceite Virgen'!$A$259:$YM$259,0))</f>
        <v>0</v>
      </c>
    </row>
    <row r="26" spans="2:16" x14ac:dyDescent="0.3">
      <c r="B26" s="19">
        <f t="shared" si="1"/>
        <v>4.4000000000000004</v>
      </c>
      <c r="C26" s="18">
        <f t="shared" si="2"/>
        <v>4.5</v>
      </c>
      <c r="E26" s="40">
        <f t="array" ref="E26">INDEX('Aceite Virgen'!$A$259:$YM$285,MATCH($B26,'Aceite Virgen'!$A$259:$A$285,0),MATCH(E$5,'Aceite Virgen'!$A$259:$YM$259,0))</f>
        <v>0.25</v>
      </c>
      <c r="F26" s="40">
        <f t="array" ref="F26">INDEX('Aceite Virgen'!$A$259:$YM$285,MATCH($B26,'Aceite Virgen'!$A$259:$A$285,0),MATCH(F$5,'Aceite Virgen'!$A$259:$YM$259,0))</f>
        <v>0.32</v>
      </c>
      <c r="G26" s="40">
        <f t="array" ref="G26">INDEX('Aceite Virgen'!$A$259:$YM$285,MATCH($B26,'Aceite Virgen'!$A$259:$A$285,0),MATCH(G$5,'Aceite Virgen'!$A$259:$YM$259,0))</f>
        <v>0.38</v>
      </c>
      <c r="H26" s="40">
        <f t="array" ref="H26">INDEX('Aceite Virgen'!$A$259:$YM$285,MATCH($B26,'Aceite Virgen'!$A$259:$A$285,0),MATCH(H$5,'Aceite Virgen'!$A$259:$YM$259,0))</f>
        <v>0.21</v>
      </c>
      <c r="I26" s="40">
        <f t="array" ref="I26">INDEX('Aceite Virgen'!$A$259:$YM$285,MATCH($B26,'Aceite Virgen'!$A$259:$A$285,0),MATCH(I$5,'Aceite Virgen'!$A$259:$YM$259,0))</f>
        <v>1</v>
      </c>
      <c r="J26" s="40">
        <f t="array" ref="J26">INDEX('Aceite Virgen'!$A$259:$YM$285,MATCH($B26,'Aceite Virgen'!$A$259:$A$285,0),MATCH(J$5,'Aceite Virgen'!$A$259:$YM$259,0))</f>
        <v>0.27</v>
      </c>
      <c r="K26" s="40">
        <f t="array" ref="K26">INDEX('Aceite Virgen'!$A$259:$YM$285,MATCH($B26,'Aceite Virgen'!$A$259:$A$285,0),MATCH(K$5,'Aceite Virgen'!$A$259:$YM$259,0))</f>
        <v>0.16</v>
      </c>
      <c r="L26" s="40">
        <f t="array" ref="L26">INDEX('Aceite Virgen'!$A$259:$YM$285,MATCH($B26,'Aceite Virgen'!$A$259:$A$285,0),MATCH(L$5,'Aceite Virgen'!$A$259:$YM$259,0))</f>
        <v>0</v>
      </c>
      <c r="M26" s="40">
        <f t="array" ref="M26">INDEX('Aceite Virgen'!$A$259:$YM$285,MATCH($B26,'Aceite Virgen'!$A$259:$A$285,0),MATCH(M$5,'Aceite Virgen'!$A$259:$YM$259,0))</f>
        <v>0.21</v>
      </c>
      <c r="N26" s="40">
        <f t="array" ref="N26">INDEX('Aceite Virgen'!$A$259:$YM$285,MATCH($B26,'Aceite Virgen'!$A$259:$A$285,0),MATCH(N$5,'Aceite Virgen'!$A$259:$YM$259,0))</f>
        <v>1.03</v>
      </c>
      <c r="O26" s="40">
        <f t="array" ref="O26">INDEX('Aceite Virgen'!$A$259:$YM$285,MATCH($B26,'Aceite Virgen'!$A$259:$A$285,0),MATCH(O$5,'Aceite Virgen'!$A$259:$YM$259,0))</f>
        <v>0.73</v>
      </c>
      <c r="P26" s="40">
        <f t="array" ref="P26">INDEX('Aceite Virgen'!$A$259:$YM$285,MATCH($B26,'Aceite Virgen'!$A$259:$A$285,0),MATCH(P$5,'Aceite Virgen'!$A$259:$YM$259,0))</f>
        <v>0.38</v>
      </c>
    </row>
    <row r="27" spans="2:16" x14ac:dyDescent="0.3">
      <c r="B27" s="19">
        <f t="shared" si="1"/>
        <v>4.5</v>
      </c>
      <c r="C27" s="18">
        <f t="shared" si="2"/>
        <v>4.5999999999999996</v>
      </c>
      <c r="E27" s="40">
        <f t="array" ref="E27">INDEX('Aceite Virgen'!$A$259:$YM$285,MATCH($B27,'Aceite Virgen'!$A$259:$A$285,0),MATCH(E$5,'Aceite Virgen'!$A$259:$YM$259,0))</f>
        <v>1.83</v>
      </c>
      <c r="F27" s="40">
        <f t="array" ref="F27">INDEX('Aceite Virgen'!$A$259:$YM$285,MATCH($B27,'Aceite Virgen'!$A$259:$A$285,0),MATCH(F$5,'Aceite Virgen'!$A$259:$YM$259,0))</f>
        <v>0.81</v>
      </c>
      <c r="G27" s="40">
        <f t="array" ref="G27">INDEX('Aceite Virgen'!$A$259:$YM$285,MATCH($B27,'Aceite Virgen'!$A$259:$A$285,0),MATCH(G$5,'Aceite Virgen'!$A$259:$YM$259,0))</f>
        <v>2.02</v>
      </c>
      <c r="H27" s="40">
        <f t="array" ref="H27">INDEX('Aceite Virgen'!$A$259:$YM$285,MATCH($B27,'Aceite Virgen'!$A$259:$A$285,0),MATCH(H$5,'Aceite Virgen'!$A$259:$YM$259,0))</f>
        <v>0.57000000000000006</v>
      </c>
      <c r="I27" s="40">
        <f t="array" ref="I27">INDEX('Aceite Virgen'!$A$259:$YM$285,MATCH($B27,'Aceite Virgen'!$A$259:$A$285,0),MATCH(I$5,'Aceite Virgen'!$A$259:$YM$259,0))</f>
        <v>1.24</v>
      </c>
      <c r="J27" s="40">
        <f t="array" ref="J27">INDEX('Aceite Virgen'!$A$259:$YM$285,MATCH($B27,'Aceite Virgen'!$A$259:$A$285,0),MATCH(J$5,'Aceite Virgen'!$A$259:$YM$259,0))</f>
        <v>0.16</v>
      </c>
      <c r="K27" s="40">
        <f t="array" ref="K27">INDEX('Aceite Virgen'!$A$259:$YM$285,MATCH($B27,'Aceite Virgen'!$A$259:$A$285,0),MATCH(K$5,'Aceite Virgen'!$A$259:$YM$259,0))</f>
        <v>0.55000000000000004</v>
      </c>
      <c r="L27" s="40">
        <f t="array" ref="L27">INDEX('Aceite Virgen'!$A$259:$YM$285,MATCH($B27,'Aceite Virgen'!$A$259:$A$285,0),MATCH(L$5,'Aceite Virgen'!$A$259:$YM$259,0))</f>
        <v>1.6</v>
      </c>
      <c r="M27" s="40">
        <f t="array" ref="M27">INDEX('Aceite Virgen'!$A$259:$YM$285,MATCH($B27,'Aceite Virgen'!$A$259:$A$285,0),MATCH(M$5,'Aceite Virgen'!$A$259:$YM$259,0))</f>
        <v>0.44</v>
      </c>
      <c r="N27" s="40">
        <f t="array" ref="N27">INDEX('Aceite Virgen'!$A$259:$YM$285,MATCH($B27,'Aceite Virgen'!$A$259:$A$285,0),MATCH(N$5,'Aceite Virgen'!$A$259:$YM$259,0))</f>
        <v>4.09</v>
      </c>
      <c r="O27" s="40">
        <f t="array" ref="O27">INDEX('Aceite Virgen'!$A$259:$YM$285,MATCH($B27,'Aceite Virgen'!$A$259:$A$285,0),MATCH(O$5,'Aceite Virgen'!$A$259:$YM$259,0))</f>
        <v>1.51</v>
      </c>
      <c r="P27" s="40">
        <f t="array" ref="P27">INDEX('Aceite Virgen'!$A$259:$YM$285,MATCH($B27,'Aceite Virgen'!$A$259:$A$285,0),MATCH(P$5,'Aceite Virgen'!$A$259:$YM$259,0))</f>
        <v>1.48</v>
      </c>
    </row>
    <row r="28" spans="2:16" x14ac:dyDescent="0.3">
      <c r="B28" s="19">
        <f t="shared" si="1"/>
        <v>4.5999999999999996</v>
      </c>
      <c r="C28" s="18">
        <f t="shared" si="2"/>
        <v>4.7</v>
      </c>
      <c r="E28" s="40">
        <f t="array" ref="E28">INDEX('Aceite Virgen'!$A$259:$YM$285,MATCH($B28,'Aceite Virgen'!$A$259:$A$285,0),MATCH(E$5,'Aceite Virgen'!$A$259:$YM$259,0))</f>
        <v>0.49</v>
      </c>
      <c r="F28" s="40">
        <f t="array" ref="F28">INDEX('Aceite Virgen'!$A$259:$YM$285,MATCH($B28,'Aceite Virgen'!$A$259:$A$285,0),MATCH(F$5,'Aceite Virgen'!$A$259:$YM$259,0))</f>
        <v>0.04</v>
      </c>
      <c r="G28" s="40">
        <f t="array" ref="G28">INDEX('Aceite Virgen'!$A$259:$YM$285,MATCH($B28,'Aceite Virgen'!$A$259:$A$285,0),MATCH(G$5,'Aceite Virgen'!$A$259:$YM$259,0))</f>
        <v>0.66999999999999993</v>
      </c>
      <c r="H28" s="40">
        <f t="array" ref="H28">INDEX('Aceite Virgen'!$A$259:$YM$285,MATCH($B28,'Aceite Virgen'!$A$259:$A$285,0),MATCH(H$5,'Aceite Virgen'!$A$259:$YM$259,0))</f>
        <v>0.06</v>
      </c>
      <c r="I28" s="40">
        <f t="array" ref="I28">INDEX('Aceite Virgen'!$A$259:$YM$285,MATCH($B28,'Aceite Virgen'!$A$259:$A$285,0),MATCH(I$5,'Aceite Virgen'!$A$259:$YM$259,0))</f>
        <v>0.64</v>
      </c>
      <c r="J28" s="40">
        <f t="array" ref="J28">INDEX('Aceite Virgen'!$A$259:$YM$285,MATCH($B28,'Aceite Virgen'!$A$259:$A$285,0),MATCH(J$5,'Aceite Virgen'!$A$259:$YM$259,0))</f>
        <v>0.84000000000000008</v>
      </c>
      <c r="K28" s="40">
        <f t="array" ref="K28">INDEX('Aceite Virgen'!$A$259:$YM$285,MATCH($B28,'Aceite Virgen'!$A$259:$A$285,0),MATCH(K$5,'Aceite Virgen'!$A$259:$YM$259,0))</f>
        <v>0.35</v>
      </c>
      <c r="L28" s="40">
        <f t="array" ref="L28">INDEX('Aceite Virgen'!$A$259:$YM$285,MATCH($B28,'Aceite Virgen'!$A$259:$A$285,0),MATCH(L$5,'Aceite Virgen'!$A$259:$YM$259,0))</f>
        <v>0.67</v>
      </c>
      <c r="M28" s="40">
        <f t="array" ref="M28">INDEX('Aceite Virgen'!$A$259:$YM$285,MATCH($B28,'Aceite Virgen'!$A$259:$A$285,0),MATCH(M$5,'Aceite Virgen'!$A$259:$YM$259,0))</f>
        <v>1.35</v>
      </c>
      <c r="N28" s="40">
        <f t="array" ref="N28">INDEX('Aceite Virgen'!$A$259:$YM$285,MATCH($B28,'Aceite Virgen'!$A$259:$A$285,0),MATCH(N$5,'Aceite Virgen'!$A$259:$YM$259,0))</f>
        <v>0.25</v>
      </c>
      <c r="O28" s="40">
        <f t="array" ref="O28">INDEX('Aceite Virgen'!$A$259:$YM$285,MATCH($B28,'Aceite Virgen'!$A$259:$A$285,0),MATCH(O$5,'Aceite Virgen'!$A$259:$YM$259,0))</f>
        <v>0.62</v>
      </c>
      <c r="P28" s="40">
        <f t="array" ref="P28">INDEX('Aceite Virgen'!$A$259:$YM$285,MATCH($B28,'Aceite Virgen'!$A$259:$A$285,0),MATCH(P$5,'Aceite Virgen'!$A$259:$YM$259,0))</f>
        <v>0.49</v>
      </c>
    </row>
    <row r="29" spans="2:16" x14ac:dyDescent="0.3">
      <c r="B29" s="19">
        <f t="shared" si="1"/>
        <v>4.7</v>
      </c>
      <c r="C29" s="18">
        <f t="shared" si="2"/>
        <v>4.8</v>
      </c>
      <c r="E29" s="40">
        <f t="array" ref="E29">INDEX('Aceite Virgen'!$A$259:$YM$285,MATCH($B29,'Aceite Virgen'!$A$259:$A$285,0),MATCH(E$5,'Aceite Virgen'!$A$259:$YM$259,0))</f>
        <v>3.08</v>
      </c>
      <c r="F29" s="40">
        <f t="array" ref="F29">INDEX('Aceite Virgen'!$A$259:$YM$285,MATCH($B29,'Aceite Virgen'!$A$259:$A$285,0),MATCH(F$5,'Aceite Virgen'!$A$259:$YM$259,0))</f>
        <v>1.77</v>
      </c>
      <c r="G29" s="40">
        <f t="array" ref="G29">INDEX('Aceite Virgen'!$A$259:$YM$285,MATCH($B29,'Aceite Virgen'!$A$259:$A$285,0),MATCH(G$5,'Aceite Virgen'!$A$259:$YM$259,0))</f>
        <v>0.78</v>
      </c>
      <c r="H29" s="40">
        <f t="array" ref="H29">INDEX('Aceite Virgen'!$A$259:$YM$285,MATCH($B29,'Aceite Virgen'!$A$259:$A$285,0),MATCH(H$5,'Aceite Virgen'!$A$259:$YM$259,0))</f>
        <v>3.58</v>
      </c>
      <c r="I29" s="40">
        <f t="array" ref="I29">INDEX('Aceite Virgen'!$A$259:$YM$285,MATCH($B29,'Aceite Virgen'!$A$259:$A$285,0),MATCH(I$5,'Aceite Virgen'!$A$259:$YM$259,0))</f>
        <v>2.86</v>
      </c>
      <c r="J29" s="40">
        <f t="array" ref="J29">INDEX('Aceite Virgen'!$A$259:$YM$285,MATCH($B29,'Aceite Virgen'!$A$259:$A$285,0),MATCH(J$5,'Aceite Virgen'!$A$259:$YM$259,0))</f>
        <v>3.33</v>
      </c>
      <c r="K29" s="40">
        <f t="array" ref="K29">INDEX('Aceite Virgen'!$A$259:$YM$285,MATCH($B29,'Aceite Virgen'!$A$259:$A$285,0),MATCH(K$5,'Aceite Virgen'!$A$259:$YM$259,0))</f>
        <v>2.91</v>
      </c>
      <c r="L29" s="40">
        <f t="array" ref="L29">INDEX('Aceite Virgen'!$A$259:$YM$285,MATCH($B29,'Aceite Virgen'!$A$259:$A$285,0),MATCH(L$5,'Aceite Virgen'!$A$259:$YM$259,0))</f>
        <v>7.07</v>
      </c>
      <c r="M29" s="40">
        <f t="array" ref="M29">INDEX('Aceite Virgen'!$A$259:$YM$285,MATCH($B29,'Aceite Virgen'!$A$259:$A$285,0),MATCH(M$5,'Aceite Virgen'!$A$259:$YM$259,0))</f>
        <v>5.48</v>
      </c>
      <c r="N29" s="40">
        <f t="array" ref="N29">INDEX('Aceite Virgen'!$A$259:$YM$285,MATCH($B29,'Aceite Virgen'!$A$259:$A$285,0),MATCH(N$5,'Aceite Virgen'!$A$259:$YM$259,0))</f>
        <v>6.69</v>
      </c>
      <c r="O29" s="40">
        <f t="array" ref="O29">INDEX('Aceite Virgen'!$A$259:$YM$285,MATCH($B29,'Aceite Virgen'!$A$259:$A$285,0),MATCH(O$5,'Aceite Virgen'!$A$259:$YM$259,0))</f>
        <v>5.29</v>
      </c>
      <c r="P29" s="40">
        <f t="array" ref="P29">INDEX('Aceite Virgen'!$A$259:$YM$285,MATCH($B29,'Aceite Virgen'!$A$259:$A$285,0),MATCH(P$5,'Aceite Virgen'!$A$259:$YM$259,0))</f>
        <v>4.13</v>
      </c>
    </row>
    <row r="30" spans="2:16" x14ac:dyDescent="0.3">
      <c r="B30" s="19">
        <f t="shared" si="1"/>
        <v>4.8</v>
      </c>
      <c r="C30" s="18">
        <f t="shared" si="2"/>
        <v>4.9000000000000004</v>
      </c>
      <c r="E30" s="40">
        <f t="array" ref="E30">INDEX('Aceite Virgen'!$A$259:$YM$285,MATCH($B30,'Aceite Virgen'!$A$259:$A$285,0),MATCH(E$5,'Aceite Virgen'!$A$259:$YM$259,0))</f>
        <v>0.16</v>
      </c>
      <c r="F30" s="40">
        <f t="array" ref="F30">INDEX('Aceite Virgen'!$A$259:$YM$285,MATCH($B30,'Aceite Virgen'!$A$259:$A$285,0),MATCH(F$5,'Aceite Virgen'!$A$259:$YM$259,0))</f>
        <v>0.88</v>
      </c>
      <c r="G30" s="40">
        <f t="array" ref="G30">INDEX('Aceite Virgen'!$A$259:$YM$285,MATCH($B30,'Aceite Virgen'!$A$259:$A$285,0),MATCH(G$5,'Aceite Virgen'!$A$259:$YM$259,0))</f>
        <v>0</v>
      </c>
      <c r="H30" s="40">
        <f t="array" ref="H30">INDEX('Aceite Virgen'!$A$259:$YM$285,MATCH($B30,'Aceite Virgen'!$A$259:$A$285,0),MATCH(H$5,'Aceite Virgen'!$A$259:$YM$259,0))</f>
        <v>0.32</v>
      </c>
      <c r="I30" s="40">
        <f t="array" ref="I30">INDEX('Aceite Virgen'!$A$259:$YM$285,MATCH($B30,'Aceite Virgen'!$A$259:$A$285,0),MATCH(I$5,'Aceite Virgen'!$A$259:$YM$259,0))</f>
        <v>0.26</v>
      </c>
      <c r="J30" s="40">
        <f t="array" ref="J30">INDEX('Aceite Virgen'!$A$259:$YM$285,MATCH($B30,'Aceite Virgen'!$A$259:$A$285,0),MATCH(J$5,'Aceite Virgen'!$A$259:$YM$259,0))</f>
        <v>0.4</v>
      </c>
      <c r="K30" s="40">
        <f t="array" ref="K30">INDEX('Aceite Virgen'!$A$259:$YM$285,MATCH($B30,'Aceite Virgen'!$A$259:$A$285,0),MATCH(K$5,'Aceite Virgen'!$A$259:$YM$259,0))</f>
        <v>0.34</v>
      </c>
      <c r="L30" s="40">
        <f t="array" ref="L30">INDEX('Aceite Virgen'!$A$259:$YM$285,MATCH($B30,'Aceite Virgen'!$A$259:$A$285,0),MATCH(L$5,'Aceite Virgen'!$A$259:$YM$259,0))</f>
        <v>0</v>
      </c>
      <c r="M30" s="40">
        <f t="array" ref="M30">INDEX('Aceite Virgen'!$A$259:$YM$285,MATCH($B30,'Aceite Virgen'!$A$259:$A$285,0),MATCH(M$5,'Aceite Virgen'!$A$259:$YM$259,0))</f>
        <v>0</v>
      </c>
      <c r="N30" s="40">
        <f t="array" ref="N30">INDEX('Aceite Virgen'!$A$259:$YM$285,MATCH($B30,'Aceite Virgen'!$A$259:$A$285,0),MATCH(N$5,'Aceite Virgen'!$A$259:$YM$259,0))</f>
        <v>0</v>
      </c>
      <c r="O30" s="40">
        <f t="array" ref="O30">INDEX('Aceite Virgen'!$A$259:$YM$285,MATCH($B30,'Aceite Virgen'!$A$259:$A$285,0),MATCH(O$5,'Aceite Virgen'!$A$259:$YM$259,0))</f>
        <v>0</v>
      </c>
      <c r="P30" s="40">
        <f t="array" ref="P30">INDEX('Aceite Virgen'!$A$259:$YM$285,MATCH($B30,'Aceite Virgen'!$A$259:$A$285,0),MATCH(P$5,'Aceite Virgen'!$A$259:$YM$259,0))</f>
        <v>0</v>
      </c>
    </row>
    <row r="31" spans="2:16" x14ac:dyDescent="0.3">
      <c r="B31" s="19">
        <f t="shared" si="1"/>
        <v>4.9000000000000004</v>
      </c>
      <c r="C31" s="18">
        <f t="shared" si="2"/>
        <v>5</v>
      </c>
      <c r="E31" s="40">
        <f t="array" ref="E31">INDEX('Aceite Virgen'!$A$259:$YM$285,MATCH($B31,'Aceite Virgen'!$A$259:$A$285,0),MATCH(E$5,'Aceite Virgen'!$A$259:$YM$259,0))</f>
        <v>0.16</v>
      </c>
      <c r="F31" s="40">
        <f t="array" ref="F31">INDEX('Aceite Virgen'!$A$259:$YM$285,MATCH($B31,'Aceite Virgen'!$A$259:$A$285,0),MATCH(F$5,'Aceite Virgen'!$A$259:$YM$259,0))</f>
        <v>0.05</v>
      </c>
      <c r="G31" s="40">
        <f t="array" ref="G31">INDEX('Aceite Virgen'!$A$259:$YM$285,MATCH($B31,'Aceite Virgen'!$A$259:$A$285,0),MATCH(G$5,'Aceite Virgen'!$A$259:$YM$259,0))</f>
        <v>0.14000000000000001</v>
      </c>
      <c r="H31" s="40">
        <f t="array" ref="H31">INDEX('Aceite Virgen'!$A$259:$YM$285,MATCH($B31,'Aceite Virgen'!$A$259:$A$285,0),MATCH(H$5,'Aceite Virgen'!$A$259:$YM$259,0))</f>
        <v>0.21000000000000002</v>
      </c>
      <c r="I31" s="40">
        <f t="array" ref="I31">INDEX('Aceite Virgen'!$A$259:$YM$285,MATCH($B31,'Aceite Virgen'!$A$259:$A$285,0),MATCH(I$5,'Aceite Virgen'!$A$259:$YM$259,0))</f>
        <v>0.38</v>
      </c>
      <c r="J31" s="40">
        <f t="array" ref="J31">INDEX('Aceite Virgen'!$A$259:$YM$285,MATCH($B31,'Aceite Virgen'!$A$259:$A$285,0),MATCH(J$5,'Aceite Virgen'!$A$259:$YM$259,0))</f>
        <v>0</v>
      </c>
      <c r="K31" s="40">
        <f t="array" ref="K31">INDEX('Aceite Virgen'!$A$259:$YM$285,MATCH($B31,'Aceite Virgen'!$A$259:$A$285,0),MATCH(K$5,'Aceite Virgen'!$A$259:$YM$259,0))</f>
        <v>0.61</v>
      </c>
      <c r="L31" s="40">
        <f t="array" ref="L31">INDEX('Aceite Virgen'!$A$259:$YM$285,MATCH($B31,'Aceite Virgen'!$A$259:$A$285,0),MATCH(L$5,'Aceite Virgen'!$A$259:$YM$259,0))</f>
        <v>0.21</v>
      </c>
      <c r="M31" s="40">
        <f t="array" ref="M31">INDEX('Aceite Virgen'!$A$259:$YM$285,MATCH($B31,'Aceite Virgen'!$A$259:$A$285,0),MATCH(M$5,'Aceite Virgen'!$A$259:$YM$259,0))</f>
        <v>0.89</v>
      </c>
      <c r="N31" s="40">
        <f t="array" ref="N31">INDEX('Aceite Virgen'!$A$259:$YM$285,MATCH($B31,'Aceite Virgen'!$A$259:$A$285,0),MATCH(N$5,'Aceite Virgen'!$A$259:$YM$259,0))</f>
        <v>2.87</v>
      </c>
      <c r="O31" s="40">
        <f t="array" ref="O31">INDEX('Aceite Virgen'!$A$259:$YM$285,MATCH($B31,'Aceite Virgen'!$A$259:$A$285,0),MATCH(O$5,'Aceite Virgen'!$A$259:$YM$259,0))</f>
        <v>2.41</v>
      </c>
      <c r="P31" s="40">
        <f t="array" ref="P31">INDEX('Aceite Virgen'!$A$259:$YM$285,MATCH($B31,'Aceite Virgen'!$A$259:$A$285,0),MATCH(P$5,'Aceite Virgen'!$A$259:$YM$259,0))</f>
        <v>4.28</v>
      </c>
    </row>
    <row r="32" spans="2:16" x14ac:dyDescent="0.3">
      <c r="B32" s="19">
        <f t="shared" si="1"/>
        <v>5</v>
      </c>
      <c r="C32" s="18">
        <f t="shared" si="2"/>
        <v>5.0999999999999996</v>
      </c>
      <c r="E32" s="40">
        <f t="array" ref="E32">INDEX('Aceite Virgen'!$A$259:$YM$285,MATCH($B32,'Aceite Virgen'!$A$259:$A$285,0),MATCH(E$5,'Aceite Virgen'!$A$259:$YM$259,0))</f>
        <v>0</v>
      </c>
      <c r="F32" s="40">
        <f t="array" ref="F32">INDEX('Aceite Virgen'!$A$259:$YM$285,MATCH($B32,'Aceite Virgen'!$A$259:$A$285,0),MATCH(F$5,'Aceite Virgen'!$A$259:$YM$259,0))</f>
        <v>0</v>
      </c>
      <c r="G32" s="40">
        <f t="array" ref="G32">INDEX('Aceite Virgen'!$A$259:$YM$285,MATCH($B32,'Aceite Virgen'!$A$259:$A$285,0),MATCH(G$5,'Aceite Virgen'!$A$259:$YM$259,0))</f>
        <v>0.28000000000000003</v>
      </c>
      <c r="H32" s="40">
        <f t="array" ref="H32">INDEX('Aceite Virgen'!$A$259:$YM$285,MATCH($B32,'Aceite Virgen'!$A$259:$A$285,0),MATCH(H$5,'Aceite Virgen'!$A$259:$YM$259,0))</f>
        <v>0</v>
      </c>
      <c r="I32" s="40">
        <f t="array" ref="I32">INDEX('Aceite Virgen'!$A$259:$YM$285,MATCH($B32,'Aceite Virgen'!$A$259:$A$285,0),MATCH(I$5,'Aceite Virgen'!$A$259:$YM$259,0))</f>
        <v>0.12</v>
      </c>
      <c r="J32" s="40">
        <f t="array" ref="J32">INDEX('Aceite Virgen'!$A$259:$YM$285,MATCH($B32,'Aceite Virgen'!$A$259:$A$285,0),MATCH(J$5,'Aceite Virgen'!$A$259:$YM$259,0))</f>
        <v>7.0000000000000007E-2</v>
      </c>
      <c r="K32" s="40">
        <f t="array" ref="K32">INDEX('Aceite Virgen'!$A$259:$YM$285,MATCH($B32,'Aceite Virgen'!$A$259:$A$285,0),MATCH(K$5,'Aceite Virgen'!$A$259:$YM$259,0))</f>
        <v>0</v>
      </c>
      <c r="L32" s="40">
        <f t="array" ref="L32">INDEX('Aceite Virgen'!$A$259:$YM$285,MATCH($B32,'Aceite Virgen'!$A$259:$A$285,0),MATCH(L$5,'Aceite Virgen'!$A$259:$YM$259,0))</f>
        <v>0</v>
      </c>
      <c r="M32" s="40">
        <f t="array" ref="M32">INDEX('Aceite Virgen'!$A$259:$YM$285,MATCH($B32,'Aceite Virgen'!$A$259:$A$285,0),MATCH(M$5,'Aceite Virgen'!$A$259:$YM$259,0))</f>
        <v>0</v>
      </c>
      <c r="N32" s="40">
        <f t="array" ref="N32">INDEX('Aceite Virgen'!$A$259:$YM$285,MATCH($B32,'Aceite Virgen'!$A$259:$A$285,0),MATCH(N$5,'Aceite Virgen'!$A$259:$YM$259,0))</f>
        <v>0</v>
      </c>
      <c r="O32" s="40">
        <f t="array" ref="O32">INDEX('Aceite Virgen'!$A$259:$YM$285,MATCH($B32,'Aceite Virgen'!$A$259:$A$285,0),MATCH(O$5,'Aceite Virgen'!$A$259:$YM$259,0))</f>
        <v>0</v>
      </c>
      <c r="P32" s="40">
        <f t="array" ref="P32">INDEX('Aceite Virgen'!$A$259:$YM$285,MATCH($B32,'Aceite Virgen'!$A$259:$A$285,0),MATCH(P$5,'Aceite Virgen'!$A$259:$YM$259,0))</f>
        <v>0.7</v>
      </c>
    </row>
    <row r="33" spans="2:16" x14ac:dyDescent="0.3">
      <c r="B33" s="54">
        <f t="shared" si="1"/>
        <v>5.0999999999999996</v>
      </c>
      <c r="C33" s="18"/>
      <c r="E33" s="40">
        <f t="array" ref="E33">INDEX('Aceite Virgen'!$A$259:$YM$285,MATCH($B33,'Aceite Virgen'!$A$259:$A$285,0),MATCH(E$5,'Aceite Virgen'!$A$259:$YM$259,0))</f>
        <v>6.18</v>
      </c>
      <c r="F33" s="40">
        <f t="array" ref="F33">INDEX('Aceite Virgen'!$A$259:$YM$285,MATCH($B33,'Aceite Virgen'!$A$259:$A$285,0),MATCH(F$5,'Aceite Virgen'!$A$259:$YM$259,0))</f>
        <v>3.75</v>
      </c>
      <c r="G33" s="40">
        <f t="array" ref="G33">INDEX('Aceite Virgen'!$A$259:$YM$285,MATCH($B33,'Aceite Virgen'!$A$259:$A$285,0),MATCH(G$5,'Aceite Virgen'!$A$259:$YM$259,0))</f>
        <v>4.8</v>
      </c>
      <c r="H33" s="40">
        <f t="array" ref="H33">INDEX('Aceite Virgen'!$A$259:$YM$285,MATCH($B33,'Aceite Virgen'!$A$259:$A$285,0),MATCH(H$5,'Aceite Virgen'!$A$259:$YM$259,0))</f>
        <v>4.8499999999999996</v>
      </c>
      <c r="I33" s="40">
        <f t="array" ref="I33">INDEX('Aceite Virgen'!$A$259:$YM$285,MATCH($B33,'Aceite Virgen'!$A$259:$A$285,0),MATCH(I$5,'Aceite Virgen'!$A$259:$YM$259,0))</f>
        <v>5.7299999999999995</v>
      </c>
      <c r="J33" s="40">
        <f t="array" ref="J33">INDEX('Aceite Virgen'!$A$259:$YM$285,MATCH($B33,'Aceite Virgen'!$A$259:$A$285,0),MATCH(J$5,'Aceite Virgen'!$A$259:$YM$259,0))</f>
        <v>6</v>
      </c>
      <c r="K33" s="40">
        <f t="array" ref="K33">INDEX('Aceite Virgen'!$A$259:$YM$285,MATCH($B33,'Aceite Virgen'!$A$259:$A$285,0),MATCH(K$5,'Aceite Virgen'!$A$259:$YM$259,0))</f>
        <v>6.26</v>
      </c>
      <c r="L33" s="40">
        <f t="array" ref="L33">INDEX('Aceite Virgen'!$A$259:$YM$285,MATCH($B33,'Aceite Virgen'!$A$259:$A$285,0),MATCH(L$5,'Aceite Virgen'!$A$259:$YM$259,0))</f>
        <v>9.1</v>
      </c>
      <c r="M33" s="40">
        <f t="array" ref="M33">INDEX('Aceite Virgen'!$A$259:$YM$285,MATCH($B33,'Aceite Virgen'!$A$259:$A$285,0),MATCH(M$5,'Aceite Virgen'!$A$259:$YM$259,0))</f>
        <v>9.68</v>
      </c>
      <c r="N33" s="40">
        <f t="array" ref="N33">INDEX('Aceite Virgen'!$A$259:$YM$285,MATCH($B33,'Aceite Virgen'!$A$259:$A$285,0),MATCH(N$5,'Aceite Virgen'!$A$259:$YM$259,0))</f>
        <v>6.8899999999999988</v>
      </c>
      <c r="O33" s="40">
        <f t="array" ref="O33">INDEX('Aceite Virgen'!$A$259:$YM$285,MATCH($B33,'Aceite Virgen'!$A$259:$A$285,0),MATCH(O$5,'Aceite Virgen'!$A$259:$YM$259,0))</f>
        <v>4.76</v>
      </c>
      <c r="P33" s="40">
        <f t="array" ref="P33">INDEX('Aceite Virgen'!$A$259:$YM$285,MATCH($B33,'Aceite Virgen'!$A$259:$A$285,0),MATCH(P$5,'Aceite Virgen'!$A$259:$YM$259,0))</f>
        <v>2.6100000000000003</v>
      </c>
    </row>
    <row r="34" spans="2:16" x14ac:dyDescent="0.3">
      <c r="P34" s="38"/>
    </row>
    <row r="35" spans="2:16" x14ac:dyDescent="0.3">
      <c r="E35" s="40">
        <f>SUM(E10:E34)</f>
        <v>99.95999999999998</v>
      </c>
      <c r="F35" s="40">
        <f t="shared" ref="F35:P35" si="3">SUM(F10:F34)</f>
        <v>100.03999999999999</v>
      </c>
      <c r="G35" s="40">
        <f t="shared" si="3"/>
        <v>100</v>
      </c>
      <c r="H35" s="40">
        <f t="shared" si="3"/>
        <v>99.999999999999972</v>
      </c>
      <c r="I35" s="40">
        <f t="shared" si="3"/>
        <v>99.98</v>
      </c>
      <c r="J35" s="40">
        <f t="shared" si="3"/>
        <v>100.01999999999998</v>
      </c>
      <c r="K35" s="40">
        <f t="shared" si="3"/>
        <v>100.02</v>
      </c>
      <c r="L35" s="40">
        <f t="shared" si="3"/>
        <v>99.99</v>
      </c>
      <c r="M35" s="40">
        <f t="shared" si="3"/>
        <v>100.00999999999999</v>
      </c>
      <c r="N35" s="40">
        <f t="shared" si="3"/>
        <v>100.01</v>
      </c>
      <c r="O35" s="40">
        <f t="shared" si="3"/>
        <v>100</v>
      </c>
      <c r="P35" s="40">
        <f t="shared" si="3"/>
        <v>99.98</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topLeftCell="A6"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DICIEMBRE 17T.España</v>
      </c>
      <c r="F5" s="39" t="str">
        <f t="shared" si="0"/>
        <v xml:space="preserve"> ENERO 18T.España</v>
      </c>
      <c r="G5" s="39" t="str">
        <f t="shared" si="0"/>
        <v xml:space="preserve"> FEBRERO 18T.España</v>
      </c>
      <c r="H5" s="39" t="str">
        <f t="shared" si="0"/>
        <v xml:space="preserve"> MARZO 18T.España</v>
      </c>
      <c r="I5" s="39" t="str">
        <f t="shared" si="0"/>
        <v xml:space="preserve"> ABRIL 18T.España</v>
      </c>
      <c r="J5" s="39" t="str">
        <f t="shared" si="0"/>
        <v xml:space="preserve"> MAYO 18T.España</v>
      </c>
      <c r="K5" s="39" t="str">
        <f t="shared" si="0"/>
        <v xml:space="preserve"> JUNIO 18T.España</v>
      </c>
      <c r="L5" s="39" t="str">
        <f t="shared" si="0"/>
        <v xml:space="preserve"> JULIO 18T.España</v>
      </c>
      <c r="M5" s="39" t="str">
        <f t="shared" si="0"/>
        <v xml:space="preserve"> AGOSTO 18T.España</v>
      </c>
      <c r="N5" s="39" t="str">
        <f t="shared" si="0"/>
        <v xml:space="preserve"> SEPTIEMBRE 18T.España</v>
      </c>
      <c r="O5" s="39" t="str">
        <f t="shared" si="0"/>
        <v xml:space="preserve"> OCTUBRE 18T.España</v>
      </c>
      <c r="P5" s="39" t="str">
        <f t="shared" si="0"/>
        <v xml:space="preserve"> NOVIEMBRE 18T.España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Oliva'!$A$260:$YM$260,,MAX(IF('Aceite de Oliva'!$A$260:$YM$260&lt;&gt;"",COLUMN('Aceite de Oliva'!$A$260:$YM$260)))-(7*E8))</f>
        <v xml:space="preserve"> DICIEMBRE 17</v>
      </c>
      <c r="F9" s="6" t="str">
        <f t="array" ref="F9">INDEX('Aceite de Oliva'!$A$260:$YM$260,,MAX(IF('Aceite de Oliva'!$A$260:$YM$260&lt;&gt;"",COLUMN('Aceite de Oliva'!$A$260:$YM$260)))-(7*F8))</f>
        <v xml:space="preserve"> ENERO 18</v>
      </c>
      <c r="G9" s="6" t="str">
        <f t="array" ref="G9">INDEX('Aceite de Oliva'!$A$260:$YM$260,,MAX(IF('Aceite de Oliva'!$A$260:$YM$260&lt;&gt;"",COLUMN('Aceite de Oliva'!$A$260:$YM$260)))-(7*G8))</f>
        <v xml:space="preserve"> FEBRERO 18</v>
      </c>
      <c r="H9" s="6" t="str">
        <f t="array" ref="H9">INDEX('Aceite de Oliva'!$A$260:$YM$260,,MAX(IF('Aceite de Oliva'!$A$260:$YM$260&lt;&gt;"",COLUMN('Aceite de Oliva'!$A$260:$YM$260)))-(7*H8))</f>
        <v xml:space="preserve"> MARZO 18</v>
      </c>
      <c r="I9" s="6" t="str">
        <f t="array" ref="I9">INDEX('Aceite de Oliva'!$A$260:$YM$260,,MAX(IF('Aceite de Oliva'!$A$260:$YM$260&lt;&gt;"",COLUMN('Aceite de Oliva'!$A$260:$YM$260)))-(7*I8))</f>
        <v xml:space="preserve"> ABRIL 18</v>
      </c>
      <c r="J9" s="6" t="str">
        <f t="array" ref="J9">INDEX('Aceite de Oliva'!$A$260:$YM$260,,MAX(IF('Aceite de Oliva'!$A$260:$YM$260&lt;&gt;"",COLUMN('Aceite de Oliva'!$A$260:$YM$260)))-(7*J8))</f>
        <v xml:space="preserve"> MAYO 18</v>
      </c>
      <c r="K9" s="6" t="str">
        <f t="array" ref="K9">INDEX('Aceite de Oliva'!$A$260:$YM$260,,MAX(IF('Aceite de Oliva'!$A$260:$YM$260&lt;&gt;"",COLUMN('Aceite de Oliva'!$A$260:$YM$260)))-(7*K8))</f>
        <v xml:space="preserve"> JUNIO 18</v>
      </c>
      <c r="L9" s="6" t="str">
        <f t="array" ref="L9">INDEX('Aceite de Oliva'!$A$260:$YM$260,,MAX(IF('Aceite de Oliva'!$A$260:$YM$260&lt;&gt;"",COLUMN('Aceite de Oliva'!$A$260:$YM$260)))-(7*L8))</f>
        <v xml:space="preserve"> JULIO 18</v>
      </c>
      <c r="M9" s="6" t="str">
        <f t="array" ref="M9">INDEX('Aceite de Oliva'!$A$260:$YM$260,,MAX(IF('Aceite de Oliva'!$A$260:$YM$260&lt;&gt;"",COLUMN('Aceite de Oliva'!$A$260:$YM$260)))-(7*M8))</f>
        <v xml:space="preserve"> AGOSTO 18</v>
      </c>
      <c r="N9" s="6" t="str">
        <f t="array" ref="N9">INDEX('Aceite de Oliva'!$A$260:$YM$260,,MAX(IF('Aceite de Oliva'!$A$260:$YM$260&lt;&gt;"",COLUMN('Aceite de Oliva'!$A$260:$YM$260)))-(7*N8))</f>
        <v xml:space="preserve"> SEPTIEMBRE 18</v>
      </c>
      <c r="O9" s="6" t="str">
        <f t="array" ref="O9">INDEX('Aceite de Oliva'!$A$260:$YM$260,,MAX(IF('Aceite de Oliva'!$A$260:$YM$260&lt;&gt;"",COLUMN('Aceite de Oliva'!$A$260:$YM$260)))-(7*O8))</f>
        <v xml:space="preserve"> OCTUBRE 18</v>
      </c>
      <c r="P9" t="str">
        <f t="array" ref="P9">INDEX('Aceite de Oliva'!$A$260:$YM$260,,MAX(IF('Aceite de Oliva'!$A$260:$YM$260&lt;&gt;"",COLUMN('Aceite de Oliva'!$A$260:$YM$260))))</f>
        <v xml:space="preserve"> NOVIEMBRE 18</v>
      </c>
    </row>
    <row r="10" spans="1:17" x14ac:dyDescent="0.3">
      <c r="B10" s="15"/>
      <c r="C10" s="24">
        <v>2.2999999999999998</v>
      </c>
      <c r="E10" s="40">
        <f>INDEX('Aceite de Oliva'!$A$259:$YM$285,MATCH($B10,'Aceite de Oliva'!$A$259:$A$285,0),MATCH(E$5,'Aceite de Oliva'!$A$259:$YM$259,0))</f>
        <v>2.02</v>
      </c>
      <c r="F10" s="40">
        <f>INDEX('Aceite de Oliva'!$A$259:$YM$285,MATCH($B10,'Aceite de Oliva'!$A$259:$A$285,0),MATCH(F$5,'Aceite de Oliva'!$A$259:$YM$259,0))</f>
        <v>1.07</v>
      </c>
      <c r="G10" s="40">
        <f>INDEX('Aceite de Oliva'!$A$259:$YM$285,MATCH($B10,'Aceite de Oliva'!$A$259:$A$285,0),MATCH(G$5,'Aceite de Oliva'!$A$259:$YM$259,0))</f>
        <v>0.75</v>
      </c>
      <c r="H10" s="40">
        <f>INDEX('Aceite de Oliva'!$A$259:$YM$285,MATCH($B10,'Aceite de Oliva'!$A$259:$A$285,0),MATCH(H$5,'Aceite de Oliva'!$A$259:$YM$259,0))</f>
        <v>0.63</v>
      </c>
      <c r="I10" s="40">
        <f>INDEX('Aceite de Oliva'!$A$259:$YM$285,MATCH($B10,'Aceite de Oliva'!$A$259:$A$285,0),MATCH(I$5,'Aceite de Oliva'!$A$259:$YM$259,0))</f>
        <v>1.04</v>
      </c>
      <c r="J10" s="40">
        <f>INDEX('Aceite de Oliva'!$A$259:$YM$285,MATCH($B10,'Aceite de Oliva'!$A$259:$A$285,0),MATCH(J$5,'Aceite de Oliva'!$A$259:$YM$259,0))</f>
        <v>0.84000000000000008</v>
      </c>
      <c r="K10" s="40">
        <f>INDEX('Aceite de Oliva'!$A$259:$YM$285,MATCH($B10,'Aceite de Oliva'!$A$259:$A$285,0),MATCH(K$5,'Aceite de Oliva'!$A$259:$YM$259,0))</f>
        <v>0.78000000000000014</v>
      </c>
      <c r="L10" s="40">
        <f>INDEX('Aceite de Oliva'!$A$259:$YM$285,MATCH($B10,'Aceite de Oliva'!$A$259:$A$285,0),MATCH(L$5,'Aceite de Oliva'!$A$259:$YM$259,0))</f>
        <v>0.37</v>
      </c>
      <c r="M10" s="40">
        <f>INDEX('Aceite de Oliva'!$A$259:$YM$285,MATCH($B10,'Aceite de Oliva'!$A$259:$A$285,0),MATCH(M$5,'Aceite de Oliva'!$A$259:$YM$259,0))</f>
        <v>0.79999999999999993</v>
      </c>
      <c r="N10" s="40">
        <f>INDEX('Aceite de Oliva'!$A$259:$YM$285,MATCH($B10,'Aceite de Oliva'!$A$259:$A$285,0),MATCH(N$5,'Aceite de Oliva'!$A$259:$YM$259,0))</f>
        <v>0.33</v>
      </c>
      <c r="O10" s="40">
        <f>INDEX('Aceite de Oliva'!$A$259:$YM$285,MATCH($B10,'Aceite de Oliva'!$A$259:$A$285,0),MATCH(O$5,'Aceite de Oliva'!$A$259:$YM$259,0))</f>
        <v>1.05</v>
      </c>
      <c r="P10" s="40">
        <f>INDEX('Aceite de Oliva'!$A$259:$YM$285,MATCH($B10,'Aceite de Oliva'!$A$259:$A$285,0),MATCH(P$5,'Aceite de Oliva'!$A$259:$YM$259,0))</f>
        <v>0.43</v>
      </c>
    </row>
    <row r="11" spans="1:17" x14ac:dyDescent="0.3">
      <c r="A11" s="6"/>
      <c r="B11" s="16">
        <f t="shared" ref="B11:B33" si="1">C10</f>
        <v>2.2999999999999998</v>
      </c>
      <c r="C11" s="17">
        <f t="shared" ref="C11:C32" si="2">B11+$C$7</f>
        <v>2.4</v>
      </c>
      <c r="E11" s="40">
        <f>INDEX('Aceite de Oliva'!$A$259:$YM$285,MATCH($B11,'Aceite de Oliva'!$A$259:$A$285,0),MATCH(E$5,'Aceite de Oliva'!$A$259:$YM$259,0))</f>
        <v>0.23</v>
      </c>
      <c r="F11" s="40">
        <f>INDEX('Aceite de Oliva'!$A$259:$YM$285,MATCH($B11,'Aceite de Oliva'!$A$259:$A$285,0),MATCH(F$5,'Aceite de Oliva'!$A$259:$YM$259,0))</f>
        <v>0.28000000000000003</v>
      </c>
      <c r="G11" s="40">
        <f>INDEX('Aceite de Oliva'!$A$259:$YM$285,MATCH($B11,'Aceite de Oliva'!$A$259:$A$285,0),MATCH(G$5,'Aceite de Oliva'!$A$259:$YM$259,0))</f>
        <v>0.33</v>
      </c>
      <c r="H11" s="40">
        <f>INDEX('Aceite de Oliva'!$A$259:$YM$285,MATCH($B11,'Aceite de Oliva'!$A$259:$A$285,0),MATCH(H$5,'Aceite de Oliva'!$A$259:$YM$259,0))</f>
        <v>0.15</v>
      </c>
      <c r="I11" s="40">
        <f>INDEX('Aceite de Oliva'!$A$259:$YM$285,MATCH($B11,'Aceite de Oliva'!$A$259:$A$285,0),MATCH(I$5,'Aceite de Oliva'!$A$259:$YM$259,0))</f>
        <v>0.4</v>
      </c>
      <c r="J11" s="40">
        <f>INDEX('Aceite de Oliva'!$A$259:$YM$285,MATCH($B11,'Aceite de Oliva'!$A$259:$A$285,0),MATCH(J$5,'Aceite de Oliva'!$A$259:$YM$259,0))</f>
        <v>0.53</v>
      </c>
      <c r="K11" s="40">
        <f>INDEX('Aceite de Oliva'!$A$259:$YM$285,MATCH($B11,'Aceite de Oliva'!$A$259:$A$285,0),MATCH(K$5,'Aceite de Oliva'!$A$259:$YM$259,0))</f>
        <v>0.24</v>
      </c>
      <c r="L11" s="40">
        <f>INDEX('Aceite de Oliva'!$A$259:$YM$285,MATCH($B11,'Aceite de Oliva'!$A$259:$A$285,0),MATCH(L$5,'Aceite de Oliva'!$A$259:$YM$259,0))</f>
        <v>0.36</v>
      </c>
      <c r="M11" s="40">
        <f>INDEX('Aceite de Oliva'!$A$259:$YM$285,MATCH($B11,'Aceite de Oliva'!$A$259:$A$285,0),MATCH(M$5,'Aceite de Oliva'!$A$259:$YM$259,0))</f>
        <v>0.23</v>
      </c>
      <c r="N11" s="40">
        <f>INDEX('Aceite de Oliva'!$A$259:$YM$285,MATCH($B11,'Aceite de Oliva'!$A$259:$A$285,0),MATCH(N$5,'Aceite de Oliva'!$A$259:$YM$259,0))</f>
        <v>0.11</v>
      </c>
      <c r="O11" s="40">
        <f>INDEX('Aceite de Oliva'!$A$259:$YM$285,MATCH($B11,'Aceite de Oliva'!$A$259:$A$285,0),MATCH(O$5,'Aceite de Oliva'!$A$259:$YM$259,0))</f>
        <v>0.31</v>
      </c>
      <c r="P11" s="40">
        <f>INDEX('Aceite de Oliva'!$A$259:$YM$285,MATCH($B11,'Aceite de Oliva'!$A$259:$A$285,0),MATCH(P$5,'Aceite de Oliva'!$A$259:$YM$259,0))</f>
        <v>0.27</v>
      </c>
    </row>
    <row r="12" spans="1:17" x14ac:dyDescent="0.3">
      <c r="A12" s="6"/>
      <c r="B12" s="16">
        <f t="shared" si="1"/>
        <v>2.4</v>
      </c>
      <c r="C12" s="18">
        <f t="shared" si="2"/>
        <v>2.5</v>
      </c>
      <c r="E12" s="40">
        <f>INDEX('Aceite de Oliva'!$A$259:$YM$285,MATCH($B12,'Aceite de Oliva'!$A$259:$A$285,0),MATCH(E$5,'Aceite de Oliva'!$A$259:$YM$259,0))</f>
        <v>0.68</v>
      </c>
      <c r="F12" s="40">
        <f>INDEX('Aceite de Oliva'!$A$259:$YM$285,MATCH($B12,'Aceite de Oliva'!$A$259:$A$285,0),MATCH(F$5,'Aceite de Oliva'!$A$259:$YM$259,0))</f>
        <v>0.51</v>
      </c>
      <c r="G12" s="40">
        <f>INDEX('Aceite de Oliva'!$A$259:$YM$285,MATCH($B12,'Aceite de Oliva'!$A$259:$A$285,0),MATCH(G$5,'Aceite de Oliva'!$A$259:$YM$259,0))</f>
        <v>0.09</v>
      </c>
      <c r="H12" s="40">
        <f>INDEX('Aceite de Oliva'!$A$259:$YM$285,MATCH($B12,'Aceite de Oliva'!$A$259:$A$285,0),MATCH(H$5,'Aceite de Oliva'!$A$259:$YM$259,0))</f>
        <v>0.04</v>
      </c>
      <c r="I12" s="40">
        <f>INDEX('Aceite de Oliva'!$A$259:$YM$285,MATCH($B12,'Aceite de Oliva'!$A$259:$A$285,0),MATCH(I$5,'Aceite de Oliva'!$A$259:$YM$259,0))</f>
        <v>0.41</v>
      </c>
      <c r="J12" s="40">
        <f>INDEX('Aceite de Oliva'!$A$259:$YM$285,MATCH($B12,'Aceite de Oliva'!$A$259:$A$285,0),MATCH(J$5,'Aceite de Oliva'!$A$259:$YM$259,0))</f>
        <v>0.22999999999999998</v>
      </c>
      <c r="K12" s="40">
        <f>INDEX('Aceite de Oliva'!$A$259:$YM$285,MATCH($B12,'Aceite de Oliva'!$A$259:$A$285,0),MATCH(K$5,'Aceite de Oliva'!$A$259:$YM$259,0))</f>
        <v>0.27</v>
      </c>
      <c r="L12" s="40">
        <f>INDEX('Aceite de Oliva'!$A$259:$YM$285,MATCH($B12,'Aceite de Oliva'!$A$259:$A$285,0),MATCH(L$5,'Aceite de Oliva'!$A$259:$YM$259,0))</f>
        <v>7.0000000000000007E-2</v>
      </c>
      <c r="M12" s="40">
        <f>INDEX('Aceite de Oliva'!$A$259:$YM$285,MATCH($B12,'Aceite de Oliva'!$A$259:$A$285,0),MATCH(M$5,'Aceite de Oliva'!$A$259:$YM$259,0))</f>
        <v>0.14000000000000001</v>
      </c>
      <c r="N12" s="40">
        <f>INDEX('Aceite de Oliva'!$A$259:$YM$285,MATCH($B12,'Aceite de Oliva'!$A$259:$A$285,0),MATCH(N$5,'Aceite de Oliva'!$A$259:$YM$259,0))</f>
        <v>0</v>
      </c>
      <c r="O12" s="40">
        <f>INDEX('Aceite de Oliva'!$A$259:$YM$285,MATCH($B12,'Aceite de Oliva'!$A$259:$A$285,0),MATCH(O$5,'Aceite de Oliva'!$A$259:$YM$259,0))</f>
        <v>7.0000000000000007E-2</v>
      </c>
      <c r="P12" s="40">
        <f>INDEX('Aceite de Oliva'!$A$259:$YM$285,MATCH($B12,'Aceite de Oliva'!$A$259:$A$285,0),MATCH(P$5,'Aceite de Oliva'!$A$259:$YM$259,0))</f>
        <v>0.16999999999999998</v>
      </c>
    </row>
    <row r="13" spans="1:17" x14ac:dyDescent="0.3">
      <c r="A13" s="6"/>
      <c r="B13" s="19">
        <f t="shared" si="1"/>
        <v>2.5</v>
      </c>
      <c r="C13" s="17">
        <f t="shared" si="2"/>
        <v>2.6</v>
      </c>
      <c r="E13" s="40">
        <f>INDEX('Aceite de Oliva'!$A$259:$YM$285,MATCH($B13,'Aceite de Oliva'!$A$259:$A$285,0),MATCH(E$5,'Aceite de Oliva'!$A$259:$YM$259,0))</f>
        <v>0.2</v>
      </c>
      <c r="F13" s="40">
        <f>INDEX('Aceite de Oliva'!$A$259:$YM$285,MATCH($B13,'Aceite de Oliva'!$A$259:$A$285,0),MATCH(F$5,'Aceite de Oliva'!$A$259:$YM$259,0))</f>
        <v>0.31000000000000005</v>
      </c>
      <c r="G13" s="40">
        <f>INDEX('Aceite de Oliva'!$A$259:$YM$285,MATCH($B13,'Aceite de Oliva'!$A$259:$A$285,0),MATCH(G$5,'Aceite de Oliva'!$A$259:$YM$259,0))</f>
        <v>0.47</v>
      </c>
      <c r="H13" s="40">
        <f>INDEX('Aceite de Oliva'!$A$259:$YM$285,MATCH($B13,'Aceite de Oliva'!$A$259:$A$285,0),MATCH(H$5,'Aceite de Oliva'!$A$259:$YM$259,0))</f>
        <v>0.19</v>
      </c>
      <c r="I13" s="40">
        <f>INDEX('Aceite de Oliva'!$A$259:$YM$285,MATCH($B13,'Aceite de Oliva'!$A$259:$A$285,0),MATCH(I$5,'Aceite de Oliva'!$A$259:$YM$259,0))</f>
        <v>7.0000000000000007E-2</v>
      </c>
      <c r="J13" s="40">
        <f>INDEX('Aceite de Oliva'!$A$259:$YM$285,MATCH($B13,'Aceite de Oliva'!$A$259:$A$285,0),MATCH(J$5,'Aceite de Oliva'!$A$259:$YM$259,0))</f>
        <v>0.03</v>
      </c>
      <c r="K13" s="40">
        <f>INDEX('Aceite de Oliva'!$A$259:$YM$285,MATCH($B13,'Aceite de Oliva'!$A$259:$A$285,0),MATCH(K$5,'Aceite de Oliva'!$A$259:$YM$259,0))</f>
        <v>0.21</v>
      </c>
      <c r="L13" s="40">
        <f>INDEX('Aceite de Oliva'!$A$259:$YM$285,MATCH($B13,'Aceite de Oliva'!$A$259:$A$285,0),MATCH(L$5,'Aceite de Oliva'!$A$259:$YM$259,0))</f>
        <v>0.16</v>
      </c>
      <c r="M13" s="40">
        <f>INDEX('Aceite de Oliva'!$A$259:$YM$285,MATCH($B13,'Aceite de Oliva'!$A$259:$A$285,0),MATCH(M$5,'Aceite de Oliva'!$A$259:$YM$259,0))</f>
        <v>0.90999999999999992</v>
      </c>
      <c r="N13" s="40">
        <f>INDEX('Aceite de Oliva'!$A$259:$YM$285,MATCH($B13,'Aceite de Oliva'!$A$259:$A$285,0),MATCH(N$5,'Aceite de Oliva'!$A$259:$YM$259,0))</f>
        <v>0.64</v>
      </c>
      <c r="O13" s="40">
        <f>INDEX('Aceite de Oliva'!$A$259:$YM$285,MATCH($B13,'Aceite de Oliva'!$A$259:$A$285,0),MATCH(O$5,'Aceite de Oliva'!$A$259:$YM$259,0))</f>
        <v>4.1499999999999995</v>
      </c>
      <c r="P13" s="40">
        <f>INDEX('Aceite de Oliva'!$A$259:$YM$285,MATCH($B13,'Aceite de Oliva'!$A$259:$A$285,0),MATCH(P$5,'Aceite de Oliva'!$A$259:$YM$259,0))</f>
        <v>14.83</v>
      </c>
    </row>
    <row r="14" spans="1:17" x14ac:dyDescent="0.3">
      <c r="A14" s="6"/>
      <c r="B14" s="16">
        <f t="shared" si="1"/>
        <v>2.6</v>
      </c>
      <c r="C14" s="17">
        <f t="shared" si="2"/>
        <v>2.7</v>
      </c>
      <c r="E14" s="40">
        <f>INDEX('Aceite de Oliva'!$A$259:$YM$285,MATCH($B14,'Aceite de Oliva'!$A$259:$A$285,0),MATCH(E$5,'Aceite de Oliva'!$A$259:$YM$259,0))</f>
        <v>0.48</v>
      </c>
      <c r="F14" s="40">
        <f>INDEX('Aceite de Oliva'!$A$259:$YM$285,MATCH($B14,'Aceite de Oliva'!$A$259:$A$285,0),MATCH(F$5,'Aceite de Oliva'!$A$259:$YM$259,0))</f>
        <v>0.15</v>
      </c>
      <c r="G14" s="40">
        <f>INDEX('Aceite de Oliva'!$A$259:$YM$285,MATCH($B14,'Aceite de Oliva'!$A$259:$A$285,0),MATCH(G$5,'Aceite de Oliva'!$A$259:$YM$259,0))</f>
        <v>0.58000000000000007</v>
      </c>
      <c r="H14" s="40">
        <f>INDEX('Aceite de Oliva'!$A$259:$YM$285,MATCH($B14,'Aceite de Oliva'!$A$259:$A$285,0),MATCH(H$5,'Aceite de Oliva'!$A$259:$YM$259,0))</f>
        <v>0.3</v>
      </c>
      <c r="I14" s="40">
        <f>INDEX('Aceite de Oliva'!$A$259:$YM$285,MATCH($B14,'Aceite de Oliva'!$A$259:$A$285,0),MATCH(I$5,'Aceite de Oliva'!$A$259:$YM$259,0))</f>
        <v>0.28000000000000003</v>
      </c>
      <c r="J14" s="40">
        <f>INDEX('Aceite de Oliva'!$A$259:$YM$285,MATCH($B14,'Aceite de Oliva'!$A$259:$A$285,0),MATCH(J$5,'Aceite de Oliva'!$A$259:$YM$259,0))</f>
        <v>0.4</v>
      </c>
      <c r="K14" s="40">
        <f>INDEX('Aceite de Oliva'!$A$259:$YM$285,MATCH($B14,'Aceite de Oliva'!$A$259:$A$285,0),MATCH(K$5,'Aceite de Oliva'!$A$259:$YM$259,0))</f>
        <v>0.59</v>
      </c>
      <c r="L14" s="40">
        <f>INDEX('Aceite de Oliva'!$A$259:$YM$285,MATCH($B14,'Aceite de Oliva'!$A$259:$A$285,0),MATCH(L$5,'Aceite de Oliva'!$A$259:$YM$259,0))</f>
        <v>0.65</v>
      </c>
      <c r="M14" s="40">
        <f>INDEX('Aceite de Oliva'!$A$259:$YM$285,MATCH($B14,'Aceite de Oliva'!$A$259:$A$285,0),MATCH(M$5,'Aceite de Oliva'!$A$259:$YM$259,0))</f>
        <v>1.58</v>
      </c>
      <c r="N14" s="40">
        <f>INDEX('Aceite de Oliva'!$A$259:$YM$285,MATCH($B14,'Aceite de Oliva'!$A$259:$A$285,0),MATCH(N$5,'Aceite de Oliva'!$A$259:$YM$259,0))</f>
        <v>3.54</v>
      </c>
      <c r="O14" s="40">
        <f>INDEX('Aceite de Oliva'!$A$259:$YM$285,MATCH($B14,'Aceite de Oliva'!$A$259:$A$285,0),MATCH(O$5,'Aceite de Oliva'!$A$259:$YM$259,0))</f>
        <v>3.22</v>
      </c>
      <c r="P14" s="40">
        <f>INDEX('Aceite de Oliva'!$A$259:$YM$285,MATCH($B14,'Aceite de Oliva'!$A$259:$A$285,0),MATCH(P$5,'Aceite de Oliva'!$A$259:$YM$259,0))</f>
        <v>4.6500000000000004</v>
      </c>
    </row>
    <row r="15" spans="1:17" x14ac:dyDescent="0.3">
      <c r="A15" s="6"/>
      <c r="B15" s="16">
        <f t="shared" si="1"/>
        <v>2.7</v>
      </c>
      <c r="C15" s="17">
        <f t="shared" si="2"/>
        <v>2.8000000000000003</v>
      </c>
      <c r="E15" s="40">
        <f>INDEX('Aceite de Oliva'!$A$259:$YM$285,MATCH($B15,'Aceite de Oliva'!$A$259:$A$285,0),MATCH(E$5,'Aceite de Oliva'!$A$259:$YM$259,0))</f>
        <v>0.05</v>
      </c>
      <c r="F15" s="40">
        <f>INDEX('Aceite de Oliva'!$A$259:$YM$285,MATCH($B15,'Aceite de Oliva'!$A$259:$A$285,0),MATCH(F$5,'Aceite de Oliva'!$A$259:$YM$259,0))</f>
        <v>7.0000000000000007E-2</v>
      </c>
      <c r="G15" s="40">
        <f>INDEX('Aceite de Oliva'!$A$259:$YM$285,MATCH($B15,'Aceite de Oliva'!$A$259:$A$285,0),MATCH(G$5,'Aceite de Oliva'!$A$259:$YM$259,0))</f>
        <v>0.1</v>
      </c>
      <c r="H15" s="40">
        <f>INDEX('Aceite de Oliva'!$A$259:$YM$285,MATCH($B15,'Aceite de Oliva'!$A$259:$A$285,0),MATCH(H$5,'Aceite de Oliva'!$A$259:$YM$259,0))</f>
        <v>0.36000000000000004</v>
      </c>
      <c r="I15" s="40">
        <f>INDEX('Aceite de Oliva'!$A$259:$YM$285,MATCH($B15,'Aceite de Oliva'!$A$259:$A$285,0),MATCH(I$5,'Aceite de Oliva'!$A$259:$YM$259,0))</f>
        <v>0.27</v>
      </c>
      <c r="J15" s="40">
        <f>INDEX('Aceite de Oliva'!$A$259:$YM$285,MATCH($B15,'Aceite de Oliva'!$A$259:$A$285,0),MATCH(J$5,'Aceite de Oliva'!$A$259:$YM$259,0))</f>
        <v>7.0000000000000007E-2</v>
      </c>
      <c r="K15" s="40">
        <f>INDEX('Aceite de Oliva'!$A$259:$YM$285,MATCH($B15,'Aceite de Oliva'!$A$259:$A$285,0),MATCH(K$5,'Aceite de Oliva'!$A$259:$YM$259,0))</f>
        <v>1.4500000000000002</v>
      </c>
      <c r="L15" s="40">
        <f>INDEX('Aceite de Oliva'!$A$259:$YM$285,MATCH($B15,'Aceite de Oliva'!$A$259:$A$285,0),MATCH(L$5,'Aceite de Oliva'!$A$259:$YM$259,0))</f>
        <v>0.36</v>
      </c>
      <c r="M15" s="40">
        <f>INDEX('Aceite de Oliva'!$A$259:$YM$285,MATCH($B15,'Aceite de Oliva'!$A$259:$A$285,0),MATCH(M$5,'Aceite de Oliva'!$A$259:$YM$259,0))</f>
        <v>0.11</v>
      </c>
      <c r="N15" s="40">
        <f>INDEX('Aceite de Oliva'!$A$259:$YM$285,MATCH($B15,'Aceite de Oliva'!$A$259:$A$285,0),MATCH(N$5,'Aceite de Oliva'!$A$259:$YM$259,0))</f>
        <v>2.16</v>
      </c>
      <c r="O15" s="40">
        <f>INDEX('Aceite de Oliva'!$A$259:$YM$285,MATCH($B15,'Aceite de Oliva'!$A$259:$A$285,0),MATCH(O$5,'Aceite de Oliva'!$A$259:$YM$259,0))</f>
        <v>2.67</v>
      </c>
      <c r="P15" s="40">
        <f>INDEX('Aceite de Oliva'!$A$259:$YM$285,MATCH($B15,'Aceite de Oliva'!$A$259:$A$285,0),MATCH(P$5,'Aceite de Oliva'!$A$259:$YM$259,0))</f>
        <v>3.1599999999999997</v>
      </c>
    </row>
    <row r="16" spans="1:17" x14ac:dyDescent="0.3">
      <c r="A16" s="6"/>
      <c r="B16" s="16">
        <f t="shared" si="1"/>
        <v>2.8000000000000003</v>
      </c>
      <c r="C16" s="17">
        <f t="shared" si="2"/>
        <v>2.9000000000000004</v>
      </c>
      <c r="E16" s="40">
        <f>INDEX('Aceite de Oliva'!$A$259:$YM$285,MATCH($B16,'Aceite de Oliva'!$A$259:$A$285,0),MATCH(E$5,'Aceite de Oliva'!$A$259:$YM$259,0))</f>
        <v>0.14000000000000001</v>
      </c>
      <c r="F16" s="40">
        <f>INDEX('Aceite de Oliva'!$A$259:$YM$285,MATCH($B16,'Aceite de Oliva'!$A$259:$A$285,0),MATCH(F$5,'Aceite de Oliva'!$A$259:$YM$259,0))</f>
        <v>0</v>
      </c>
      <c r="G16" s="40">
        <f>INDEX('Aceite de Oliva'!$A$259:$YM$285,MATCH($B16,'Aceite de Oliva'!$A$259:$A$285,0),MATCH(G$5,'Aceite de Oliva'!$A$259:$YM$259,0))</f>
        <v>0.35</v>
      </c>
      <c r="H16" s="40">
        <f>INDEX('Aceite de Oliva'!$A$259:$YM$285,MATCH($B16,'Aceite de Oliva'!$A$259:$A$285,0),MATCH(H$5,'Aceite de Oliva'!$A$259:$YM$259,0))</f>
        <v>0.05</v>
      </c>
      <c r="I16" s="40">
        <f>INDEX('Aceite de Oliva'!$A$259:$YM$285,MATCH($B16,'Aceite de Oliva'!$A$259:$A$285,0),MATCH(I$5,'Aceite de Oliva'!$A$259:$YM$259,0))</f>
        <v>0</v>
      </c>
      <c r="J16" s="40">
        <f>INDEX('Aceite de Oliva'!$A$259:$YM$285,MATCH($B16,'Aceite de Oliva'!$A$259:$A$285,0),MATCH(J$5,'Aceite de Oliva'!$A$259:$YM$259,0))</f>
        <v>0.04</v>
      </c>
      <c r="K16" s="40">
        <f>INDEX('Aceite de Oliva'!$A$259:$YM$285,MATCH($B16,'Aceite de Oliva'!$A$259:$A$285,0),MATCH(K$5,'Aceite de Oliva'!$A$259:$YM$259,0))</f>
        <v>0.32999999999999996</v>
      </c>
      <c r="L16" s="40">
        <f>INDEX('Aceite de Oliva'!$A$259:$YM$285,MATCH($B16,'Aceite de Oliva'!$A$259:$A$285,0),MATCH(L$5,'Aceite de Oliva'!$A$259:$YM$259,0))</f>
        <v>1.6199999999999999</v>
      </c>
      <c r="M16" s="40">
        <f>INDEX('Aceite de Oliva'!$A$259:$YM$285,MATCH($B16,'Aceite de Oliva'!$A$259:$A$285,0),MATCH(M$5,'Aceite de Oliva'!$A$259:$YM$259,0))</f>
        <v>0.54</v>
      </c>
      <c r="N16" s="40">
        <f>INDEX('Aceite de Oliva'!$A$259:$YM$285,MATCH($B16,'Aceite de Oliva'!$A$259:$A$285,0),MATCH(N$5,'Aceite de Oliva'!$A$259:$YM$259,0))</f>
        <v>0.83000000000000007</v>
      </c>
      <c r="O16" s="40">
        <f>INDEX('Aceite de Oliva'!$A$259:$YM$285,MATCH($B16,'Aceite de Oliva'!$A$259:$A$285,0),MATCH(O$5,'Aceite de Oliva'!$A$259:$YM$259,0))</f>
        <v>4.49</v>
      </c>
      <c r="P16" s="40">
        <f>INDEX('Aceite de Oliva'!$A$259:$YM$285,MATCH($B16,'Aceite de Oliva'!$A$259:$A$285,0),MATCH(P$5,'Aceite de Oliva'!$A$259:$YM$259,0))</f>
        <v>5.0599999999999996</v>
      </c>
    </row>
    <row r="17" spans="1:16" x14ac:dyDescent="0.3">
      <c r="A17" s="6"/>
      <c r="B17" s="16">
        <f t="shared" si="1"/>
        <v>2.9000000000000004</v>
      </c>
      <c r="C17" s="17">
        <f t="shared" si="2"/>
        <v>3.0000000000000004</v>
      </c>
      <c r="E17" s="40">
        <f>INDEX('Aceite de Oliva'!$A$259:$YM$285,MATCH($B17,'Aceite de Oliva'!$A$259:$A$285,0),MATCH(E$5,'Aceite de Oliva'!$A$259:$YM$259,0))</f>
        <v>0.16</v>
      </c>
      <c r="F17" s="40">
        <f>INDEX('Aceite de Oliva'!$A$259:$YM$285,MATCH($B17,'Aceite de Oliva'!$A$259:$A$285,0),MATCH(F$5,'Aceite de Oliva'!$A$259:$YM$259,0))</f>
        <v>0.34</v>
      </c>
      <c r="G17" s="40">
        <f>INDEX('Aceite de Oliva'!$A$259:$YM$285,MATCH($B17,'Aceite de Oliva'!$A$259:$A$285,0),MATCH(G$5,'Aceite de Oliva'!$A$259:$YM$259,0))</f>
        <v>0.55000000000000004</v>
      </c>
      <c r="H17" s="40">
        <f>INDEX('Aceite de Oliva'!$A$259:$YM$285,MATCH($B17,'Aceite de Oliva'!$A$259:$A$285,0),MATCH(H$5,'Aceite de Oliva'!$A$259:$YM$259,0))</f>
        <v>9.0000000000000011E-2</v>
      </c>
      <c r="I17" s="40">
        <f>INDEX('Aceite de Oliva'!$A$259:$YM$285,MATCH($B17,'Aceite de Oliva'!$A$259:$A$285,0),MATCH(I$5,'Aceite de Oliva'!$A$259:$YM$259,0))</f>
        <v>0.28000000000000003</v>
      </c>
      <c r="J17" s="40">
        <f>INDEX('Aceite de Oliva'!$A$259:$YM$285,MATCH($B17,'Aceite de Oliva'!$A$259:$A$285,0),MATCH(J$5,'Aceite de Oliva'!$A$259:$YM$259,0))</f>
        <v>4.07</v>
      </c>
      <c r="K17" s="40">
        <f>INDEX('Aceite de Oliva'!$A$259:$YM$285,MATCH($B17,'Aceite de Oliva'!$A$259:$A$285,0),MATCH(K$5,'Aceite de Oliva'!$A$259:$YM$259,0))</f>
        <v>5.51</v>
      </c>
      <c r="L17" s="40">
        <f>INDEX('Aceite de Oliva'!$A$259:$YM$285,MATCH($B17,'Aceite de Oliva'!$A$259:$A$285,0),MATCH(L$5,'Aceite de Oliva'!$A$259:$YM$259,0))</f>
        <v>8.52</v>
      </c>
      <c r="M17" s="40">
        <f>INDEX('Aceite de Oliva'!$A$259:$YM$285,MATCH($B17,'Aceite de Oliva'!$A$259:$A$285,0),MATCH(M$5,'Aceite de Oliva'!$A$259:$YM$259,0))</f>
        <v>8.14</v>
      </c>
      <c r="N17" s="40">
        <f>INDEX('Aceite de Oliva'!$A$259:$YM$285,MATCH($B17,'Aceite de Oliva'!$A$259:$A$285,0),MATCH(N$5,'Aceite de Oliva'!$A$259:$YM$259,0))</f>
        <v>12.909999999999998</v>
      </c>
      <c r="O17" s="40">
        <f>INDEX('Aceite de Oliva'!$A$259:$YM$285,MATCH($B17,'Aceite de Oliva'!$A$259:$A$285,0),MATCH(O$5,'Aceite de Oliva'!$A$259:$YM$259,0))</f>
        <v>24.96</v>
      </c>
      <c r="P17" s="40">
        <f>INDEX('Aceite de Oliva'!$A$259:$YM$285,MATCH($B17,'Aceite de Oliva'!$A$259:$A$285,0),MATCH(P$5,'Aceite de Oliva'!$A$259:$YM$259,0))</f>
        <v>42.05</v>
      </c>
    </row>
    <row r="18" spans="1:16" x14ac:dyDescent="0.3">
      <c r="B18" s="16">
        <f t="shared" si="1"/>
        <v>3.0000000000000004</v>
      </c>
      <c r="C18" s="17">
        <f t="shared" si="2"/>
        <v>3.1000000000000005</v>
      </c>
      <c r="E18" s="40">
        <f>INDEX('Aceite de Oliva'!$A$259:$YM$285,MATCH($B18,'Aceite de Oliva'!$A$259:$A$285,0),MATCH(E$5,'Aceite de Oliva'!$A$259:$YM$259,0))</f>
        <v>0.3</v>
      </c>
      <c r="F18" s="40">
        <f>INDEX('Aceite de Oliva'!$A$259:$YM$285,MATCH($B18,'Aceite de Oliva'!$A$259:$A$285,0),MATCH(F$5,'Aceite de Oliva'!$A$259:$YM$259,0))</f>
        <v>7.82</v>
      </c>
      <c r="G18" s="40">
        <f>INDEX('Aceite de Oliva'!$A$259:$YM$285,MATCH($B18,'Aceite de Oliva'!$A$259:$A$285,0),MATCH(G$5,'Aceite de Oliva'!$A$259:$YM$259,0))</f>
        <v>0.33</v>
      </c>
      <c r="H18" s="40">
        <f>INDEX('Aceite de Oliva'!$A$259:$YM$285,MATCH($B18,'Aceite de Oliva'!$A$259:$A$285,0),MATCH(H$5,'Aceite de Oliva'!$A$259:$YM$259,0))</f>
        <v>0.13</v>
      </c>
      <c r="I18" s="40">
        <f>INDEX('Aceite de Oliva'!$A$259:$YM$285,MATCH($B18,'Aceite de Oliva'!$A$259:$A$285,0),MATCH(I$5,'Aceite de Oliva'!$A$259:$YM$259,0))</f>
        <v>0.23</v>
      </c>
      <c r="J18" s="40">
        <f>INDEX('Aceite de Oliva'!$A$259:$YM$285,MATCH($B18,'Aceite de Oliva'!$A$259:$A$285,0),MATCH(J$5,'Aceite de Oliva'!$A$259:$YM$259,0))</f>
        <v>0.44</v>
      </c>
      <c r="K18" s="40">
        <f>INDEX('Aceite de Oliva'!$A$259:$YM$285,MATCH($B18,'Aceite de Oliva'!$A$259:$A$285,0),MATCH(K$5,'Aceite de Oliva'!$A$259:$YM$259,0))</f>
        <v>0.73</v>
      </c>
      <c r="L18" s="40">
        <f>INDEX('Aceite de Oliva'!$A$259:$YM$285,MATCH($B18,'Aceite de Oliva'!$A$259:$A$285,0),MATCH(L$5,'Aceite de Oliva'!$A$259:$YM$259,0))</f>
        <v>1.49</v>
      </c>
      <c r="M18" s="40">
        <f>INDEX('Aceite de Oliva'!$A$259:$YM$285,MATCH($B18,'Aceite de Oliva'!$A$259:$A$285,0),MATCH(M$5,'Aceite de Oliva'!$A$259:$YM$259,0))</f>
        <v>2.42</v>
      </c>
      <c r="N18" s="40">
        <f>INDEX('Aceite de Oliva'!$A$259:$YM$285,MATCH($B18,'Aceite de Oliva'!$A$259:$A$285,0),MATCH(N$5,'Aceite de Oliva'!$A$259:$YM$259,0))</f>
        <v>2.11</v>
      </c>
      <c r="O18" s="40">
        <f>INDEX('Aceite de Oliva'!$A$259:$YM$285,MATCH($B18,'Aceite de Oliva'!$A$259:$A$285,0),MATCH(O$5,'Aceite de Oliva'!$A$259:$YM$259,0))</f>
        <v>3.21</v>
      </c>
      <c r="P18" s="40">
        <f>INDEX('Aceite de Oliva'!$A$259:$YM$285,MATCH($B18,'Aceite de Oliva'!$A$259:$A$285,0),MATCH(P$5,'Aceite de Oliva'!$A$259:$YM$259,0))</f>
        <v>3.06</v>
      </c>
    </row>
    <row r="19" spans="1:16" x14ac:dyDescent="0.3">
      <c r="B19" s="16">
        <f t="shared" si="1"/>
        <v>3.1000000000000005</v>
      </c>
      <c r="C19" s="17">
        <f t="shared" si="2"/>
        <v>3.2000000000000006</v>
      </c>
      <c r="E19" s="40">
        <f>INDEX('Aceite de Oliva'!$A$259:$YM$285,MATCH($B19,'Aceite de Oliva'!$A$259:$A$285,0),MATCH(E$5,'Aceite de Oliva'!$A$259:$YM$259,0))</f>
        <v>0</v>
      </c>
      <c r="F19" s="40">
        <f>INDEX('Aceite de Oliva'!$A$259:$YM$285,MATCH($B19,'Aceite de Oliva'!$A$259:$A$285,0),MATCH(F$5,'Aceite de Oliva'!$A$259:$YM$259,0))</f>
        <v>7.0000000000000007E-2</v>
      </c>
      <c r="G19" s="40">
        <f>INDEX('Aceite de Oliva'!$A$259:$YM$285,MATCH($B19,'Aceite de Oliva'!$A$259:$A$285,0),MATCH(G$5,'Aceite de Oliva'!$A$259:$YM$259,0))</f>
        <v>0</v>
      </c>
      <c r="H19" s="40">
        <f>INDEX('Aceite de Oliva'!$A$259:$YM$285,MATCH($B19,'Aceite de Oliva'!$A$259:$A$285,0),MATCH(H$5,'Aceite de Oliva'!$A$259:$YM$259,0))</f>
        <v>0.08</v>
      </c>
      <c r="I19" s="40">
        <f>INDEX('Aceite de Oliva'!$A$259:$YM$285,MATCH($B19,'Aceite de Oliva'!$A$259:$A$285,0),MATCH(I$5,'Aceite de Oliva'!$A$259:$YM$259,0))</f>
        <v>1.85</v>
      </c>
      <c r="J19" s="40">
        <f>INDEX('Aceite de Oliva'!$A$259:$YM$285,MATCH($B19,'Aceite de Oliva'!$A$259:$A$285,0),MATCH(J$5,'Aceite de Oliva'!$A$259:$YM$259,0))</f>
        <v>2.16</v>
      </c>
      <c r="K19" s="40">
        <f>INDEX('Aceite de Oliva'!$A$259:$YM$285,MATCH($B19,'Aceite de Oliva'!$A$259:$A$285,0),MATCH(K$5,'Aceite de Oliva'!$A$259:$YM$259,0))</f>
        <v>2.71</v>
      </c>
      <c r="L19" s="40">
        <f>INDEX('Aceite de Oliva'!$A$259:$YM$285,MATCH($B19,'Aceite de Oliva'!$A$259:$A$285,0),MATCH(L$5,'Aceite de Oliva'!$A$259:$YM$259,0))</f>
        <v>1.67</v>
      </c>
      <c r="M19" s="40">
        <f>INDEX('Aceite de Oliva'!$A$259:$YM$285,MATCH($B19,'Aceite de Oliva'!$A$259:$A$285,0),MATCH(M$5,'Aceite de Oliva'!$A$259:$YM$259,0))</f>
        <v>3.78</v>
      </c>
      <c r="N19" s="40">
        <f>INDEX('Aceite de Oliva'!$A$259:$YM$285,MATCH($B19,'Aceite de Oliva'!$A$259:$A$285,0),MATCH(N$5,'Aceite de Oliva'!$A$259:$YM$259,0))</f>
        <v>7.66</v>
      </c>
      <c r="O19" s="40">
        <f>INDEX('Aceite de Oliva'!$A$259:$YM$285,MATCH($B19,'Aceite de Oliva'!$A$259:$A$285,0),MATCH(O$5,'Aceite de Oliva'!$A$259:$YM$259,0))</f>
        <v>2.71</v>
      </c>
      <c r="P19" s="40">
        <f>INDEX('Aceite de Oliva'!$A$259:$YM$285,MATCH($B19,'Aceite de Oliva'!$A$259:$A$285,0),MATCH(P$5,'Aceite de Oliva'!$A$259:$YM$259,0))</f>
        <v>0.95</v>
      </c>
    </row>
    <row r="20" spans="1:16" x14ac:dyDescent="0.3">
      <c r="B20" s="16">
        <f t="shared" si="1"/>
        <v>3.2000000000000006</v>
      </c>
      <c r="C20" s="17">
        <f t="shared" si="2"/>
        <v>3.3000000000000007</v>
      </c>
      <c r="E20" s="40">
        <f>INDEX('Aceite de Oliva'!$A$259:$YM$285,MATCH($B20,'Aceite de Oliva'!$A$259:$A$285,0),MATCH(E$5,'Aceite de Oliva'!$A$259:$YM$259,0))</f>
        <v>0.28000000000000003</v>
      </c>
      <c r="F20" s="40">
        <f>INDEX('Aceite de Oliva'!$A$259:$YM$285,MATCH($B20,'Aceite de Oliva'!$A$259:$A$285,0),MATCH(F$5,'Aceite de Oliva'!$A$259:$YM$259,0))</f>
        <v>0.42</v>
      </c>
      <c r="G20" s="40">
        <f>INDEX('Aceite de Oliva'!$A$259:$YM$285,MATCH($B20,'Aceite de Oliva'!$A$259:$A$285,0),MATCH(G$5,'Aceite de Oliva'!$A$259:$YM$259,0))</f>
        <v>0.49</v>
      </c>
      <c r="H20" s="40">
        <f>INDEX('Aceite de Oliva'!$A$259:$YM$285,MATCH($B20,'Aceite de Oliva'!$A$259:$A$285,0),MATCH(H$5,'Aceite de Oliva'!$A$259:$YM$259,0))</f>
        <v>0.19</v>
      </c>
      <c r="I20" s="40">
        <f>INDEX('Aceite de Oliva'!$A$259:$YM$285,MATCH($B20,'Aceite de Oliva'!$A$259:$A$285,0),MATCH(I$5,'Aceite de Oliva'!$A$259:$YM$259,0))</f>
        <v>0.44999999999999996</v>
      </c>
      <c r="J20" s="40">
        <f>INDEX('Aceite de Oliva'!$A$259:$YM$285,MATCH($B20,'Aceite de Oliva'!$A$259:$A$285,0),MATCH(J$5,'Aceite de Oliva'!$A$259:$YM$259,0))</f>
        <v>1.3399999999999999</v>
      </c>
      <c r="K20" s="40">
        <f>INDEX('Aceite de Oliva'!$A$259:$YM$285,MATCH($B20,'Aceite de Oliva'!$A$259:$A$285,0),MATCH(K$5,'Aceite de Oliva'!$A$259:$YM$259,0))</f>
        <v>1.99</v>
      </c>
      <c r="L20" s="40">
        <f>INDEX('Aceite de Oliva'!$A$259:$YM$285,MATCH($B20,'Aceite de Oliva'!$A$259:$A$285,0),MATCH(L$5,'Aceite de Oliva'!$A$259:$YM$259,0))</f>
        <v>2.7</v>
      </c>
      <c r="M20" s="40">
        <f>INDEX('Aceite de Oliva'!$A$259:$YM$285,MATCH($B20,'Aceite de Oliva'!$A$259:$A$285,0),MATCH(M$5,'Aceite de Oliva'!$A$259:$YM$259,0))</f>
        <v>1.6300000000000001</v>
      </c>
      <c r="N20" s="40">
        <f>INDEX('Aceite de Oliva'!$A$259:$YM$285,MATCH($B20,'Aceite de Oliva'!$A$259:$A$285,0),MATCH(N$5,'Aceite de Oliva'!$A$259:$YM$259,0))</f>
        <v>1.6</v>
      </c>
      <c r="O20" s="40">
        <f>INDEX('Aceite de Oliva'!$A$259:$YM$285,MATCH($B20,'Aceite de Oliva'!$A$259:$A$285,0),MATCH(O$5,'Aceite de Oliva'!$A$259:$YM$259,0))</f>
        <v>14.09</v>
      </c>
      <c r="P20" s="40">
        <f>INDEX('Aceite de Oliva'!$A$259:$YM$285,MATCH($B20,'Aceite de Oliva'!$A$259:$A$285,0),MATCH(P$5,'Aceite de Oliva'!$A$259:$YM$259,0))</f>
        <v>2.6</v>
      </c>
    </row>
    <row r="21" spans="1:16" x14ac:dyDescent="0.3">
      <c r="B21" s="16">
        <f t="shared" si="1"/>
        <v>3.3000000000000007</v>
      </c>
      <c r="C21" s="17">
        <f t="shared" si="2"/>
        <v>3.4000000000000008</v>
      </c>
      <c r="E21" s="40">
        <f>INDEX('Aceite de Oliva'!$A$259:$YM$285,MATCH($B21,'Aceite de Oliva'!$A$259:$A$285,0),MATCH(E$5,'Aceite de Oliva'!$A$259:$YM$259,0))</f>
        <v>1.74</v>
      </c>
      <c r="F21" s="40">
        <f>INDEX('Aceite de Oliva'!$A$259:$YM$285,MATCH($B21,'Aceite de Oliva'!$A$259:$A$285,0),MATCH(F$5,'Aceite de Oliva'!$A$259:$YM$259,0))</f>
        <v>1.88</v>
      </c>
      <c r="G21" s="40">
        <f>INDEX('Aceite de Oliva'!$A$259:$YM$285,MATCH($B21,'Aceite de Oliva'!$A$259:$A$285,0),MATCH(G$5,'Aceite de Oliva'!$A$259:$YM$259,0))</f>
        <v>1.88</v>
      </c>
      <c r="H21" s="40">
        <f>INDEX('Aceite de Oliva'!$A$259:$YM$285,MATCH($B21,'Aceite de Oliva'!$A$259:$A$285,0),MATCH(H$5,'Aceite de Oliva'!$A$259:$YM$259,0))</f>
        <v>2.21</v>
      </c>
      <c r="I21" s="40">
        <f>INDEX('Aceite de Oliva'!$A$259:$YM$285,MATCH($B21,'Aceite de Oliva'!$A$259:$A$285,0),MATCH(I$5,'Aceite de Oliva'!$A$259:$YM$259,0))</f>
        <v>2.09</v>
      </c>
      <c r="J21" s="40">
        <f>INDEX('Aceite de Oliva'!$A$259:$YM$285,MATCH($B21,'Aceite de Oliva'!$A$259:$A$285,0),MATCH(J$5,'Aceite de Oliva'!$A$259:$YM$259,0))</f>
        <v>7.5600000000000005</v>
      </c>
      <c r="K21" s="40">
        <f>INDEX('Aceite de Oliva'!$A$259:$YM$285,MATCH($B21,'Aceite de Oliva'!$A$259:$A$285,0),MATCH(K$5,'Aceite de Oliva'!$A$259:$YM$259,0))</f>
        <v>5.48</v>
      </c>
      <c r="L21" s="40">
        <f>INDEX('Aceite de Oliva'!$A$259:$YM$285,MATCH($B21,'Aceite de Oliva'!$A$259:$A$285,0),MATCH(L$5,'Aceite de Oliva'!$A$259:$YM$259,0))</f>
        <v>5.26</v>
      </c>
      <c r="M21" s="40">
        <f>INDEX('Aceite de Oliva'!$A$259:$YM$285,MATCH($B21,'Aceite de Oliva'!$A$259:$A$285,0),MATCH(M$5,'Aceite de Oliva'!$A$259:$YM$259,0))</f>
        <v>2.75</v>
      </c>
      <c r="N21" s="40">
        <f>INDEX('Aceite de Oliva'!$A$259:$YM$285,MATCH($B21,'Aceite de Oliva'!$A$259:$A$285,0),MATCH(N$5,'Aceite de Oliva'!$A$259:$YM$259,0))</f>
        <v>2.83</v>
      </c>
      <c r="O21" s="40">
        <f>INDEX('Aceite de Oliva'!$A$259:$YM$285,MATCH($B21,'Aceite de Oliva'!$A$259:$A$285,0),MATCH(O$5,'Aceite de Oliva'!$A$259:$YM$259,0))</f>
        <v>2.42</v>
      </c>
      <c r="P21" s="40">
        <f>INDEX('Aceite de Oliva'!$A$259:$YM$285,MATCH($B21,'Aceite de Oliva'!$A$259:$A$285,0),MATCH(P$5,'Aceite de Oliva'!$A$259:$YM$259,0))</f>
        <v>3.25</v>
      </c>
    </row>
    <row r="22" spans="1:16" x14ac:dyDescent="0.3">
      <c r="B22" s="16">
        <f t="shared" si="1"/>
        <v>3.4000000000000008</v>
      </c>
      <c r="C22" s="17">
        <f t="shared" si="2"/>
        <v>3.5000000000000009</v>
      </c>
      <c r="E22" s="40">
        <f>INDEX('Aceite de Oliva'!$A$259:$YM$285,MATCH($B22,'Aceite de Oliva'!$A$259:$A$285,0),MATCH(E$5,'Aceite de Oliva'!$A$259:$YM$259,0))</f>
        <v>0.39</v>
      </c>
      <c r="F22" s="40">
        <f>INDEX('Aceite de Oliva'!$A$259:$YM$285,MATCH($B22,'Aceite de Oliva'!$A$259:$A$285,0),MATCH(F$5,'Aceite de Oliva'!$A$259:$YM$259,0))</f>
        <v>0.73</v>
      </c>
      <c r="G22" s="40">
        <f>INDEX('Aceite de Oliva'!$A$259:$YM$285,MATCH($B22,'Aceite de Oliva'!$A$259:$A$285,0),MATCH(G$5,'Aceite de Oliva'!$A$259:$YM$259,0))</f>
        <v>0.54</v>
      </c>
      <c r="H22" s="40">
        <f>INDEX('Aceite de Oliva'!$A$259:$YM$285,MATCH($B22,'Aceite de Oliva'!$A$259:$A$285,0),MATCH(H$5,'Aceite de Oliva'!$A$259:$YM$259,0))</f>
        <v>0.82000000000000006</v>
      </c>
      <c r="I22" s="40">
        <f>INDEX('Aceite de Oliva'!$A$259:$YM$285,MATCH($B22,'Aceite de Oliva'!$A$259:$A$285,0),MATCH(I$5,'Aceite de Oliva'!$A$259:$YM$259,0))</f>
        <v>0.79</v>
      </c>
      <c r="J22" s="40">
        <f>INDEX('Aceite de Oliva'!$A$259:$YM$285,MATCH($B22,'Aceite de Oliva'!$A$259:$A$285,0),MATCH(J$5,'Aceite de Oliva'!$A$259:$YM$259,0))</f>
        <v>11.91</v>
      </c>
      <c r="K22" s="40">
        <f>INDEX('Aceite de Oliva'!$A$259:$YM$285,MATCH($B22,'Aceite de Oliva'!$A$259:$A$285,0),MATCH(K$5,'Aceite de Oliva'!$A$259:$YM$259,0))</f>
        <v>19.400000000000002</v>
      </c>
      <c r="L22" s="40">
        <f>INDEX('Aceite de Oliva'!$A$259:$YM$285,MATCH($B22,'Aceite de Oliva'!$A$259:$A$285,0),MATCH(L$5,'Aceite de Oliva'!$A$259:$YM$259,0))</f>
        <v>7.52</v>
      </c>
      <c r="M22" s="40">
        <f>INDEX('Aceite de Oliva'!$A$259:$YM$285,MATCH($B22,'Aceite de Oliva'!$A$259:$A$285,0),MATCH(M$5,'Aceite de Oliva'!$A$259:$YM$259,0))</f>
        <v>9.5</v>
      </c>
      <c r="N22" s="40">
        <f>INDEX('Aceite de Oliva'!$A$259:$YM$285,MATCH($B22,'Aceite de Oliva'!$A$259:$A$285,0),MATCH(N$5,'Aceite de Oliva'!$A$259:$YM$259,0))</f>
        <v>8.59</v>
      </c>
      <c r="O22" s="40">
        <f>INDEX('Aceite de Oliva'!$A$259:$YM$285,MATCH($B22,'Aceite de Oliva'!$A$259:$A$285,0),MATCH(O$5,'Aceite de Oliva'!$A$259:$YM$259,0))</f>
        <v>9.91</v>
      </c>
      <c r="P22" s="40">
        <f>INDEX('Aceite de Oliva'!$A$259:$YM$285,MATCH($B22,'Aceite de Oliva'!$A$259:$A$285,0),MATCH(P$5,'Aceite de Oliva'!$A$259:$YM$259,0))</f>
        <v>2.35</v>
      </c>
    </row>
    <row r="23" spans="1:16" x14ac:dyDescent="0.3">
      <c r="B23" s="16">
        <f t="shared" si="1"/>
        <v>3.5000000000000009</v>
      </c>
      <c r="C23" s="17">
        <f t="shared" si="2"/>
        <v>3.600000000000001</v>
      </c>
      <c r="E23" s="40">
        <f>INDEX('Aceite de Oliva'!$A$259:$YM$285,MATCH($B23,'Aceite de Oliva'!$A$259:$A$285,0),MATCH(E$5,'Aceite de Oliva'!$A$259:$YM$259,0))</f>
        <v>1.1300000000000001</v>
      </c>
      <c r="F23" s="40">
        <f>INDEX('Aceite de Oliva'!$A$259:$YM$285,MATCH($B23,'Aceite de Oliva'!$A$259:$A$285,0),MATCH(F$5,'Aceite de Oliva'!$A$259:$YM$259,0))</f>
        <v>2.21</v>
      </c>
      <c r="G23" s="40">
        <f>INDEX('Aceite de Oliva'!$A$259:$YM$285,MATCH($B23,'Aceite de Oliva'!$A$259:$A$285,0),MATCH(G$5,'Aceite de Oliva'!$A$259:$YM$259,0))</f>
        <v>4.28</v>
      </c>
      <c r="H23" s="40">
        <f>INDEX('Aceite de Oliva'!$A$259:$YM$285,MATCH($B23,'Aceite de Oliva'!$A$259:$A$285,0),MATCH(H$5,'Aceite de Oliva'!$A$259:$YM$259,0))</f>
        <v>4</v>
      </c>
      <c r="I23" s="40">
        <f>INDEX('Aceite de Oliva'!$A$259:$YM$285,MATCH($B23,'Aceite de Oliva'!$A$259:$A$285,0),MATCH(I$5,'Aceite de Oliva'!$A$259:$YM$259,0))</f>
        <v>17.32</v>
      </c>
      <c r="J23" s="40">
        <f>INDEX('Aceite de Oliva'!$A$259:$YM$285,MATCH($B23,'Aceite de Oliva'!$A$259:$A$285,0),MATCH(J$5,'Aceite de Oliva'!$A$259:$YM$259,0))</f>
        <v>14.73</v>
      </c>
      <c r="K23" s="40">
        <f>INDEX('Aceite de Oliva'!$A$259:$YM$285,MATCH($B23,'Aceite de Oliva'!$A$259:$A$285,0),MATCH(K$5,'Aceite de Oliva'!$A$259:$YM$259,0))</f>
        <v>9.3099999999999987</v>
      </c>
      <c r="L23" s="40">
        <f>INDEX('Aceite de Oliva'!$A$259:$YM$285,MATCH($B23,'Aceite de Oliva'!$A$259:$A$285,0),MATCH(L$5,'Aceite de Oliva'!$A$259:$YM$259,0))</f>
        <v>21.32</v>
      </c>
      <c r="M23" s="40">
        <f>INDEX('Aceite de Oliva'!$A$259:$YM$285,MATCH($B23,'Aceite de Oliva'!$A$259:$A$285,0),MATCH(M$5,'Aceite de Oliva'!$A$259:$YM$259,0))</f>
        <v>19.57</v>
      </c>
      <c r="N23" s="40">
        <f>INDEX('Aceite de Oliva'!$A$259:$YM$285,MATCH($B23,'Aceite de Oliva'!$A$259:$A$285,0),MATCH(N$5,'Aceite de Oliva'!$A$259:$YM$259,0))</f>
        <v>18.3</v>
      </c>
      <c r="O23" s="40">
        <f>INDEX('Aceite de Oliva'!$A$259:$YM$285,MATCH($B23,'Aceite de Oliva'!$A$259:$A$285,0),MATCH(O$5,'Aceite de Oliva'!$A$259:$YM$259,0))</f>
        <v>8.6999999999999993</v>
      </c>
      <c r="P23" s="40">
        <f>INDEX('Aceite de Oliva'!$A$259:$YM$285,MATCH($B23,'Aceite de Oliva'!$A$259:$A$285,0),MATCH(P$5,'Aceite de Oliva'!$A$259:$YM$259,0))</f>
        <v>1.92</v>
      </c>
    </row>
    <row r="24" spans="1:16" x14ac:dyDescent="0.3">
      <c r="B24" s="16">
        <f t="shared" si="1"/>
        <v>3.600000000000001</v>
      </c>
      <c r="C24" s="17">
        <f t="shared" si="2"/>
        <v>3.7000000000000011</v>
      </c>
      <c r="E24" s="40">
        <f>INDEX('Aceite de Oliva'!$A$259:$YM$285,MATCH($B24,'Aceite de Oliva'!$A$259:$A$285,0),MATCH(E$5,'Aceite de Oliva'!$A$259:$YM$259,0))</f>
        <v>1.36</v>
      </c>
      <c r="F24" s="40">
        <f>INDEX('Aceite de Oliva'!$A$259:$YM$285,MATCH($B24,'Aceite de Oliva'!$A$259:$A$285,0),MATCH(F$5,'Aceite de Oliva'!$A$259:$YM$259,0))</f>
        <v>3.48</v>
      </c>
      <c r="G24" s="40">
        <f>INDEX('Aceite de Oliva'!$A$259:$YM$285,MATCH($B24,'Aceite de Oliva'!$A$259:$A$285,0),MATCH(G$5,'Aceite de Oliva'!$A$259:$YM$259,0))</f>
        <v>3.3400000000000003</v>
      </c>
      <c r="H24" s="40">
        <f>INDEX('Aceite de Oliva'!$A$259:$YM$285,MATCH($B24,'Aceite de Oliva'!$A$259:$A$285,0),MATCH(H$5,'Aceite de Oliva'!$A$259:$YM$259,0))</f>
        <v>2.35</v>
      </c>
      <c r="I24" s="40">
        <f>INDEX('Aceite de Oliva'!$A$259:$YM$285,MATCH($B24,'Aceite de Oliva'!$A$259:$A$285,0),MATCH(I$5,'Aceite de Oliva'!$A$259:$YM$259,0))</f>
        <v>2.8499999999999996</v>
      </c>
      <c r="J24" s="40">
        <f>INDEX('Aceite de Oliva'!$A$259:$YM$285,MATCH($B24,'Aceite de Oliva'!$A$259:$A$285,0),MATCH(J$5,'Aceite de Oliva'!$A$259:$YM$259,0))</f>
        <v>3.85</v>
      </c>
      <c r="K24" s="40">
        <f>INDEX('Aceite de Oliva'!$A$259:$YM$285,MATCH($B24,'Aceite de Oliva'!$A$259:$A$285,0),MATCH(K$5,'Aceite de Oliva'!$A$259:$YM$259,0))</f>
        <v>4.75</v>
      </c>
      <c r="L24" s="40">
        <f>INDEX('Aceite de Oliva'!$A$259:$YM$285,MATCH($B24,'Aceite de Oliva'!$A$259:$A$285,0),MATCH(L$5,'Aceite de Oliva'!$A$259:$YM$259,0))</f>
        <v>15.79</v>
      </c>
      <c r="M24" s="40">
        <f>INDEX('Aceite de Oliva'!$A$259:$YM$285,MATCH($B24,'Aceite de Oliva'!$A$259:$A$285,0),MATCH(M$5,'Aceite de Oliva'!$A$259:$YM$259,0))</f>
        <v>24.23</v>
      </c>
      <c r="N24" s="40">
        <f>INDEX('Aceite de Oliva'!$A$259:$YM$285,MATCH($B24,'Aceite de Oliva'!$A$259:$A$285,0),MATCH(N$5,'Aceite de Oliva'!$A$259:$YM$259,0))</f>
        <v>21.64</v>
      </c>
      <c r="O24" s="40">
        <f>INDEX('Aceite de Oliva'!$A$259:$YM$285,MATCH($B24,'Aceite de Oliva'!$A$259:$A$285,0),MATCH(O$5,'Aceite de Oliva'!$A$259:$YM$259,0))</f>
        <v>5.58</v>
      </c>
      <c r="P24" s="40">
        <f>INDEX('Aceite de Oliva'!$A$259:$YM$285,MATCH($B24,'Aceite de Oliva'!$A$259:$A$285,0),MATCH(P$5,'Aceite de Oliva'!$A$259:$YM$259,0))</f>
        <v>1.32</v>
      </c>
    </row>
    <row r="25" spans="1:16" x14ac:dyDescent="0.3">
      <c r="B25" s="16">
        <f t="shared" si="1"/>
        <v>3.7000000000000011</v>
      </c>
      <c r="C25" s="17">
        <f t="shared" si="2"/>
        <v>3.8000000000000012</v>
      </c>
      <c r="E25" s="40">
        <f>INDEX('Aceite de Oliva'!$A$259:$YM$285,MATCH($B25,'Aceite de Oliva'!$A$259:$A$285,0),MATCH(E$5,'Aceite de Oliva'!$A$259:$YM$259,0))</f>
        <v>7.1</v>
      </c>
      <c r="F25" s="40">
        <f>INDEX('Aceite de Oliva'!$A$259:$YM$285,MATCH($B25,'Aceite de Oliva'!$A$259:$A$285,0),MATCH(F$5,'Aceite de Oliva'!$A$259:$YM$259,0))</f>
        <v>1.24</v>
      </c>
      <c r="G25" s="40">
        <f>INDEX('Aceite de Oliva'!$A$259:$YM$285,MATCH($B25,'Aceite de Oliva'!$A$259:$A$285,0),MATCH(G$5,'Aceite de Oliva'!$A$259:$YM$259,0))</f>
        <v>3.57</v>
      </c>
      <c r="H25" s="40">
        <f>INDEX('Aceite de Oliva'!$A$259:$YM$285,MATCH($B25,'Aceite de Oliva'!$A$259:$A$285,0),MATCH(H$5,'Aceite de Oliva'!$A$259:$YM$259,0))</f>
        <v>2.9499999999999997</v>
      </c>
      <c r="I25" s="40">
        <f>INDEX('Aceite de Oliva'!$A$259:$YM$285,MATCH($B25,'Aceite de Oliva'!$A$259:$A$285,0),MATCH(I$5,'Aceite de Oliva'!$A$259:$YM$259,0))</f>
        <v>6.8000000000000007</v>
      </c>
      <c r="J25" s="40">
        <f>INDEX('Aceite de Oliva'!$A$259:$YM$285,MATCH($B25,'Aceite de Oliva'!$A$259:$A$285,0),MATCH(J$5,'Aceite de Oliva'!$A$259:$YM$259,0))</f>
        <v>4.29</v>
      </c>
      <c r="K25" s="40">
        <f>INDEX('Aceite de Oliva'!$A$259:$YM$285,MATCH($B25,'Aceite de Oliva'!$A$259:$A$285,0),MATCH(K$5,'Aceite de Oliva'!$A$259:$YM$259,0))</f>
        <v>9.879999999999999</v>
      </c>
      <c r="L25" s="40">
        <f>INDEX('Aceite de Oliva'!$A$259:$YM$285,MATCH($B25,'Aceite de Oliva'!$A$259:$A$285,0),MATCH(L$5,'Aceite de Oliva'!$A$259:$YM$259,0))</f>
        <v>9.61</v>
      </c>
      <c r="M25" s="40">
        <f>INDEX('Aceite de Oliva'!$A$259:$YM$285,MATCH($B25,'Aceite de Oliva'!$A$259:$A$285,0),MATCH(M$5,'Aceite de Oliva'!$A$259:$YM$259,0))</f>
        <v>4.8199999999999994</v>
      </c>
      <c r="N25" s="40">
        <f>INDEX('Aceite de Oliva'!$A$259:$YM$285,MATCH($B25,'Aceite de Oliva'!$A$259:$A$285,0),MATCH(N$5,'Aceite de Oliva'!$A$259:$YM$259,0))</f>
        <v>1.77</v>
      </c>
      <c r="O25" s="40">
        <f>INDEX('Aceite de Oliva'!$A$259:$YM$285,MATCH($B25,'Aceite de Oliva'!$A$259:$A$285,0),MATCH(O$5,'Aceite de Oliva'!$A$259:$YM$259,0))</f>
        <v>2.0099999999999998</v>
      </c>
      <c r="P25" s="40">
        <f>INDEX('Aceite de Oliva'!$A$259:$YM$285,MATCH($B25,'Aceite de Oliva'!$A$259:$A$285,0),MATCH(P$5,'Aceite de Oliva'!$A$259:$YM$259,0))</f>
        <v>0.96000000000000008</v>
      </c>
    </row>
    <row r="26" spans="1:16" x14ac:dyDescent="0.3">
      <c r="B26" s="20">
        <f t="shared" si="1"/>
        <v>3.8000000000000012</v>
      </c>
      <c r="C26" s="21">
        <f t="shared" si="2"/>
        <v>3.9000000000000012</v>
      </c>
      <c r="E26" s="40">
        <f>INDEX('Aceite de Oliva'!$A$259:$YM$285,MATCH($B26,'Aceite de Oliva'!$A$259:$A$285,0),MATCH(E$5,'Aceite de Oliva'!$A$259:$YM$259,0))</f>
        <v>6.5100000000000007</v>
      </c>
      <c r="F26" s="40">
        <f>INDEX('Aceite de Oliva'!$A$259:$YM$285,MATCH($B26,'Aceite de Oliva'!$A$259:$A$285,0),MATCH(F$5,'Aceite de Oliva'!$A$259:$YM$259,0))</f>
        <v>9.4799999999999986</v>
      </c>
      <c r="G26" s="40">
        <f>INDEX('Aceite de Oliva'!$A$259:$YM$285,MATCH($B26,'Aceite de Oliva'!$A$259:$A$285,0),MATCH(G$5,'Aceite de Oliva'!$A$259:$YM$259,0))</f>
        <v>8.620000000000001</v>
      </c>
      <c r="H26" s="40">
        <f>INDEX('Aceite de Oliva'!$A$259:$YM$285,MATCH($B26,'Aceite de Oliva'!$A$259:$A$285,0),MATCH(H$5,'Aceite de Oliva'!$A$259:$YM$259,0))</f>
        <v>8.65</v>
      </c>
      <c r="I26" s="40">
        <f>INDEX('Aceite de Oliva'!$A$259:$YM$285,MATCH($B26,'Aceite de Oliva'!$A$259:$A$285,0),MATCH(I$5,'Aceite de Oliva'!$A$259:$YM$259,0))</f>
        <v>10.55</v>
      </c>
      <c r="J26" s="40">
        <f>INDEX('Aceite de Oliva'!$A$259:$YM$285,MATCH($B26,'Aceite de Oliva'!$A$259:$A$285,0),MATCH(J$5,'Aceite de Oliva'!$A$259:$YM$259,0))</f>
        <v>6.68</v>
      </c>
      <c r="K26" s="40">
        <f>INDEX('Aceite de Oliva'!$A$259:$YM$285,MATCH($B26,'Aceite de Oliva'!$A$259:$A$285,0),MATCH(K$5,'Aceite de Oliva'!$A$259:$YM$259,0))</f>
        <v>7.53</v>
      </c>
      <c r="L26" s="40">
        <f>INDEX('Aceite de Oliva'!$A$259:$YM$285,MATCH($B26,'Aceite de Oliva'!$A$259:$A$285,0),MATCH(L$5,'Aceite de Oliva'!$A$259:$YM$259,0))</f>
        <v>3.7699999999999996</v>
      </c>
      <c r="M26" s="40">
        <f>INDEX('Aceite de Oliva'!$A$259:$YM$285,MATCH($B26,'Aceite de Oliva'!$A$259:$A$285,0),MATCH(M$5,'Aceite de Oliva'!$A$259:$YM$259,0))</f>
        <v>1.8599999999999999</v>
      </c>
      <c r="N26" s="40">
        <f>INDEX('Aceite de Oliva'!$A$259:$YM$285,MATCH($B26,'Aceite de Oliva'!$A$259:$A$285,0),MATCH(N$5,'Aceite de Oliva'!$A$259:$YM$259,0))</f>
        <v>1.24</v>
      </c>
      <c r="O26" s="40">
        <f>INDEX('Aceite de Oliva'!$A$259:$YM$285,MATCH($B26,'Aceite de Oliva'!$A$259:$A$285,0),MATCH(O$5,'Aceite de Oliva'!$A$259:$YM$259,0))</f>
        <v>1.08</v>
      </c>
      <c r="P26" s="40">
        <f>INDEX('Aceite de Oliva'!$A$259:$YM$285,MATCH($B26,'Aceite de Oliva'!$A$259:$A$285,0),MATCH(P$5,'Aceite de Oliva'!$A$259:$YM$259,0))</f>
        <v>1.7</v>
      </c>
    </row>
    <row r="27" spans="1:16" x14ac:dyDescent="0.3">
      <c r="B27" s="16">
        <f t="shared" si="1"/>
        <v>3.9000000000000012</v>
      </c>
      <c r="C27" s="17">
        <f t="shared" si="2"/>
        <v>4.0000000000000009</v>
      </c>
      <c r="E27" s="40">
        <f>INDEX('Aceite de Oliva'!$A$259:$YM$285,MATCH($B27,'Aceite de Oliva'!$A$259:$A$285,0),MATCH(E$5,'Aceite de Oliva'!$A$259:$YM$259,0))</f>
        <v>8.69</v>
      </c>
      <c r="F27" s="40">
        <f>INDEX('Aceite de Oliva'!$A$259:$YM$285,MATCH($B27,'Aceite de Oliva'!$A$259:$A$285,0),MATCH(F$5,'Aceite de Oliva'!$A$259:$YM$259,0))</f>
        <v>9.1100000000000012</v>
      </c>
      <c r="G27" s="40">
        <f>INDEX('Aceite de Oliva'!$A$259:$YM$285,MATCH($B27,'Aceite de Oliva'!$A$259:$A$285,0),MATCH(G$5,'Aceite de Oliva'!$A$259:$YM$259,0))</f>
        <v>11.79</v>
      </c>
      <c r="H27" s="40">
        <f>INDEX('Aceite de Oliva'!$A$259:$YM$285,MATCH($B27,'Aceite de Oliva'!$A$259:$A$285,0),MATCH(H$5,'Aceite de Oliva'!$A$259:$YM$259,0))</f>
        <v>12.64</v>
      </c>
      <c r="I27" s="40">
        <f>INDEX('Aceite de Oliva'!$A$259:$YM$285,MATCH($B27,'Aceite de Oliva'!$A$259:$A$285,0),MATCH(I$5,'Aceite de Oliva'!$A$259:$YM$259,0))</f>
        <v>9.17</v>
      </c>
      <c r="J27" s="40">
        <f>INDEX('Aceite de Oliva'!$A$259:$YM$285,MATCH($B27,'Aceite de Oliva'!$A$259:$A$285,0),MATCH(J$5,'Aceite de Oliva'!$A$259:$YM$259,0))</f>
        <v>10.93</v>
      </c>
      <c r="K27" s="40">
        <f>INDEX('Aceite de Oliva'!$A$259:$YM$285,MATCH($B27,'Aceite de Oliva'!$A$259:$A$285,0),MATCH(K$5,'Aceite de Oliva'!$A$259:$YM$259,0))</f>
        <v>11.829999999999998</v>
      </c>
      <c r="L27" s="40">
        <f>INDEX('Aceite de Oliva'!$A$259:$YM$285,MATCH($B27,'Aceite de Oliva'!$A$259:$A$285,0),MATCH(L$5,'Aceite de Oliva'!$A$259:$YM$259,0))</f>
        <v>9.09</v>
      </c>
      <c r="M27" s="40">
        <f>INDEX('Aceite de Oliva'!$A$259:$YM$285,MATCH($B27,'Aceite de Oliva'!$A$259:$A$285,0),MATCH(M$5,'Aceite de Oliva'!$A$259:$YM$259,0))</f>
        <v>8.9599999999999991</v>
      </c>
      <c r="N27" s="40">
        <f>INDEX('Aceite de Oliva'!$A$259:$YM$285,MATCH($B27,'Aceite de Oliva'!$A$259:$A$285,0),MATCH(N$5,'Aceite de Oliva'!$A$259:$YM$259,0))</f>
        <v>7.26</v>
      </c>
      <c r="O27" s="40">
        <f>INDEX('Aceite de Oliva'!$A$259:$YM$285,MATCH($B27,'Aceite de Oliva'!$A$259:$A$285,0),MATCH(O$5,'Aceite de Oliva'!$A$259:$YM$259,0))</f>
        <v>3.5500000000000003</v>
      </c>
      <c r="P27" s="40">
        <f>INDEX('Aceite de Oliva'!$A$259:$YM$285,MATCH($B27,'Aceite de Oliva'!$A$259:$A$285,0),MATCH(P$5,'Aceite de Oliva'!$A$259:$YM$259,0))</f>
        <v>3.33</v>
      </c>
    </row>
    <row r="28" spans="1:16" x14ac:dyDescent="0.3">
      <c r="B28" s="16">
        <f t="shared" si="1"/>
        <v>4.0000000000000009</v>
      </c>
      <c r="C28" s="17">
        <f t="shared" si="2"/>
        <v>4.1000000000000005</v>
      </c>
      <c r="E28" s="40">
        <f>INDEX('Aceite de Oliva'!$A$259:$YM$285,MATCH($B28,'Aceite de Oliva'!$A$259:$A$285,0),MATCH(E$5,'Aceite de Oliva'!$A$259:$YM$259,0))</f>
        <v>34.82</v>
      </c>
      <c r="F28" s="40">
        <f>INDEX('Aceite de Oliva'!$A$259:$YM$285,MATCH($B28,'Aceite de Oliva'!$A$259:$A$285,0),MATCH(F$5,'Aceite de Oliva'!$A$259:$YM$259,0))</f>
        <v>30.220000000000002</v>
      </c>
      <c r="G28" s="40">
        <f>INDEX('Aceite de Oliva'!$A$259:$YM$285,MATCH($B28,'Aceite de Oliva'!$A$259:$A$285,0),MATCH(G$5,'Aceite de Oliva'!$A$259:$YM$259,0))</f>
        <v>34.940000000000005</v>
      </c>
      <c r="H28" s="40">
        <f>INDEX('Aceite de Oliva'!$A$259:$YM$285,MATCH($B28,'Aceite de Oliva'!$A$259:$A$285,0),MATCH(H$5,'Aceite de Oliva'!$A$259:$YM$259,0))</f>
        <v>34.82</v>
      </c>
      <c r="I28" s="40">
        <f>INDEX('Aceite de Oliva'!$A$259:$YM$285,MATCH($B28,'Aceite de Oliva'!$A$259:$A$285,0),MATCH(I$5,'Aceite de Oliva'!$A$259:$YM$259,0))</f>
        <v>25.87</v>
      </c>
      <c r="J28" s="40">
        <f>INDEX('Aceite de Oliva'!$A$259:$YM$285,MATCH($B28,'Aceite de Oliva'!$A$259:$A$285,0),MATCH(J$5,'Aceite de Oliva'!$A$259:$YM$259,0))</f>
        <v>15.530000000000001</v>
      </c>
      <c r="K28" s="40">
        <f>INDEX('Aceite de Oliva'!$A$259:$YM$285,MATCH($B28,'Aceite de Oliva'!$A$259:$A$285,0),MATCH(K$5,'Aceite de Oliva'!$A$259:$YM$259,0))</f>
        <v>1.49</v>
      </c>
      <c r="L28" s="40">
        <f>INDEX('Aceite de Oliva'!$A$259:$YM$285,MATCH($B28,'Aceite de Oliva'!$A$259:$A$285,0),MATCH(L$5,'Aceite de Oliva'!$A$259:$YM$259,0))</f>
        <v>1.2</v>
      </c>
      <c r="M28" s="40">
        <f>INDEX('Aceite de Oliva'!$A$259:$YM$285,MATCH($B28,'Aceite de Oliva'!$A$259:$A$285,0),MATCH(M$5,'Aceite de Oliva'!$A$259:$YM$259,0))</f>
        <v>0.65999999999999992</v>
      </c>
      <c r="N28" s="40">
        <f>INDEX('Aceite de Oliva'!$A$259:$YM$285,MATCH($B28,'Aceite de Oliva'!$A$259:$A$285,0),MATCH(N$5,'Aceite de Oliva'!$A$259:$YM$259,0))</f>
        <v>0.85</v>
      </c>
      <c r="O28" s="40">
        <f>INDEX('Aceite de Oliva'!$A$259:$YM$285,MATCH($B28,'Aceite de Oliva'!$A$259:$A$285,0),MATCH(O$5,'Aceite de Oliva'!$A$259:$YM$259,0))</f>
        <v>0.34</v>
      </c>
      <c r="P28" s="40">
        <f>INDEX('Aceite de Oliva'!$A$259:$YM$285,MATCH($B28,'Aceite de Oliva'!$A$259:$A$285,0),MATCH(P$5,'Aceite de Oliva'!$A$259:$YM$259,0))</f>
        <v>0.51</v>
      </c>
    </row>
    <row r="29" spans="1:16" x14ac:dyDescent="0.3">
      <c r="B29" s="16">
        <f t="shared" si="1"/>
        <v>4.1000000000000005</v>
      </c>
      <c r="C29" s="17">
        <f t="shared" si="2"/>
        <v>4.2</v>
      </c>
      <c r="E29" s="40">
        <f>INDEX('Aceite de Oliva'!$A$259:$YM$285,MATCH($B29,'Aceite de Oliva'!$A$259:$A$285,0),MATCH(E$5,'Aceite de Oliva'!$A$259:$YM$259,0))</f>
        <v>9.0300000000000011</v>
      </c>
      <c r="F29" s="40">
        <f>INDEX('Aceite de Oliva'!$A$259:$YM$285,MATCH($B29,'Aceite de Oliva'!$A$259:$A$285,0),MATCH(F$5,'Aceite de Oliva'!$A$259:$YM$259,0))</f>
        <v>7.89</v>
      </c>
      <c r="G29" s="40">
        <f>INDEX('Aceite de Oliva'!$A$259:$YM$285,MATCH($B29,'Aceite de Oliva'!$A$259:$A$285,0),MATCH(G$5,'Aceite de Oliva'!$A$259:$YM$259,0))</f>
        <v>5.8599999999999994</v>
      </c>
      <c r="H29" s="40">
        <f>INDEX('Aceite de Oliva'!$A$259:$YM$285,MATCH($B29,'Aceite de Oliva'!$A$259:$A$285,0),MATCH(H$5,'Aceite de Oliva'!$A$259:$YM$259,0))</f>
        <v>5.6</v>
      </c>
      <c r="I29" s="40">
        <f>INDEX('Aceite de Oliva'!$A$259:$YM$285,MATCH($B29,'Aceite de Oliva'!$A$259:$A$285,0),MATCH(I$5,'Aceite de Oliva'!$A$259:$YM$259,0))</f>
        <v>3.6</v>
      </c>
      <c r="J29" s="40">
        <f>INDEX('Aceite de Oliva'!$A$259:$YM$285,MATCH($B29,'Aceite de Oliva'!$A$259:$A$285,0),MATCH(J$5,'Aceite de Oliva'!$A$259:$YM$259,0))</f>
        <v>2.54</v>
      </c>
      <c r="K29" s="40">
        <f>INDEX('Aceite de Oliva'!$A$259:$YM$285,MATCH($B29,'Aceite de Oliva'!$A$259:$A$285,0),MATCH(K$5,'Aceite de Oliva'!$A$259:$YM$259,0))</f>
        <v>1.2999999999999998</v>
      </c>
      <c r="L29" s="40">
        <f>INDEX('Aceite de Oliva'!$A$259:$YM$285,MATCH($B29,'Aceite de Oliva'!$A$259:$A$285,0),MATCH(L$5,'Aceite de Oliva'!$A$259:$YM$259,0))</f>
        <v>1.0699999999999998</v>
      </c>
      <c r="M29" s="40">
        <f>INDEX('Aceite de Oliva'!$A$259:$YM$285,MATCH($B29,'Aceite de Oliva'!$A$259:$A$285,0),MATCH(M$5,'Aceite de Oliva'!$A$259:$YM$259,0))</f>
        <v>0.47</v>
      </c>
      <c r="N29" s="40">
        <f>INDEX('Aceite de Oliva'!$A$259:$YM$285,MATCH($B29,'Aceite de Oliva'!$A$259:$A$285,0),MATCH(N$5,'Aceite de Oliva'!$A$259:$YM$259,0))</f>
        <v>0.55000000000000004</v>
      </c>
      <c r="O29" s="40">
        <f>INDEX('Aceite de Oliva'!$A$259:$YM$285,MATCH($B29,'Aceite de Oliva'!$A$259:$A$285,0),MATCH(O$5,'Aceite de Oliva'!$A$259:$YM$259,0))</f>
        <v>0.28000000000000003</v>
      </c>
      <c r="P29" s="40">
        <f>INDEX('Aceite de Oliva'!$A$259:$YM$285,MATCH($B29,'Aceite de Oliva'!$A$259:$A$285,0),MATCH(P$5,'Aceite de Oliva'!$A$259:$YM$259,0))</f>
        <v>0.83</v>
      </c>
    </row>
    <row r="30" spans="1:16" x14ac:dyDescent="0.3">
      <c r="B30" s="16">
        <f t="shared" si="1"/>
        <v>4.2</v>
      </c>
      <c r="C30" s="17">
        <f t="shared" si="2"/>
        <v>4.3</v>
      </c>
      <c r="E30" s="40">
        <f>INDEX('Aceite de Oliva'!$A$259:$YM$285,MATCH($B30,'Aceite de Oliva'!$A$259:$A$285,0),MATCH(E$5,'Aceite de Oliva'!$A$259:$YM$259,0))</f>
        <v>3.12</v>
      </c>
      <c r="F30" s="40">
        <f>INDEX('Aceite de Oliva'!$A$259:$YM$285,MATCH($B30,'Aceite de Oliva'!$A$259:$A$285,0),MATCH(F$5,'Aceite de Oliva'!$A$259:$YM$259,0))</f>
        <v>2.5199999999999996</v>
      </c>
      <c r="G30" s="40">
        <f>INDEX('Aceite de Oliva'!$A$259:$YM$285,MATCH($B30,'Aceite de Oliva'!$A$259:$A$285,0),MATCH(G$5,'Aceite de Oliva'!$A$259:$YM$259,0))</f>
        <v>3.2800000000000002</v>
      </c>
      <c r="H30" s="40">
        <f>INDEX('Aceite de Oliva'!$A$259:$YM$285,MATCH($B30,'Aceite de Oliva'!$A$259:$A$285,0),MATCH(H$5,'Aceite de Oliva'!$A$259:$YM$259,0))</f>
        <v>2.99</v>
      </c>
      <c r="I30" s="40">
        <f>INDEX('Aceite de Oliva'!$A$259:$YM$285,MATCH($B30,'Aceite de Oliva'!$A$259:$A$285,0),MATCH(I$5,'Aceite de Oliva'!$A$259:$YM$259,0))</f>
        <v>1.01</v>
      </c>
      <c r="J30" s="40">
        <f>INDEX('Aceite de Oliva'!$A$259:$YM$285,MATCH($B30,'Aceite de Oliva'!$A$259:$A$285,0),MATCH(J$5,'Aceite de Oliva'!$A$259:$YM$259,0))</f>
        <v>0.44000000000000006</v>
      </c>
      <c r="K30" s="40">
        <f>INDEX('Aceite de Oliva'!$A$259:$YM$285,MATCH($B30,'Aceite de Oliva'!$A$259:$A$285,0),MATCH(K$5,'Aceite de Oliva'!$A$259:$YM$259,0))</f>
        <v>0.47000000000000003</v>
      </c>
      <c r="L30" s="40">
        <f>INDEX('Aceite de Oliva'!$A$259:$YM$285,MATCH($B30,'Aceite de Oliva'!$A$259:$A$285,0),MATCH(L$5,'Aceite de Oliva'!$A$259:$YM$259,0))</f>
        <v>0.28999999999999998</v>
      </c>
      <c r="M30" s="40">
        <f>INDEX('Aceite de Oliva'!$A$259:$YM$285,MATCH($B30,'Aceite de Oliva'!$A$259:$A$285,0),MATCH(M$5,'Aceite de Oliva'!$A$259:$YM$259,0))</f>
        <v>0.08</v>
      </c>
      <c r="N30" s="40">
        <f>INDEX('Aceite de Oliva'!$A$259:$YM$285,MATCH($B30,'Aceite de Oliva'!$A$259:$A$285,0),MATCH(N$5,'Aceite de Oliva'!$A$259:$YM$259,0))</f>
        <v>0.56000000000000005</v>
      </c>
      <c r="O30" s="40">
        <f>INDEX('Aceite de Oliva'!$A$259:$YM$285,MATCH($B30,'Aceite de Oliva'!$A$259:$A$285,0),MATCH(O$5,'Aceite de Oliva'!$A$259:$YM$259,0))</f>
        <v>0.13</v>
      </c>
      <c r="P30" s="40">
        <f>INDEX('Aceite de Oliva'!$A$259:$YM$285,MATCH($B30,'Aceite de Oliva'!$A$259:$A$285,0),MATCH(P$5,'Aceite de Oliva'!$A$259:$YM$259,0))</f>
        <v>0.85</v>
      </c>
    </row>
    <row r="31" spans="1:16" x14ac:dyDescent="0.3">
      <c r="B31" s="16">
        <f t="shared" si="1"/>
        <v>4.3</v>
      </c>
      <c r="C31" s="17">
        <f t="shared" si="2"/>
        <v>4.3999999999999995</v>
      </c>
      <c r="E31" s="40">
        <f>INDEX('Aceite de Oliva'!$A$259:$YM$285,MATCH($B31,'Aceite de Oliva'!$A$259:$A$285,0),MATCH(E$5,'Aceite de Oliva'!$A$259:$YM$259,0))</f>
        <v>4.3099999999999996</v>
      </c>
      <c r="F31" s="40">
        <f>INDEX('Aceite de Oliva'!$A$259:$YM$285,MATCH($B31,'Aceite de Oliva'!$A$259:$A$285,0),MATCH(F$5,'Aceite de Oliva'!$A$259:$YM$259,0))</f>
        <v>3.13</v>
      </c>
      <c r="G31" s="40">
        <f>INDEX('Aceite de Oliva'!$A$259:$YM$285,MATCH($B31,'Aceite de Oliva'!$A$259:$A$285,0),MATCH(G$5,'Aceite de Oliva'!$A$259:$YM$259,0))</f>
        <v>2.25</v>
      </c>
      <c r="H31" s="40">
        <f>INDEX('Aceite de Oliva'!$A$259:$YM$285,MATCH($B31,'Aceite de Oliva'!$A$259:$A$285,0),MATCH(H$5,'Aceite de Oliva'!$A$259:$YM$259,0))</f>
        <v>2.7</v>
      </c>
      <c r="I31" s="40">
        <f>INDEX('Aceite de Oliva'!$A$259:$YM$285,MATCH($B31,'Aceite de Oliva'!$A$259:$A$285,0),MATCH(I$5,'Aceite de Oliva'!$A$259:$YM$259,0))</f>
        <v>0.79</v>
      </c>
      <c r="J31" s="40">
        <f>INDEX('Aceite de Oliva'!$A$259:$YM$285,MATCH($B31,'Aceite de Oliva'!$A$259:$A$285,0),MATCH(J$5,'Aceite de Oliva'!$A$259:$YM$259,0))</f>
        <v>0.37</v>
      </c>
      <c r="K31" s="40">
        <f>INDEX('Aceite de Oliva'!$A$259:$YM$285,MATCH($B31,'Aceite de Oliva'!$A$259:$A$285,0),MATCH(K$5,'Aceite de Oliva'!$A$259:$YM$259,0))</f>
        <v>0.6</v>
      </c>
      <c r="L31" s="40">
        <f>INDEX('Aceite de Oliva'!$A$259:$YM$285,MATCH($B31,'Aceite de Oliva'!$A$259:$A$285,0),MATCH(L$5,'Aceite de Oliva'!$A$259:$YM$259,0))</f>
        <v>0.27</v>
      </c>
      <c r="M31" s="40">
        <f>INDEX('Aceite de Oliva'!$A$259:$YM$285,MATCH($B31,'Aceite de Oliva'!$A$259:$A$285,0),MATCH(M$5,'Aceite de Oliva'!$A$259:$YM$259,0))</f>
        <v>0.31999999999999995</v>
      </c>
      <c r="N31" s="40">
        <f>INDEX('Aceite de Oliva'!$A$259:$YM$285,MATCH($B31,'Aceite de Oliva'!$A$259:$A$285,0),MATCH(N$5,'Aceite de Oliva'!$A$259:$YM$259,0))</f>
        <v>0.42</v>
      </c>
      <c r="O31" s="40">
        <f>INDEX('Aceite de Oliva'!$A$259:$YM$285,MATCH($B31,'Aceite de Oliva'!$A$259:$A$285,0),MATCH(O$5,'Aceite de Oliva'!$A$259:$YM$259,0))</f>
        <v>7.0000000000000007E-2</v>
      </c>
      <c r="P31" s="40">
        <f>INDEX('Aceite de Oliva'!$A$259:$YM$285,MATCH($B31,'Aceite de Oliva'!$A$259:$A$285,0),MATCH(P$5,'Aceite de Oliva'!$A$259:$YM$259,0))</f>
        <v>0.1</v>
      </c>
    </row>
    <row r="32" spans="1:16" x14ac:dyDescent="0.3">
      <c r="B32" s="16">
        <f t="shared" si="1"/>
        <v>4.3999999999999995</v>
      </c>
      <c r="C32" s="17">
        <f t="shared" si="2"/>
        <v>4.4999999999999991</v>
      </c>
      <c r="E32" s="40">
        <f>INDEX('Aceite de Oliva'!$A$259:$YM$285,MATCH($B32,'Aceite de Oliva'!$A$259:$A$285,0),MATCH(E$5,'Aceite de Oliva'!$A$259:$YM$259,0))</f>
        <v>1.31</v>
      </c>
      <c r="F32" s="40">
        <f>INDEX('Aceite de Oliva'!$A$259:$YM$285,MATCH($B32,'Aceite de Oliva'!$A$259:$A$285,0),MATCH(F$5,'Aceite de Oliva'!$A$259:$YM$259,0))</f>
        <v>0.69</v>
      </c>
      <c r="G32" s="40">
        <f>INDEX('Aceite de Oliva'!$A$259:$YM$285,MATCH($B32,'Aceite de Oliva'!$A$259:$A$285,0),MATCH(G$5,'Aceite de Oliva'!$A$259:$YM$259,0))</f>
        <v>1.02</v>
      </c>
      <c r="H32" s="40">
        <f>INDEX('Aceite de Oliva'!$A$259:$YM$285,MATCH($B32,'Aceite de Oliva'!$A$259:$A$285,0),MATCH(H$5,'Aceite de Oliva'!$A$259:$YM$259,0))</f>
        <v>1.05</v>
      </c>
      <c r="I32" s="40">
        <f>INDEX('Aceite de Oliva'!$A$259:$YM$285,MATCH($B32,'Aceite de Oliva'!$A$259:$A$285,0),MATCH(I$5,'Aceite de Oliva'!$A$259:$YM$259,0))</f>
        <v>0.85</v>
      </c>
      <c r="J32" s="40">
        <f>INDEX('Aceite de Oliva'!$A$259:$YM$285,MATCH($B32,'Aceite de Oliva'!$A$259:$A$285,0),MATCH(J$5,'Aceite de Oliva'!$A$259:$YM$259,0))</f>
        <v>0.81</v>
      </c>
      <c r="K32" s="40">
        <f>INDEX('Aceite de Oliva'!$A$259:$YM$285,MATCH($B32,'Aceite de Oliva'!$A$259:$A$285,0),MATCH(K$5,'Aceite de Oliva'!$A$259:$YM$259,0))</f>
        <v>0.39</v>
      </c>
      <c r="L32" s="40">
        <f>INDEX('Aceite de Oliva'!$A$259:$YM$285,MATCH($B32,'Aceite de Oliva'!$A$259:$A$285,0),MATCH(L$5,'Aceite de Oliva'!$A$259:$YM$259,0))</f>
        <v>0.22</v>
      </c>
      <c r="M32" s="40">
        <f>INDEX('Aceite de Oliva'!$A$259:$YM$285,MATCH($B32,'Aceite de Oliva'!$A$259:$A$285,0),MATCH(M$5,'Aceite de Oliva'!$A$259:$YM$259,0))</f>
        <v>0.59</v>
      </c>
      <c r="N32" s="40">
        <f>INDEX('Aceite de Oliva'!$A$259:$YM$285,MATCH($B32,'Aceite de Oliva'!$A$259:$A$285,0),MATCH(N$5,'Aceite de Oliva'!$A$259:$YM$259,0))</f>
        <v>0.37</v>
      </c>
      <c r="O32" s="40">
        <f>INDEX('Aceite de Oliva'!$A$259:$YM$285,MATCH($B32,'Aceite de Oliva'!$A$259:$A$285,0),MATCH(O$5,'Aceite de Oliva'!$A$259:$YM$259,0))</f>
        <v>0.8</v>
      </c>
      <c r="P32" s="40">
        <f>INDEX('Aceite de Oliva'!$A$259:$YM$285,MATCH($B32,'Aceite de Oliva'!$A$259:$A$285,0),MATCH(P$5,'Aceite de Oliva'!$A$259:$YM$259,0))</f>
        <v>0.36</v>
      </c>
    </row>
    <row r="33" spans="2:16" x14ac:dyDescent="0.3">
      <c r="B33" s="22">
        <f t="shared" si="1"/>
        <v>4.4999999999999991</v>
      </c>
      <c r="C33" s="23"/>
      <c r="E33" s="40">
        <f>INDEX('Aceite de Oliva'!$A$259:$YM$285,MATCH($B33,'Aceite de Oliva'!$A$259:$A$285,0),MATCH(E$5,'Aceite de Oliva'!$A$259:$YM$259,0))</f>
        <v>15.949999999999998</v>
      </c>
      <c r="F33" s="40">
        <f>INDEX('Aceite de Oliva'!$A$259:$YM$285,MATCH($B33,'Aceite de Oliva'!$A$259:$A$285,0),MATCH(F$5,'Aceite de Oliva'!$A$259:$YM$259,0))</f>
        <v>16.359999999999996</v>
      </c>
      <c r="G33" s="40">
        <f>INDEX('Aceite de Oliva'!$A$259:$YM$285,MATCH($B33,'Aceite de Oliva'!$A$259:$A$285,0),MATCH(G$5,'Aceite de Oliva'!$A$259:$YM$259,0))</f>
        <v>14.620000000000001</v>
      </c>
      <c r="H33" s="40">
        <f>INDEX('Aceite de Oliva'!$A$259:$YM$285,MATCH($B33,'Aceite de Oliva'!$A$259:$A$285,0),MATCH(H$5,'Aceite de Oliva'!$A$259:$YM$259,0))</f>
        <v>17.050000000000004</v>
      </c>
      <c r="I33" s="40">
        <f>INDEX('Aceite de Oliva'!$A$259:$YM$285,MATCH($B33,'Aceite de Oliva'!$A$259:$A$285,0),MATCH(I$5,'Aceite de Oliva'!$A$259:$YM$259,0))</f>
        <v>13.010000000000002</v>
      </c>
      <c r="J33" s="40">
        <f>INDEX('Aceite de Oliva'!$A$259:$YM$285,MATCH($B33,'Aceite de Oliva'!$A$259:$A$285,0),MATCH(J$5,'Aceite de Oliva'!$A$259:$YM$259,0))</f>
        <v>10.19</v>
      </c>
      <c r="K33" s="40">
        <f>INDEX('Aceite de Oliva'!$A$259:$YM$285,MATCH($B33,'Aceite de Oliva'!$A$259:$A$285,0),MATCH(K$5,'Aceite de Oliva'!$A$259:$YM$259,0))</f>
        <v>12.769999999999996</v>
      </c>
      <c r="L33" s="40">
        <f>INDEX('Aceite de Oliva'!$A$259:$YM$285,MATCH($B33,'Aceite de Oliva'!$A$259:$A$285,0),MATCH(L$5,'Aceite de Oliva'!$A$259:$YM$259,0))</f>
        <v>6.6000000000000005</v>
      </c>
      <c r="M33" s="40">
        <f>INDEX('Aceite de Oliva'!$A$259:$YM$285,MATCH($B33,'Aceite de Oliva'!$A$259:$A$285,0),MATCH(M$5,'Aceite de Oliva'!$A$259:$YM$259,0))</f>
        <v>5.9199999999999982</v>
      </c>
      <c r="N33" s="40">
        <f>INDEX('Aceite de Oliva'!$A$259:$YM$285,MATCH($B33,'Aceite de Oliva'!$A$259:$A$285,0),MATCH(N$5,'Aceite de Oliva'!$A$259:$YM$259,0))</f>
        <v>3.6999999999999993</v>
      </c>
      <c r="O33" s="40">
        <f>INDEX('Aceite de Oliva'!$A$259:$YM$285,MATCH($B33,'Aceite de Oliva'!$A$259:$A$285,0),MATCH(O$5,'Aceite de Oliva'!$A$259:$YM$259,0))</f>
        <v>4.1999999999999993</v>
      </c>
      <c r="P33" s="40">
        <f>INDEX('Aceite de Oliva'!$A$259:$YM$285,MATCH($B33,'Aceite de Oliva'!$A$259:$A$285,0),MATCH(P$5,'Aceite de Oliva'!$A$259:$YM$259,0))</f>
        <v>5.299999999999998</v>
      </c>
    </row>
    <row r="34" spans="2:16" x14ac:dyDescent="0.3">
      <c r="B34" s="2"/>
      <c r="C34" s="2"/>
      <c r="E34" s="6"/>
      <c r="F34" s="6"/>
      <c r="G34" s="6"/>
      <c r="H34" s="6"/>
      <c r="I34" s="6"/>
      <c r="P34" s="38"/>
    </row>
    <row r="35" spans="2:16" x14ac:dyDescent="0.3">
      <c r="B35" s="2"/>
      <c r="C35" s="2"/>
      <c r="E35" s="40">
        <f>SUM(E10:E34)</f>
        <v>100.00000000000001</v>
      </c>
      <c r="F35" s="40">
        <f t="shared" ref="F35:P35" si="3">SUM(F10:F34)</f>
        <v>99.97999999999999</v>
      </c>
      <c r="G35" s="40">
        <f t="shared" si="3"/>
        <v>100.03</v>
      </c>
      <c r="H35" s="40">
        <f t="shared" si="3"/>
        <v>100.03999999999999</v>
      </c>
      <c r="I35" s="40">
        <f t="shared" si="3"/>
        <v>99.98</v>
      </c>
      <c r="J35" s="40">
        <f t="shared" si="3"/>
        <v>99.98</v>
      </c>
      <c r="K35" s="40">
        <f t="shared" si="3"/>
        <v>100.00999999999998</v>
      </c>
      <c r="L35" s="40">
        <f t="shared" si="3"/>
        <v>99.979999999999976</v>
      </c>
      <c r="M35" s="40">
        <f t="shared" si="3"/>
        <v>100.00999999999998</v>
      </c>
      <c r="N35" s="40">
        <f t="shared" si="3"/>
        <v>99.97</v>
      </c>
      <c r="O35" s="40">
        <f t="shared" si="3"/>
        <v>100</v>
      </c>
      <c r="P35" s="40">
        <f t="shared" si="3"/>
        <v>100.00999999999998</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74"/>
  <sheetViews>
    <sheetView showGridLines="0" showRowColHeaders="0" zoomScale="80" zoomScaleNormal="80" workbookViewId="0">
      <selection activeCell="B45" sqref="B45:O67"/>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43" spans="2:15" ht="15.6" x14ac:dyDescent="0.3">
      <c r="B43" s="37" t="s">
        <v>297</v>
      </c>
    </row>
    <row r="44" spans="2:15" ht="6" customHeight="1" x14ac:dyDescent="0.3"/>
    <row r="45" spans="2:15" ht="12" customHeight="1" x14ac:dyDescent="0.3">
      <c r="B45" s="58" t="s">
        <v>353</v>
      </c>
      <c r="C45" s="59"/>
      <c r="D45" s="59"/>
      <c r="E45" s="59"/>
      <c r="F45" s="59"/>
      <c r="G45" s="59"/>
      <c r="H45" s="59"/>
      <c r="I45" s="59"/>
      <c r="J45" s="59"/>
      <c r="K45" s="59"/>
      <c r="L45" s="59"/>
      <c r="M45" s="59"/>
      <c r="N45" s="59"/>
      <c r="O45" s="60"/>
    </row>
    <row r="46" spans="2:15" ht="12" customHeight="1" x14ac:dyDescent="0.3">
      <c r="B46" s="61"/>
      <c r="C46" s="62"/>
      <c r="D46" s="62"/>
      <c r="E46" s="62"/>
      <c r="F46" s="62"/>
      <c r="G46" s="62"/>
      <c r="H46" s="62"/>
      <c r="I46" s="62"/>
      <c r="J46" s="62"/>
      <c r="K46" s="62"/>
      <c r="L46" s="62"/>
      <c r="M46" s="62"/>
      <c r="N46" s="62"/>
      <c r="O46" s="63"/>
    </row>
    <row r="47" spans="2:15" ht="12" customHeight="1" x14ac:dyDescent="0.3">
      <c r="B47" s="61"/>
      <c r="C47" s="62"/>
      <c r="D47" s="62"/>
      <c r="E47" s="62"/>
      <c r="F47" s="62"/>
      <c r="G47" s="62"/>
      <c r="H47" s="62"/>
      <c r="I47" s="62"/>
      <c r="J47" s="62"/>
      <c r="K47" s="62"/>
      <c r="L47" s="62"/>
      <c r="M47" s="62"/>
      <c r="N47" s="62"/>
      <c r="O47" s="63"/>
    </row>
    <row r="48" spans="2:15" ht="12" customHeight="1" x14ac:dyDescent="0.3">
      <c r="B48" s="61"/>
      <c r="C48" s="62"/>
      <c r="D48" s="62"/>
      <c r="E48" s="62"/>
      <c r="F48" s="62"/>
      <c r="G48" s="62"/>
      <c r="H48" s="62"/>
      <c r="I48" s="62"/>
      <c r="J48" s="62"/>
      <c r="K48" s="62"/>
      <c r="L48" s="62"/>
      <c r="M48" s="62"/>
      <c r="N48" s="62"/>
      <c r="O48" s="63"/>
    </row>
    <row r="49" spans="2:15" ht="12" customHeight="1" x14ac:dyDescent="0.3">
      <c r="B49" s="61"/>
      <c r="C49" s="62"/>
      <c r="D49" s="62"/>
      <c r="E49" s="62"/>
      <c r="F49" s="62"/>
      <c r="G49" s="62"/>
      <c r="H49" s="62"/>
      <c r="I49" s="62"/>
      <c r="J49" s="62"/>
      <c r="K49" s="62"/>
      <c r="L49" s="62"/>
      <c r="M49" s="62"/>
      <c r="N49" s="62"/>
      <c r="O49" s="63"/>
    </row>
    <row r="50" spans="2:15" ht="12" customHeight="1" x14ac:dyDescent="0.3">
      <c r="B50" s="61"/>
      <c r="C50" s="62"/>
      <c r="D50" s="62"/>
      <c r="E50" s="62"/>
      <c r="F50" s="62"/>
      <c r="G50" s="62"/>
      <c r="H50" s="62"/>
      <c r="I50" s="62"/>
      <c r="J50" s="62"/>
      <c r="K50" s="62"/>
      <c r="L50" s="62"/>
      <c r="M50" s="62"/>
      <c r="N50" s="62"/>
      <c r="O50" s="63"/>
    </row>
    <row r="51" spans="2:15" ht="12" customHeight="1" x14ac:dyDescent="0.3">
      <c r="B51" s="61"/>
      <c r="C51" s="62"/>
      <c r="D51" s="62"/>
      <c r="E51" s="62"/>
      <c r="F51" s="62"/>
      <c r="G51" s="62"/>
      <c r="H51" s="62"/>
      <c r="I51" s="62"/>
      <c r="J51" s="62"/>
      <c r="K51" s="62"/>
      <c r="L51" s="62"/>
      <c r="M51" s="62"/>
      <c r="N51" s="62"/>
      <c r="O51" s="63"/>
    </row>
    <row r="52" spans="2:15" ht="12" customHeight="1" x14ac:dyDescent="0.3">
      <c r="B52" s="61"/>
      <c r="C52" s="62"/>
      <c r="D52" s="62"/>
      <c r="E52" s="62"/>
      <c r="F52" s="62"/>
      <c r="G52" s="62"/>
      <c r="H52" s="62"/>
      <c r="I52" s="62"/>
      <c r="J52" s="62"/>
      <c r="K52" s="62"/>
      <c r="L52" s="62"/>
      <c r="M52" s="62"/>
      <c r="N52" s="62"/>
      <c r="O52" s="63"/>
    </row>
    <row r="53" spans="2:15" ht="12" customHeight="1" x14ac:dyDescent="0.3">
      <c r="B53" s="61"/>
      <c r="C53" s="62"/>
      <c r="D53" s="62"/>
      <c r="E53" s="62"/>
      <c r="F53" s="62"/>
      <c r="G53" s="62"/>
      <c r="H53" s="62"/>
      <c r="I53" s="62"/>
      <c r="J53" s="62"/>
      <c r="K53" s="62"/>
      <c r="L53" s="62"/>
      <c r="M53" s="62"/>
      <c r="N53" s="62"/>
      <c r="O53" s="63"/>
    </row>
    <row r="54" spans="2:15" ht="12" customHeight="1" x14ac:dyDescent="0.3">
      <c r="B54" s="61"/>
      <c r="C54" s="62"/>
      <c r="D54" s="62"/>
      <c r="E54" s="62"/>
      <c r="F54" s="62"/>
      <c r="G54" s="62"/>
      <c r="H54" s="62"/>
      <c r="I54" s="62"/>
      <c r="J54" s="62"/>
      <c r="K54" s="62"/>
      <c r="L54" s="62"/>
      <c r="M54" s="62"/>
      <c r="N54" s="62"/>
      <c r="O54" s="63"/>
    </row>
    <row r="55" spans="2:15" ht="12" customHeight="1" x14ac:dyDescent="0.3">
      <c r="B55" s="61"/>
      <c r="C55" s="62"/>
      <c r="D55" s="62"/>
      <c r="E55" s="62"/>
      <c r="F55" s="62"/>
      <c r="G55" s="62"/>
      <c r="H55" s="62"/>
      <c r="I55" s="62"/>
      <c r="J55" s="62"/>
      <c r="K55" s="62"/>
      <c r="L55" s="62"/>
      <c r="M55" s="62"/>
      <c r="N55" s="62"/>
      <c r="O55" s="63"/>
    </row>
    <row r="56" spans="2:15" ht="12" customHeight="1" x14ac:dyDescent="0.3">
      <c r="B56" s="61"/>
      <c r="C56" s="62"/>
      <c r="D56" s="62"/>
      <c r="E56" s="62"/>
      <c r="F56" s="62"/>
      <c r="G56" s="62"/>
      <c r="H56" s="62"/>
      <c r="I56" s="62"/>
      <c r="J56" s="62"/>
      <c r="K56" s="62"/>
      <c r="L56" s="62"/>
      <c r="M56" s="62"/>
      <c r="N56" s="62"/>
      <c r="O56" s="63"/>
    </row>
    <row r="57" spans="2:15" ht="12" customHeight="1" x14ac:dyDescent="0.3">
      <c r="B57" s="61"/>
      <c r="C57" s="62"/>
      <c r="D57" s="62"/>
      <c r="E57" s="62"/>
      <c r="F57" s="62"/>
      <c r="G57" s="62"/>
      <c r="H57" s="62"/>
      <c r="I57" s="62"/>
      <c r="J57" s="62"/>
      <c r="K57" s="62"/>
      <c r="L57" s="62"/>
      <c r="M57" s="62"/>
      <c r="N57" s="62"/>
      <c r="O57" s="63"/>
    </row>
    <row r="58" spans="2:15" ht="12" customHeight="1" x14ac:dyDescent="0.3">
      <c r="B58" s="61"/>
      <c r="C58" s="62"/>
      <c r="D58" s="62"/>
      <c r="E58" s="62"/>
      <c r="F58" s="62"/>
      <c r="G58" s="62"/>
      <c r="H58" s="62"/>
      <c r="I58" s="62"/>
      <c r="J58" s="62"/>
      <c r="K58" s="62"/>
      <c r="L58" s="62"/>
      <c r="M58" s="62"/>
      <c r="N58" s="62"/>
      <c r="O58" s="63"/>
    </row>
    <row r="59" spans="2:15" ht="12" customHeight="1" x14ac:dyDescent="0.3">
      <c r="B59" s="61"/>
      <c r="C59" s="62"/>
      <c r="D59" s="62"/>
      <c r="E59" s="62"/>
      <c r="F59" s="62"/>
      <c r="G59" s="62"/>
      <c r="H59" s="62"/>
      <c r="I59" s="62"/>
      <c r="J59" s="62"/>
      <c r="K59" s="62"/>
      <c r="L59" s="62"/>
      <c r="M59" s="62"/>
      <c r="N59" s="62"/>
      <c r="O59" s="63"/>
    </row>
    <row r="60" spans="2:15" ht="12" customHeight="1" x14ac:dyDescent="0.3">
      <c r="B60" s="61"/>
      <c r="C60" s="62"/>
      <c r="D60" s="62"/>
      <c r="E60" s="62"/>
      <c r="F60" s="62"/>
      <c r="G60" s="62"/>
      <c r="H60" s="62"/>
      <c r="I60" s="62"/>
      <c r="J60" s="62"/>
      <c r="K60" s="62"/>
      <c r="L60" s="62"/>
      <c r="M60" s="62"/>
      <c r="N60" s="62"/>
      <c r="O60" s="63"/>
    </row>
    <row r="61" spans="2:15" ht="12" customHeight="1" x14ac:dyDescent="0.3">
      <c r="B61" s="61"/>
      <c r="C61" s="62"/>
      <c r="D61" s="62"/>
      <c r="E61" s="62"/>
      <c r="F61" s="62"/>
      <c r="G61" s="62"/>
      <c r="H61" s="62"/>
      <c r="I61" s="62"/>
      <c r="J61" s="62"/>
      <c r="K61" s="62"/>
      <c r="L61" s="62"/>
      <c r="M61" s="62"/>
      <c r="N61" s="62"/>
      <c r="O61" s="63"/>
    </row>
    <row r="62" spans="2:15" ht="12" customHeight="1" x14ac:dyDescent="0.3">
      <c r="B62" s="61"/>
      <c r="C62" s="62"/>
      <c r="D62" s="62"/>
      <c r="E62" s="62"/>
      <c r="F62" s="62"/>
      <c r="G62" s="62"/>
      <c r="H62" s="62"/>
      <c r="I62" s="62"/>
      <c r="J62" s="62"/>
      <c r="K62" s="62"/>
      <c r="L62" s="62"/>
      <c r="M62" s="62"/>
      <c r="N62" s="62"/>
      <c r="O62" s="63"/>
    </row>
    <row r="63" spans="2:15" ht="12" customHeight="1" x14ac:dyDescent="0.3">
      <c r="B63" s="61"/>
      <c r="C63" s="62"/>
      <c r="D63" s="62"/>
      <c r="E63" s="62"/>
      <c r="F63" s="62"/>
      <c r="G63" s="62"/>
      <c r="H63" s="62"/>
      <c r="I63" s="62"/>
      <c r="J63" s="62"/>
      <c r="K63" s="62"/>
      <c r="L63" s="62"/>
      <c r="M63" s="62"/>
      <c r="N63" s="62"/>
      <c r="O63" s="63"/>
    </row>
    <row r="64" spans="2:15" ht="12" customHeight="1" x14ac:dyDescent="0.3">
      <c r="B64" s="61"/>
      <c r="C64" s="62"/>
      <c r="D64" s="62"/>
      <c r="E64" s="62"/>
      <c r="F64" s="62"/>
      <c r="G64" s="62"/>
      <c r="H64" s="62"/>
      <c r="I64" s="62"/>
      <c r="J64" s="62"/>
      <c r="K64" s="62"/>
      <c r="L64" s="62"/>
      <c r="M64" s="62"/>
      <c r="N64" s="62"/>
      <c r="O64" s="63"/>
    </row>
    <row r="65" spans="2:15" ht="12" customHeight="1" x14ac:dyDescent="0.3">
      <c r="B65" s="61"/>
      <c r="C65" s="62"/>
      <c r="D65" s="62"/>
      <c r="E65" s="62"/>
      <c r="F65" s="62"/>
      <c r="G65" s="62"/>
      <c r="H65" s="62"/>
      <c r="I65" s="62"/>
      <c r="J65" s="62"/>
      <c r="K65" s="62"/>
      <c r="L65" s="62"/>
      <c r="M65" s="62"/>
      <c r="N65" s="62"/>
      <c r="O65" s="63"/>
    </row>
    <row r="66" spans="2:15" ht="12" customHeight="1" x14ac:dyDescent="0.3">
      <c r="B66" s="61"/>
      <c r="C66" s="62"/>
      <c r="D66" s="62"/>
      <c r="E66" s="62"/>
      <c r="F66" s="62"/>
      <c r="G66" s="62"/>
      <c r="H66" s="62"/>
      <c r="I66" s="62"/>
      <c r="J66" s="62"/>
      <c r="K66" s="62"/>
      <c r="L66" s="62"/>
      <c r="M66" s="62"/>
      <c r="N66" s="62"/>
      <c r="O66" s="63"/>
    </row>
    <row r="67" spans="2:15" ht="12" customHeight="1" x14ac:dyDescent="0.3">
      <c r="B67" s="64"/>
      <c r="C67" s="65"/>
      <c r="D67" s="65"/>
      <c r="E67" s="65"/>
      <c r="F67" s="65"/>
      <c r="G67" s="65"/>
      <c r="H67" s="65"/>
      <c r="I67" s="65"/>
      <c r="J67" s="65"/>
      <c r="K67" s="65"/>
      <c r="L67" s="65"/>
      <c r="M67" s="65"/>
      <c r="N67" s="65"/>
      <c r="O67" s="6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2021-07-09T08:11:13Z</dcterms:modified>
</cp:coreProperties>
</file>