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9\"/>
    </mc:Choice>
  </mc:AlternateContent>
  <xr:revisionPtr revIDLastSave="0" documentId="13_ncr:1_{9B4180A6-A206-4DDB-BDF9-91A51A1C1425}" xr6:coauthVersionLast="47" xr6:coauthVersionMax="47" xr10:uidLastSave="{00000000-0000-0000-0000-000000000000}"/>
  <workbookProtection workbookAlgorithmName="SHA-512" workbookHashValue="DZ59ljHTkLqvp0FAH2TPX/JOqqMv28hrroylIJSaio8yLKk5foLZAu5Uj9zhp3oeggdi5Rh4apn1EH9bwQb6+Q==" workbookSaltValue="rzIUvIC0cQQwzpIEU/kxjQ==" workbookSpinCount="100000" lockStructure="1"/>
  <bookViews>
    <workbookView showSheetTabs="0" xWindow="-108" yWindow="-108" windowWidth="23256" windowHeight="12576" tabRatio="884" xr2:uid="{00000000-000D-0000-FFFF-FFFF00000000}"/>
  </bookViews>
  <sheets>
    <sheet name="Portada" sheetId="12" r:id="rId1"/>
    <sheet name="Aceite de Oliva" sheetId="1" state="veryHidden" r:id="rId2"/>
    <sheet name="Aceite Virgen Extra" sheetId="8" state="veryHidden" r:id="rId3"/>
    <sheet name="Aceite Virgen" sheetId="7" state="veryHidden"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workbook>
</file>

<file path=xl/calcChain.xml><?xml version="1.0" encoding="utf-8"?>
<calcChain xmlns="http://schemas.openxmlformats.org/spreadsheetml/2006/main">
  <c r="EG260" i="7" l="1"/>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EJ262" i="7" l="1"/>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EJ263" i="7" l="1"/>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EH264" i="8" l="1"/>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EA265" i="7" l="1"/>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EH266" i="7" l="1"/>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EJ267" i="7" l="1"/>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EI268" i="7" l="1"/>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EI269" i="7" l="1"/>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P10" i="2" s="1"/>
  <c r="R10" i="11" s="1"/>
  <c r="R9" i="11"/>
  <c r="J5" i="2"/>
  <c r="L9" i="11"/>
  <c r="L5" i="2"/>
  <c r="L10" i="2" s="1"/>
  <c r="N10" i="11" s="1"/>
  <c r="N9" i="11"/>
  <c r="J10" i="2"/>
  <c r="L10" i="11" s="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B12" i="2" l="1"/>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CD263" i="1"/>
  <c r="AT263" i="1"/>
  <c r="N263" i="1"/>
  <c r="AM263" i="1"/>
  <c r="D263" i="1"/>
  <c r="S263" i="1"/>
  <c r="AA263" i="1"/>
  <c r="AU263" i="1"/>
  <c r="BJ263" i="1"/>
  <c r="BO263" i="1"/>
  <c r="BH263" i="1"/>
  <c r="BA263" i="1"/>
  <c r="A264" i="1"/>
  <c r="C12" i="2"/>
  <c r="D12" i="11" s="1"/>
  <c r="F12" i="11" s="1"/>
  <c r="CK263" i="1" l="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J11" i="2" s="1"/>
  <c r="DG263" i="1"/>
  <c r="CY263" i="1"/>
  <c r="DL263" i="1"/>
  <c r="M11" i="2" s="1"/>
  <c r="CR263" i="1"/>
  <c r="DF263" i="1"/>
  <c r="DU263" i="1"/>
  <c r="CM263" i="1"/>
  <c r="CS263" i="1"/>
  <c r="DA263" i="1"/>
  <c r="DH263" i="1"/>
  <c r="DO263" i="1"/>
  <c r="DV263" i="1"/>
  <c r="EA263" i="1"/>
  <c r="EJ263" i="1"/>
  <c r="CJ263" i="1"/>
  <c r="I11" i="2" s="1"/>
  <c r="CT263" i="1"/>
  <c r="CX263" i="1"/>
  <c r="DE263" i="1"/>
  <c r="L11" i="2" s="1"/>
  <c r="DM263" i="1"/>
  <c r="DT263" i="1"/>
  <c r="EG263" i="1"/>
  <c r="P11" i="2" s="1"/>
  <c r="EH263" i="1"/>
  <c r="DN263" i="1"/>
  <c r="DS263" i="1"/>
  <c r="N11" i="2" s="1"/>
  <c r="EI263" i="1"/>
  <c r="EB263" i="1"/>
  <c r="DZ263" i="1"/>
  <c r="O11" i="2" s="1"/>
  <c r="Q11" i="11" s="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I11" i="10" a="1"/>
  <c r="I11" i="10" s="1"/>
  <c r="P11" i="10" a="1"/>
  <c r="P11" i="10" s="1"/>
  <c r="H11" i="10" a="1"/>
  <c r="H11" i="10" s="1"/>
  <c r="G11" i="2"/>
  <c r="F11" i="2"/>
  <c r="E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I11" i="11" l="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R11" i="11"/>
  <c r="CX271" i="7"/>
  <c r="CY271" i="7"/>
  <c r="CZ271" i="7"/>
  <c r="DA271" i="7"/>
  <c r="CZ264" i="1"/>
  <c r="DA264" i="1"/>
  <c r="CX264" i="1"/>
  <c r="CY264" i="1"/>
  <c r="K12" i="10" a="1"/>
  <c r="K12" i="10" s="1"/>
  <c r="CX271" i="8"/>
  <c r="CZ271" i="8"/>
  <c r="DA271" i="8"/>
  <c r="L11" i="11"/>
  <c r="N11" i="11"/>
  <c r="H11" i="11"/>
  <c r="G11" i="11"/>
  <c r="P11" i="11"/>
  <c r="I12" i="10" a="1"/>
  <c r="I12" i="10" s="1"/>
  <c r="CQ271" i="8"/>
  <c r="E12" i="10" a="1"/>
  <c r="E12" i="10" s="1"/>
  <c r="CS271" i="8"/>
  <c r="CT271" i="8"/>
  <c r="CR271" i="7"/>
  <c r="CS271" i="7"/>
  <c r="CT271" i="7"/>
  <c r="CQ271" i="7"/>
  <c r="CS264" i="1"/>
  <c r="CT264" i="1"/>
  <c r="CQ264" i="1"/>
  <c r="CJ264" i="1"/>
  <c r="CR264" i="1"/>
  <c r="O11" i="11"/>
  <c r="M11" i="11"/>
  <c r="CL264" i="1"/>
  <c r="CM271" i="7"/>
  <c r="CK264" i="1"/>
  <c r="CM264" i="1"/>
  <c r="J11" i="11"/>
  <c r="CK271" i="8"/>
  <c r="CL271" i="8"/>
  <c r="CM271" i="8"/>
  <c r="CJ271" i="7"/>
  <c r="CK271" i="7"/>
  <c r="K11" i="11"/>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M12" i="11" l="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EH273" i="7" l="1"/>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G14" i="11" s="1"/>
  <c r="L14" i="2"/>
  <c r="M14" i="2"/>
  <c r="G14" i="2"/>
  <c r="J14" i="2"/>
  <c r="O14" i="2"/>
  <c r="P14" i="2"/>
  <c r="H14" i="2"/>
  <c r="J14" i="11" s="1"/>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EG274" i="7" l="1"/>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EH275" i="7" l="1"/>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EJ269" i="1" l="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EG277" i="8" l="1"/>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H18" i="11" s="1"/>
  <c r="O18" i="2"/>
  <c r="Q18" i="11" s="1"/>
  <c r="G18" i="2"/>
  <c r="I18" i="11" s="1"/>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EH278" i="8" l="1"/>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H19" i="11" s="1"/>
  <c r="J19" i="2"/>
  <c r="M19" i="2"/>
  <c r="G19" i="2"/>
  <c r="I19" i="11" s="1"/>
  <c r="I19" i="2"/>
  <c r="E19" i="2"/>
  <c r="G19" i="11" s="1"/>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EG279" i="7" l="1"/>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EH280" i="7" l="1"/>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EG281" i="7" l="1"/>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G22" i="11" s="1"/>
  <c r="J22" i="2"/>
  <c r="I22" i="2"/>
  <c r="H22" i="2"/>
  <c r="J22" i="11" s="1"/>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EH282" i="7" l="1"/>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N23" i="11" l="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E24" i="10" s="1" a="1"/>
  <c r="E24" i="10" s="1"/>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O24" i="2" l="1"/>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Q24" i="11" l="1"/>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EA287" i="7" l="1"/>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G25" i="11" s="1"/>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EG278" i="1" l="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EG279" i="1" l="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J27" i="11" s="1"/>
  <c r="L27" i="2"/>
  <c r="O27" i="2"/>
  <c r="Q27" i="11" s="1"/>
  <c r="E27" i="2"/>
  <c r="G27" i="11" s="1"/>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EG280" i="1" l="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EG281" i="1" l="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M29" i="11" s="1"/>
  <c r="H29" i="2"/>
  <c r="E29" i="2"/>
  <c r="G29" i="2"/>
  <c r="I29" i="11" s="1"/>
  <c r="I29" i="2"/>
  <c r="O29" i="2"/>
  <c r="F29" i="2"/>
  <c r="H29" i="11" s="1"/>
  <c r="M29" i="10" a="1"/>
  <c r="M29" i="10" s="1"/>
  <c r="J29" i="10" a="1"/>
  <c r="J29" i="10" s="1"/>
  <c r="L29" i="2"/>
  <c r="M29" i="2"/>
  <c r="N29" i="2"/>
  <c r="P29" i="11" s="1"/>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K29" i="11" l="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EG283" i="1" l="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EG284" i="1" l="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EJ285" i="1" l="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R17" i="11" s="1"/>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2" i="11" l="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<sst xmlns="http://schemas.openxmlformats.org/spreadsheetml/2006/main" count="15980" uniqueCount="358">
  <si>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</si>
  <si>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</si>
  <si>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</si>
  <si>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</si>
  <si>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</si>
  <si>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</si>
  <si>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</si>
  <si>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</si>
  <si>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</si>
  <si>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</si>
  <si>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</si>
  <si>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</si>
  <si>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</si>
  <si>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</si>
  <si>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</si>
  <si>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</si>
  <si>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</si>
  <si>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</si>
  <si>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</si>
  <si>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</si>
  <si>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</si>
  <si>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</si>
  <si>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</si>
  <si>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</si>
  <si>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</si>
  <si>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</si>
  <si>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</si>
  <si>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</si>
  <si>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</si>
  <si>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</si>
  <si>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</si>
  <si>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</si>
  <si>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</si>
  <si>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</si>
  <si>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</si>
  <si>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</si>
  <si>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</si>
  <si>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</si>
  <si>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</si>
  <si>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</si>
  <si>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</si>
  <si>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</si>
  <si>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</si>
  <si>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</si>
  <si>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</si>
  <si>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</si>
  <si>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</si>
  <si>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</si>
  <si>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</si>
  <si>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</si>
  <si>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</si>
  <si>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</si>
  <si>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</si>
  <si>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</si>
  <si>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</si>
  <si>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</si>
  <si>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</si>
  <si>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</si>
  <si>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</si>
  <si>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</si>
  <si>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</si>
  <si>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</si>
  <si>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</si>
  <si>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</si>
  <si>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</si>
  <si>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</si>
  <si>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</si>
  <si>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</si>
  <si>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</si>
  <si>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</si>
  <si>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</si>
  <si>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</si>
  <si>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</si>
  <si>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</si>
  <si>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</si>
  <si>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</si>
  <si>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</si>
  <si>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</si>
  <si>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</si>
  <si>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</si>
  <si>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</si>
  <si>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</si>
  <si>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</si>
  <si>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</si>
  <si>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</si>
  <si>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</si>
  <si>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</si>
  <si>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</si>
  <si>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</si>
  <si>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</si>
  <si>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</si>
  <si>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</si>
  <si>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</si>
  <si>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</si>
  <si>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</si>
  <si>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</si>
  <si>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</si>
  <si>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</si>
  <si>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</si>
  <si>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</si>
  <si>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</si>
  <si>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</si>
  <si>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</si>
  <si>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</si>
  <si>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</si>
  <si>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</si>
  <si>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</si>
  <si>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</si>
  <si>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</si>
  <si>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</si>
  <si>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</si>
  <si>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</si>
  <si>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</si>
  <si>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</si>
  <si>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</si>
  <si>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</si>
  <si>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</si>
  <si>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</si>
  <si>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</si>
  <si>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</si>
  <si>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</si>
  <si>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</si>
  <si>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</si>
  <si>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</si>
  <si>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</si>
  <si>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</si>
  <si>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</si>
  <si>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</si>
  <si>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</si>
  <si>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</si>
  <si>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</si>
  <si>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</si>
  <si>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</si>
  <si>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</si>
  <si>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</si>
  <si>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</si>
  <si>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</si>
  <si>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</si>
  <si>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</si>
  <si>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</si>
  <si>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</si>
  <si>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</si>
  <si>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</si>
  <si>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</si>
  <si>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</si>
  <si>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</si>
  <si>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</si>
  <si>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</si>
  <si>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</si>
  <si>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</si>
  <si>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</si>
  <si>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</si>
  <si>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</si>
  <si>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</si>
  <si>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</si>
  <si>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</si>
  <si>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</si>
  <si>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</si>
  <si>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</si>
  <si>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</si>
  <si>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</si>
  <si>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</si>
  <si>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</si>
  <si>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</si>
  <si>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</si>
  <si>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</si>
  <si>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</si>
  <si>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</si>
  <si>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</si>
  <si>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</si>
  <si>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</si>
  <si>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</si>
  <si>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</si>
  <si>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</si>
  <si>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</si>
  <si>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</si>
  <si>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</si>
  <si>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</si>
  <si>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</si>
  <si>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</si>
  <si>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</si>
  <si>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</si>
  <si>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</si>
  <si>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</si>
  <si>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</si>
  <si>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</si>
  <si>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</si>
  <si>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</si>
  <si>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</si>
  <si>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</si>
  <si>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</si>
  <si>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</si>
  <si>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</si>
  <si>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</si>
  <si>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</si>
  <si>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</si>
  <si>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</si>
  <si>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</si>
  <si>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</si>
  <si>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</si>
  <si>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</si>
  <si>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</si>
  <si>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</si>
  <si>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</si>
  <si>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</si>
  <si>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</si>
  <si>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</si>
  <si>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</si>
  <si>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</si>
  <si>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</si>
  <si>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</si>
  <si>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</si>
  <si>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</si>
  <si>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</si>
  <si>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</si>
  <si>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</si>
  <si>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</si>
  <si>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</si>
  <si>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</si>
  <si>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</si>
  <si>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</si>
  <si>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</si>
  <si>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</si>
  <si>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</si>
  <si>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</si>
  <si>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</si>
  <si>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</si>
  <si>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</si>
  <si>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</si>
  <si>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</si>
  <si>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</si>
  <si>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</si>
  <si>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</si>
  <si>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</si>
  <si>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</si>
  <si>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</si>
  <si>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</si>
  <si>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</si>
  <si>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</si>
  <si>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</si>
  <si>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</si>
  <si>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</si>
  <si>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</si>
  <si>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</si>
  <si>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</si>
  <si>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</si>
  <si>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</si>
  <si>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</si>
  <si>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</si>
  <si>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</si>
  <si>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</si>
  <si>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</si>
  <si>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</si>
  <si>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</si>
  <si>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</si>
  <si>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</si>
  <si>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</si>
  <si>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</si>
  <si>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</si>
  <si>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</si>
  <si>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</si>
  <si>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</si>
  <si>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</si>
  <si>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</si>
  <si>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</si>
  <si>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</si>
  <si>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</si>
  <si>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</si>
  <si>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</si>
  <si>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</si>
  <si>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</si>
  <si>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</si>
  <si>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</si>
  <si>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</si>
  <si>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</si>
  <si>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</si>
  <si>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</si>
  <si>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</si>
  <si>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</si>
  <si>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</si>
  <si>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</si>
  <si>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</si>
  <si>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</si>
  <si>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</si>
  <si>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</si>
  <si>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</si>
  <si>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</si>
  <si>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</si>
  <si>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</si>
  <si>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</si>
  <si>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</si>
  <si>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</si>
  <si>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</si>
  <si>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</si>
  <si>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</si>
  <si>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</si>
  <si>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</si>
  <si>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</si>
  <si>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</si>
  <si>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</si>
  <si>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</si>
  <si>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</si>
  <si>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</si>
  <si>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</si>
  <si>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</si>
  <si>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</si>
  <si>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</si>
  <si>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</si>
  <si>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</si>
  <si>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</si>
  <si>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</si>
  <si>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</si>
  <si>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</si>
  <si>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</si>
  <si>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</si>
  <si>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</si>
  <si>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</si>
  <si>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</si>
  <si>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</si>
  <si>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</si>
  <si>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</si>
  <si>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</si>
  <si>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</si>
  <si>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</si>
  <si>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</si>
  <si>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</si>
  <si>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</si>
  <si>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</si>
  <si>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</si>
  <si>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</si>
  <si>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</si>
  <si>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</si>
  <si>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</si>
  <si>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</si>
  <si>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</si>
  <si>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</si>
  <si>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</si>
  <si>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</si>
  <si>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</si>
  <si>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</si>
  <si>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</si>
  <si>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</si>
  <si>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</si>
  <si>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</si>
  <si>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</si>
  <si>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</si>
  <si>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</si>
  <si>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</si>
  <si>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</si>
  <si>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</si>
  <si>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</si>
  <si>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</si>
  <si>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</si>
  <si>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</si>
  <si>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</si>
  <si>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</si>
  <si>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</si>
  <si>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•En el mes de enero de 2019, el rango de precios con mayor volumen de compras para el aceite de oliva es el de los 2,9-3,0 €-litro, donde se acumula el 41,4% del total de las compras. Esta proporción es mayor con respecto a los meses anteriores sobre todo desde febrero y hasta el pasado mes de noviembre donde se nota el desplazamiento. 
El discount es el canal que más contribuye a dicha concentración con el 66,3% de los litros. El supermercado también aglutina la mayor parte de sus ventas en este tramo (46,5%), el hipermercado no consigue superar al total España (20,7%).
El segundo tramo con mayor proporción de compras es, el que oscila entre 2,5-2,6 €-litro (13,5%), de manera que en un rango de 0,50 céntimos de euro (2,5-3,0€-litro) se concentran más de la mitad de las ventas de aceite de oliva (el 54,9%). 
En este caso, son el supermercado y el hipermercado los que tienen una cuota más significativa, llegando a alcanzar una concentración del 14,7% y el 14,3% de las compras respectivamente. 
•La mayor concentración de compras para el aceite de oliva virgen se sitúa en el tramo que oscila entre los 3,3-3,4 €-litro y representa el 26,0% de las compras. En este caso también es visible un desplazamiento de las compras hacia tramos inferiores de precio, aunque estas no están tan concentradas como en el caso del aceite de oliva.
A esta concentración contribuyen tanto el supermercado con el 32,2% de las compras, como el discount, que distribuye el 43,0 % de sus compras en dicho tramo.
Otro 15,5% de los litros de aceite de oliva virgen se adquieren en el intervalo de precios que oscila entre los 3,1-3,2 €-litro. En este caso solo supermercados y autoservicios contribuyen a ello con una concentración del 22,8% en este tramo de precios.
•En cuanto al aceite de oliva virgen extra, este mes también se desplaza ligeramente el tramo de precios a rangos inferiores, de manera que queda más distribuido. Así, se cumulan un 14,4% de las compras entre los 3,5-3,7 €-litro, un 13,4% entre 3,7-3,9 €/litro y un 14,5% entre 3,9-4,1€/litro. De esta manera, entre los 3,5-4,1 €-litros hay una concentración del 42,3%. 
Son discount y super los responsables directos de esta concentración (63,2% y 51,1% respectivamente). El hipermercado, sin embargo, concentra un 22,5% de manera que no consigue llegar a nivel del total España.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</si>
</sst>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4" borderId="0" xfId="0" applyFill="1" applyAlignment="1">
      <alignment horizontal="center"/>
    </xf>
    <xf numFmtId="0" fontId="15" fillId="0" borderId="20" xfId="0" applyFont="1" applyBorder="1" applyAlignment="1">
      <alignment horizontal="left"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15" fillId="0" borderId="23" xfId="0" applyFont="1" applyBorder="1" applyAlignment="1">
      <alignment horizontal="left" vertical="center" wrapText="1"/>
    </xf>
    <xf numFmtId="0" fontId="15" fillId="0" borderId="0" xfId="0" applyFont="1" applyBorder="1" applyAlignment="1">
      <alignment horizontal="left" vertical="center" wrapText="1"/>
    </xf>
    <xf numFmtId="0" fontId="15" fillId="0" borderId="24" xfId="0" applyFont="1" applyBorder="1" applyAlignment="1">
      <alignment horizontal="left" vertical="center" wrapText="1"/>
    </xf>
    <xf numFmtId="0" fontId="15" fillId="0" borderId="25" xfId="0" applyFont="1" applyBorder="1" applyAlignment="1">
      <alignment horizontal="left" vertical="center" wrapText="1"/>
    </xf>
    <xf numFmtId="0" fontId="15" fillId="0" borderId="26" xfId="0" applyFont="1" applyBorder="1" applyAlignment="1">
      <alignment horizontal="left" vertical="center" wrapText="1"/>
    </xf>
    <xf numFmtId="0" fontId="15" fillId="0" borderId="27" xfId="0" applyFont="1" applyBorder="1" applyAlignment="1">
      <alignment horizontal="left"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184">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FEBRERO 18</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Chart'!$G$10:$G$33</c:f>
              <c:numCache>
                <c:formatCode>0.0</c:formatCode>
                <c:ptCount val="24"/>
                <c:pt idx="0">
                  <c:v>0.75</c:v>
                </c:pt>
                <c:pt idx="1">
                  <c:v>0.33</c:v>
                </c:pt>
                <c:pt idx="2">
                  <c:v>0.09</c:v>
                </c:pt>
                <c:pt idx="3">
                  <c:v>0.47</c:v>
                </c:pt>
                <c:pt idx="4">
                  <c:v>0.58000000000000007</c:v>
                </c:pt>
                <c:pt idx="5">
                  <c:v>0.1</c:v>
                </c:pt>
                <c:pt idx="6">
                  <c:v>0.35</c:v>
                </c:pt>
                <c:pt idx="7">
                  <c:v>0.55000000000000004</c:v>
                </c:pt>
                <c:pt idx="8">
                  <c:v>0.33</c:v>
                </c:pt>
                <c:pt idx="9">
                  <c:v>0</c:v>
                </c:pt>
                <c:pt idx="10">
                  <c:v>0.49</c:v>
                </c:pt>
                <c:pt idx="11">
                  <c:v>1.88</c:v>
                </c:pt>
                <c:pt idx="12">
                  <c:v>0.54</c:v>
                </c:pt>
                <c:pt idx="13">
                  <c:v>4.28</c:v>
                </c:pt>
                <c:pt idx="14">
                  <c:v>3.3400000000000003</c:v>
                </c:pt>
                <c:pt idx="15">
                  <c:v>3.57</c:v>
                </c:pt>
                <c:pt idx="16">
                  <c:v>8.620000000000001</c:v>
                </c:pt>
                <c:pt idx="17">
                  <c:v>11.79</c:v>
                </c:pt>
                <c:pt idx="18">
                  <c:v>34.940000000000005</c:v>
                </c:pt>
                <c:pt idx="19">
                  <c:v>5.8599999999999994</c:v>
                </c:pt>
                <c:pt idx="20">
                  <c:v>3.2800000000000002</c:v>
                </c:pt>
                <c:pt idx="21">
                  <c:v>2.25</c:v>
                </c:pt>
                <c:pt idx="22">
                  <c:v>1.02</c:v>
                </c:pt>
                <c:pt idx="23">
                  <c:v>14.620000000000001</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MARZO 18</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Chart'!$H$10:$H$33</c:f>
              <c:numCache>
                <c:formatCode>0.0</c:formatCode>
                <c:ptCount val="24"/>
                <c:pt idx="0">
                  <c:v>0.63</c:v>
                </c:pt>
                <c:pt idx="1">
                  <c:v>0.15</c:v>
                </c:pt>
                <c:pt idx="2">
                  <c:v>0.04</c:v>
                </c:pt>
                <c:pt idx="3">
                  <c:v>0.19</c:v>
                </c:pt>
                <c:pt idx="4">
                  <c:v>0.3</c:v>
                </c:pt>
                <c:pt idx="5">
                  <c:v>0.36000000000000004</c:v>
                </c:pt>
                <c:pt idx="6">
                  <c:v>0.05</c:v>
                </c:pt>
                <c:pt idx="7">
                  <c:v>9.0000000000000011E-2</c:v>
                </c:pt>
                <c:pt idx="8">
                  <c:v>0.13</c:v>
                </c:pt>
                <c:pt idx="9">
                  <c:v>0.08</c:v>
                </c:pt>
                <c:pt idx="10">
                  <c:v>0.19</c:v>
                </c:pt>
                <c:pt idx="11">
                  <c:v>2.21</c:v>
                </c:pt>
                <c:pt idx="12">
                  <c:v>0.82000000000000006</c:v>
                </c:pt>
                <c:pt idx="13">
                  <c:v>4</c:v>
                </c:pt>
                <c:pt idx="14">
                  <c:v>2.35</c:v>
                </c:pt>
                <c:pt idx="15">
                  <c:v>2.9499999999999997</c:v>
                </c:pt>
                <c:pt idx="16">
                  <c:v>8.65</c:v>
                </c:pt>
                <c:pt idx="17">
                  <c:v>12.64</c:v>
                </c:pt>
                <c:pt idx="18">
                  <c:v>34.82</c:v>
                </c:pt>
                <c:pt idx="19">
                  <c:v>5.6</c:v>
                </c:pt>
                <c:pt idx="20">
                  <c:v>2.99</c:v>
                </c:pt>
                <c:pt idx="21">
                  <c:v>2.7</c:v>
                </c:pt>
                <c:pt idx="22">
                  <c:v>1.05</c:v>
                </c:pt>
                <c:pt idx="23">
                  <c:v>17.050000000000004</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ABRIL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Chart'!$I$10:$I$33</c:f>
              <c:numCache>
                <c:formatCode>0.0</c:formatCode>
                <c:ptCount val="24"/>
                <c:pt idx="0">
                  <c:v>1.04</c:v>
                </c:pt>
                <c:pt idx="1">
                  <c:v>0.4</c:v>
                </c:pt>
                <c:pt idx="2">
                  <c:v>0.41</c:v>
                </c:pt>
                <c:pt idx="3">
                  <c:v>7.0000000000000007E-2</c:v>
                </c:pt>
                <c:pt idx="4">
                  <c:v>0.28000000000000003</c:v>
                </c:pt>
                <c:pt idx="5">
                  <c:v>0.27</c:v>
                </c:pt>
                <c:pt idx="6">
                  <c:v>0</c:v>
                </c:pt>
                <c:pt idx="7">
                  <c:v>0.28000000000000003</c:v>
                </c:pt>
                <c:pt idx="8">
                  <c:v>0.23</c:v>
                </c:pt>
                <c:pt idx="9">
                  <c:v>1.85</c:v>
                </c:pt>
                <c:pt idx="10">
                  <c:v>0.44999999999999996</c:v>
                </c:pt>
                <c:pt idx="11">
                  <c:v>2.09</c:v>
                </c:pt>
                <c:pt idx="12">
                  <c:v>0.79</c:v>
                </c:pt>
                <c:pt idx="13">
                  <c:v>17.32</c:v>
                </c:pt>
                <c:pt idx="14">
                  <c:v>2.8499999999999996</c:v>
                </c:pt>
                <c:pt idx="15">
                  <c:v>6.8000000000000007</c:v>
                </c:pt>
                <c:pt idx="16">
                  <c:v>10.55</c:v>
                </c:pt>
                <c:pt idx="17">
                  <c:v>9.17</c:v>
                </c:pt>
                <c:pt idx="18">
                  <c:v>25.87</c:v>
                </c:pt>
                <c:pt idx="19">
                  <c:v>3.6</c:v>
                </c:pt>
                <c:pt idx="20">
                  <c:v>1.01</c:v>
                </c:pt>
                <c:pt idx="21">
                  <c:v>0.79</c:v>
                </c:pt>
                <c:pt idx="22">
                  <c:v>0.85</c:v>
                </c:pt>
                <c:pt idx="23">
                  <c:v>13.010000000000002</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MAYO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Chart'!$J$10:$J$33</c:f>
              <c:numCache>
                <c:formatCode>0.0</c:formatCode>
                <c:ptCount val="24"/>
                <c:pt idx="0">
                  <c:v>0.84000000000000008</c:v>
                </c:pt>
                <c:pt idx="1">
                  <c:v>0.53</c:v>
                </c:pt>
                <c:pt idx="2">
                  <c:v>0.22999999999999998</c:v>
                </c:pt>
                <c:pt idx="3">
                  <c:v>0.03</c:v>
                </c:pt>
                <c:pt idx="4">
                  <c:v>0.4</c:v>
                </c:pt>
                <c:pt idx="5">
                  <c:v>7.0000000000000007E-2</c:v>
                </c:pt>
                <c:pt idx="6">
                  <c:v>0.04</c:v>
                </c:pt>
                <c:pt idx="7">
                  <c:v>4.07</c:v>
                </c:pt>
                <c:pt idx="8">
                  <c:v>0.44</c:v>
                </c:pt>
                <c:pt idx="9">
                  <c:v>2.16</c:v>
                </c:pt>
                <c:pt idx="10">
                  <c:v>1.3399999999999999</c:v>
                </c:pt>
                <c:pt idx="11">
                  <c:v>7.5600000000000005</c:v>
                </c:pt>
                <c:pt idx="12">
                  <c:v>11.91</c:v>
                </c:pt>
                <c:pt idx="13">
                  <c:v>14.73</c:v>
                </c:pt>
                <c:pt idx="14">
                  <c:v>3.85</c:v>
                </c:pt>
                <c:pt idx="15">
                  <c:v>4.29</c:v>
                </c:pt>
                <c:pt idx="16">
                  <c:v>6.68</c:v>
                </c:pt>
                <c:pt idx="17">
                  <c:v>10.93</c:v>
                </c:pt>
                <c:pt idx="18">
                  <c:v>15.530000000000001</c:v>
                </c:pt>
                <c:pt idx="19">
                  <c:v>2.54</c:v>
                </c:pt>
                <c:pt idx="20">
                  <c:v>0.44000000000000006</c:v>
                </c:pt>
                <c:pt idx="21">
                  <c:v>0.37</c:v>
                </c:pt>
                <c:pt idx="22">
                  <c:v>0.81</c:v>
                </c:pt>
                <c:pt idx="23">
                  <c:v>10.19</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JUNIO 18</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Chart'!$K$10:$K$33</c:f>
              <c:numCache>
                <c:formatCode>0.0</c:formatCode>
                <c:ptCount val="24"/>
                <c:pt idx="0">
                  <c:v>0.78000000000000014</c:v>
                </c:pt>
                <c:pt idx="1">
                  <c:v>0.24</c:v>
                </c:pt>
                <c:pt idx="2">
                  <c:v>0.27</c:v>
                </c:pt>
                <c:pt idx="3">
                  <c:v>0.21</c:v>
                </c:pt>
                <c:pt idx="4">
                  <c:v>0.59</c:v>
                </c:pt>
                <c:pt idx="5">
                  <c:v>1.4500000000000002</c:v>
                </c:pt>
                <c:pt idx="6">
                  <c:v>0.32999999999999996</c:v>
                </c:pt>
                <c:pt idx="7">
                  <c:v>5.51</c:v>
                </c:pt>
                <c:pt idx="8">
                  <c:v>0.73</c:v>
                </c:pt>
                <c:pt idx="9">
                  <c:v>2.71</c:v>
                </c:pt>
                <c:pt idx="10">
                  <c:v>1.99</c:v>
                </c:pt>
                <c:pt idx="11">
                  <c:v>5.48</c:v>
                </c:pt>
                <c:pt idx="12">
                  <c:v>19.400000000000002</c:v>
                </c:pt>
                <c:pt idx="13">
                  <c:v>9.3099999999999987</c:v>
                </c:pt>
                <c:pt idx="14">
                  <c:v>4.75</c:v>
                </c:pt>
                <c:pt idx="15">
                  <c:v>9.879999999999999</c:v>
                </c:pt>
                <c:pt idx="16">
                  <c:v>7.53</c:v>
                </c:pt>
                <c:pt idx="17">
                  <c:v>11.829999999999998</c:v>
                </c:pt>
                <c:pt idx="18">
                  <c:v>1.49</c:v>
                </c:pt>
                <c:pt idx="19">
                  <c:v>1.2999999999999998</c:v>
                </c:pt>
                <c:pt idx="20">
                  <c:v>0.47000000000000003</c:v>
                </c:pt>
                <c:pt idx="21">
                  <c:v>0.6</c:v>
                </c:pt>
                <c:pt idx="22">
                  <c:v>0.39</c:v>
                </c:pt>
                <c:pt idx="23">
                  <c:v>12.769999999999996</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JULIO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Chart'!$L$10:$L$33</c:f>
              <c:numCache>
                <c:formatCode>0.0</c:formatCode>
                <c:ptCount val="24"/>
                <c:pt idx="0">
                  <c:v>0.37</c:v>
                </c:pt>
                <c:pt idx="1">
                  <c:v>0.36</c:v>
                </c:pt>
                <c:pt idx="2">
                  <c:v>7.0000000000000007E-2</c:v>
                </c:pt>
                <c:pt idx="3">
                  <c:v>0.16</c:v>
                </c:pt>
                <c:pt idx="4">
                  <c:v>0.65</c:v>
                </c:pt>
                <c:pt idx="5">
                  <c:v>0.36</c:v>
                </c:pt>
                <c:pt idx="6">
                  <c:v>1.6199999999999999</c:v>
                </c:pt>
                <c:pt idx="7">
                  <c:v>8.52</c:v>
                </c:pt>
                <c:pt idx="8">
                  <c:v>1.49</c:v>
                </c:pt>
                <c:pt idx="9">
                  <c:v>1.67</c:v>
                </c:pt>
                <c:pt idx="10">
                  <c:v>2.7</c:v>
                </c:pt>
                <c:pt idx="11">
                  <c:v>5.26</c:v>
                </c:pt>
                <c:pt idx="12">
                  <c:v>7.52</c:v>
                </c:pt>
                <c:pt idx="13">
                  <c:v>21.32</c:v>
                </c:pt>
                <c:pt idx="14">
                  <c:v>15.79</c:v>
                </c:pt>
                <c:pt idx="15">
                  <c:v>9.61</c:v>
                </c:pt>
                <c:pt idx="16">
                  <c:v>3.7699999999999996</c:v>
                </c:pt>
                <c:pt idx="17">
                  <c:v>9.09</c:v>
                </c:pt>
                <c:pt idx="18">
                  <c:v>1.2</c:v>
                </c:pt>
                <c:pt idx="19">
                  <c:v>1.0699999999999998</c:v>
                </c:pt>
                <c:pt idx="20">
                  <c:v>0.28999999999999998</c:v>
                </c:pt>
                <c:pt idx="21">
                  <c:v>0.27</c:v>
                </c:pt>
                <c:pt idx="22">
                  <c:v>0.22</c:v>
                </c:pt>
                <c:pt idx="23">
                  <c:v>6.6000000000000005</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AGOSTO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Chart'!$M$10:$M$33</c:f>
              <c:numCache>
                <c:formatCode>0.0</c:formatCode>
                <c:ptCount val="24"/>
                <c:pt idx="0">
                  <c:v>0.79999999999999993</c:v>
                </c:pt>
                <c:pt idx="1">
                  <c:v>0.23</c:v>
                </c:pt>
                <c:pt idx="2">
                  <c:v>0.14000000000000001</c:v>
                </c:pt>
                <c:pt idx="3">
                  <c:v>0.90999999999999992</c:v>
                </c:pt>
                <c:pt idx="4">
                  <c:v>1.58</c:v>
                </c:pt>
                <c:pt idx="5">
                  <c:v>0.11</c:v>
                </c:pt>
                <c:pt idx="6">
                  <c:v>0.54</c:v>
                </c:pt>
                <c:pt idx="7">
                  <c:v>8.14</c:v>
                </c:pt>
                <c:pt idx="8">
                  <c:v>2.42</c:v>
                </c:pt>
                <c:pt idx="9">
                  <c:v>3.78</c:v>
                </c:pt>
                <c:pt idx="10">
                  <c:v>1.6300000000000001</c:v>
                </c:pt>
                <c:pt idx="11">
                  <c:v>2.75</c:v>
                </c:pt>
                <c:pt idx="12">
                  <c:v>9.5</c:v>
                </c:pt>
                <c:pt idx="13">
                  <c:v>19.57</c:v>
                </c:pt>
                <c:pt idx="14">
                  <c:v>24.23</c:v>
                </c:pt>
                <c:pt idx="15">
                  <c:v>4.8199999999999994</c:v>
                </c:pt>
                <c:pt idx="16">
                  <c:v>1.8599999999999999</c:v>
                </c:pt>
                <c:pt idx="17">
                  <c:v>8.9599999999999991</c:v>
                </c:pt>
                <c:pt idx="18">
                  <c:v>0.65999999999999992</c:v>
                </c:pt>
                <c:pt idx="19">
                  <c:v>0.47</c:v>
                </c:pt>
                <c:pt idx="20">
                  <c:v>0.08</c:v>
                </c:pt>
                <c:pt idx="21">
                  <c:v>0.31999999999999995</c:v>
                </c:pt>
                <c:pt idx="22">
                  <c:v>0.59</c:v>
                </c:pt>
                <c:pt idx="23">
                  <c:v>5.9199999999999982</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SEPTIEMBRE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Chart'!$N$10:$N$33</c:f>
              <c:numCache>
                <c:formatCode>0.0</c:formatCode>
                <c:ptCount val="24"/>
                <c:pt idx="0">
                  <c:v>0.33</c:v>
                </c:pt>
                <c:pt idx="1">
                  <c:v>0.11</c:v>
                </c:pt>
                <c:pt idx="2">
                  <c:v>0</c:v>
                </c:pt>
                <c:pt idx="3">
                  <c:v>0.64</c:v>
                </c:pt>
                <c:pt idx="4">
                  <c:v>3.54</c:v>
                </c:pt>
                <c:pt idx="5">
                  <c:v>2.16</c:v>
                </c:pt>
                <c:pt idx="6">
                  <c:v>0.83000000000000007</c:v>
                </c:pt>
                <c:pt idx="7">
                  <c:v>12.909999999999998</c:v>
                </c:pt>
                <c:pt idx="8">
                  <c:v>2.11</c:v>
                </c:pt>
                <c:pt idx="9">
                  <c:v>7.66</c:v>
                </c:pt>
                <c:pt idx="10">
                  <c:v>1.6</c:v>
                </c:pt>
                <c:pt idx="11">
                  <c:v>2.83</c:v>
                </c:pt>
                <c:pt idx="12">
                  <c:v>8.59</c:v>
                </c:pt>
                <c:pt idx="13">
                  <c:v>18.3</c:v>
                </c:pt>
                <c:pt idx="14">
                  <c:v>21.64</c:v>
                </c:pt>
                <c:pt idx="15">
                  <c:v>1.77</c:v>
                </c:pt>
                <c:pt idx="16">
                  <c:v>1.24</c:v>
                </c:pt>
                <c:pt idx="17">
                  <c:v>7.26</c:v>
                </c:pt>
                <c:pt idx="18">
                  <c:v>0.85</c:v>
                </c:pt>
                <c:pt idx="19">
                  <c:v>0.55000000000000004</c:v>
                </c:pt>
                <c:pt idx="20">
                  <c:v>0.56000000000000005</c:v>
                </c:pt>
                <c:pt idx="21">
                  <c:v>0.42</c:v>
                </c:pt>
                <c:pt idx="22">
                  <c:v>0.37</c:v>
                </c:pt>
                <c:pt idx="23">
                  <c:v>3.6999999999999993</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OCTUBRE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Chart'!$O$10:$O$33</c:f>
              <c:numCache>
                <c:formatCode>0.0</c:formatCode>
                <c:ptCount val="24"/>
                <c:pt idx="0">
                  <c:v>1.05</c:v>
                </c:pt>
                <c:pt idx="1">
                  <c:v>0.31</c:v>
                </c:pt>
                <c:pt idx="2">
                  <c:v>7.0000000000000007E-2</c:v>
                </c:pt>
                <c:pt idx="3">
                  <c:v>4.1499999999999995</c:v>
                </c:pt>
                <c:pt idx="4">
                  <c:v>3.22</c:v>
                </c:pt>
                <c:pt idx="5">
                  <c:v>2.67</c:v>
                </c:pt>
                <c:pt idx="6">
                  <c:v>4.49</c:v>
                </c:pt>
                <c:pt idx="7">
                  <c:v>24.96</c:v>
                </c:pt>
                <c:pt idx="8">
                  <c:v>3.21</c:v>
                </c:pt>
                <c:pt idx="9">
                  <c:v>2.71</c:v>
                </c:pt>
                <c:pt idx="10">
                  <c:v>14.09</c:v>
                </c:pt>
                <c:pt idx="11">
                  <c:v>2.42</c:v>
                </c:pt>
                <c:pt idx="12">
                  <c:v>9.91</c:v>
                </c:pt>
                <c:pt idx="13">
                  <c:v>8.6999999999999993</c:v>
                </c:pt>
                <c:pt idx="14">
                  <c:v>5.58</c:v>
                </c:pt>
                <c:pt idx="15">
                  <c:v>2.0099999999999998</c:v>
                </c:pt>
                <c:pt idx="16">
                  <c:v>1.08</c:v>
                </c:pt>
                <c:pt idx="17">
                  <c:v>3.5500000000000003</c:v>
                </c:pt>
                <c:pt idx="18">
                  <c:v>0.34</c:v>
                </c:pt>
                <c:pt idx="19">
                  <c:v>0.28000000000000003</c:v>
                </c:pt>
                <c:pt idx="20">
                  <c:v>0.13</c:v>
                </c:pt>
                <c:pt idx="21">
                  <c:v>7.0000000000000007E-2</c:v>
                </c:pt>
                <c:pt idx="22">
                  <c:v>0.8</c:v>
                </c:pt>
                <c:pt idx="23">
                  <c:v>4.1999999999999993</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NOVIEMBRE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Chart'!$P$10:$P$33</c:f>
              <c:numCache>
                <c:formatCode>0.0</c:formatCode>
                <c:ptCount val="24"/>
                <c:pt idx="0">
                  <c:v>0.43</c:v>
                </c:pt>
                <c:pt idx="1">
                  <c:v>0.27</c:v>
                </c:pt>
                <c:pt idx="2">
                  <c:v>0.16999999999999998</c:v>
                </c:pt>
                <c:pt idx="3">
                  <c:v>14.83</c:v>
                </c:pt>
                <c:pt idx="4">
                  <c:v>4.6500000000000004</c:v>
                </c:pt>
                <c:pt idx="5">
                  <c:v>3.1599999999999997</c:v>
                </c:pt>
                <c:pt idx="6">
                  <c:v>5.0599999999999996</c:v>
                </c:pt>
                <c:pt idx="7">
                  <c:v>42.05</c:v>
                </c:pt>
                <c:pt idx="8">
                  <c:v>3.06</c:v>
                </c:pt>
                <c:pt idx="9">
                  <c:v>0.95</c:v>
                </c:pt>
                <c:pt idx="10">
                  <c:v>2.6</c:v>
                </c:pt>
                <c:pt idx="11">
                  <c:v>3.25</c:v>
                </c:pt>
                <c:pt idx="12">
                  <c:v>2.35</c:v>
                </c:pt>
                <c:pt idx="13">
                  <c:v>1.92</c:v>
                </c:pt>
                <c:pt idx="14">
                  <c:v>1.32</c:v>
                </c:pt>
                <c:pt idx="15">
                  <c:v>0.96000000000000008</c:v>
                </c:pt>
                <c:pt idx="16">
                  <c:v>1.7</c:v>
                </c:pt>
                <c:pt idx="17">
                  <c:v>3.33</c:v>
                </c:pt>
                <c:pt idx="18">
                  <c:v>0.51</c:v>
                </c:pt>
                <c:pt idx="19">
                  <c:v>0.83</c:v>
                </c:pt>
                <c:pt idx="20">
                  <c:v>0.85</c:v>
                </c:pt>
                <c:pt idx="21">
                  <c:v>0.1</c:v>
                </c:pt>
                <c:pt idx="22">
                  <c:v>0.36</c:v>
                </c:pt>
                <c:pt idx="23">
                  <c:v>5.299999999999998</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DICIEMBRE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Chart'!$Q$10:$Q$33</c:f>
              <c:numCache>
                <c:formatCode>0.0</c:formatCode>
                <c:ptCount val="24"/>
                <c:pt idx="0">
                  <c:v>0.51</c:v>
                </c:pt>
                <c:pt idx="1">
                  <c:v>0.63</c:v>
                </c:pt>
                <c:pt idx="2">
                  <c:v>0.64999999999999991</c:v>
                </c:pt>
                <c:pt idx="3">
                  <c:v>16.09</c:v>
                </c:pt>
                <c:pt idx="4">
                  <c:v>3.9299999999999997</c:v>
                </c:pt>
                <c:pt idx="5">
                  <c:v>1.86</c:v>
                </c:pt>
                <c:pt idx="6">
                  <c:v>5.0599999999999996</c:v>
                </c:pt>
                <c:pt idx="7">
                  <c:v>43.839999999999996</c:v>
                </c:pt>
                <c:pt idx="8">
                  <c:v>2.59</c:v>
                </c:pt>
                <c:pt idx="9">
                  <c:v>2.59</c:v>
                </c:pt>
                <c:pt idx="10">
                  <c:v>2.96</c:v>
                </c:pt>
                <c:pt idx="11">
                  <c:v>2.38</c:v>
                </c:pt>
                <c:pt idx="12">
                  <c:v>3.28</c:v>
                </c:pt>
                <c:pt idx="13">
                  <c:v>0.76</c:v>
                </c:pt>
                <c:pt idx="14">
                  <c:v>2.1</c:v>
                </c:pt>
                <c:pt idx="15">
                  <c:v>1.54</c:v>
                </c:pt>
                <c:pt idx="16">
                  <c:v>0.62</c:v>
                </c:pt>
                <c:pt idx="17">
                  <c:v>1.56</c:v>
                </c:pt>
                <c:pt idx="18">
                  <c:v>0.31999999999999995</c:v>
                </c:pt>
                <c:pt idx="19">
                  <c:v>0.73</c:v>
                </c:pt>
                <c:pt idx="20">
                  <c:v>0.22999999999999998</c:v>
                </c:pt>
                <c:pt idx="21">
                  <c:v>0.06</c:v>
                </c:pt>
                <c:pt idx="22">
                  <c:v>0.73</c:v>
                </c:pt>
                <c:pt idx="23">
                  <c:v>4.9999999999999991</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ENERO 19</c:v>
                </c:pt>
              </c:strCache>
            </c:strRef>
          </c:tx>
          <c:spPr>
            <a:ln>
              <a:solidFill>
                <a:schemeClr val="tx2">
                  <a:lumMod val="50000"/>
                </a:schemeClr>
              </a:solidFill>
            </a:ln>
          </c:spPr>
          <c:marker>
            <c:spPr>
              <a:solidFill>
                <a:srgbClr val="002060"/>
              </a:solidFill>
              <a:ln>
                <a:solidFill>
                  <a:schemeClr val="tx2">
                    <a:lumMod val="5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Chart'!$R$10:$R$33</c:f>
              <c:numCache>
                <c:formatCode>0.0</c:formatCode>
                <c:ptCount val="24"/>
                <c:pt idx="0">
                  <c:v>0.61</c:v>
                </c:pt>
                <c:pt idx="1">
                  <c:v>1.54</c:v>
                </c:pt>
                <c:pt idx="2">
                  <c:v>1.02</c:v>
                </c:pt>
                <c:pt idx="3">
                  <c:v>13.48</c:v>
                </c:pt>
                <c:pt idx="4">
                  <c:v>2.23</c:v>
                </c:pt>
                <c:pt idx="5">
                  <c:v>3.57</c:v>
                </c:pt>
                <c:pt idx="6">
                  <c:v>5.8500000000000005</c:v>
                </c:pt>
                <c:pt idx="7">
                  <c:v>41.42</c:v>
                </c:pt>
                <c:pt idx="8">
                  <c:v>8.5599999999999987</c:v>
                </c:pt>
                <c:pt idx="9">
                  <c:v>2.0599999999999996</c:v>
                </c:pt>
                <c:pt idx="10">
                  <c:v>2.14</c:v>
                </c:pt>
                <c:pt idx="11">
                  <c:v>1.5</c:v>
                </c:pt>
                <c:pt idx="12">
                  <c:v>2.17</c:v>
                </c:pt>
                <c:pt idx="13">
                  <c:v>0.94</c:v>
                </c:pt>
                <c:pt idx="14">
                  <c:v>1.38</c:v>
                </c:pt>
                <c:pt idx="15">
                  <c:v>0.79</c:v>
                </c:pt>
                <c:pt idx="16">
                  <c:v>1.5</c:v>
                </c:pt>
                <c:pt idx="17">
                  <c:v>3.25</c:v>
                </c:pt>
                <c:pt idx="18">
                  <c:v>0.67999999999999994</c:v>
                </c:pt>
                <c:pt idx="19">
                  <c:v>0.47</c:v>
                </c:pt>
                <c:pt idx="20">
                  <c:v>0.15</c:v>
                </c:pt>
                <c:pt idx="21">
                  <c:v>0.45</c:v>
                </c:pt>
                <c:pt idx="22">
                  <c:v>0.42</c:v>
                </c:pt>
                <c:pt idx="23">
                  <c:v>3.8299999999999992</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74309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532361"/>
          <a:ext cx="2337499" cy="114569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Enero 2019</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502920</xdr:colOff>
      <xdr:row>0</xdr:row>
      <xdr:rowOff>76200</xdr:rowOff>
    </xdr:from>
    <xdr:to>
      <xdr:col>11</xdr:col>
      <xdr:colOff>708853</xdr:colOff>
      <xdr:row>3</xdr:row>
      <xdr:rowOff>135009</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842760" y="7620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15240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HIJA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election activeCell="D29" sqref="D29"/>
    </sheetView>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2" sqref="D2"/>
    </sheetView>
  </sheetViews>
  <sheetFormatPr baseColWidth="10" defaultRowHeight="14.4" x14ac:dyDescent="0.3"/>
  <cols>
    <col min="1" max="1" width="5.77734375" customWidth="1"/>
    <col min="2" max="2" width="4.21875" customWidth="1"/>
    <col min="5" max="5" width="3.77734375" style="6" customWidth="1"/>
    <col min="6" max="6" width="14" customWidth="1"/>
    <col min="7" max="7" width="12.7773437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FEBRERO 18</v>
      </c>
      <c r="H9" s="43" t="str">
        <f>'TAM Aceite de Oliva'!F9</f>
        <v xml:space="preserve"> MARZO 18</v>
      </c>
      <c r="I9" s="43" t="str">
        <f>'TAM Aceite de Oliva'!G9</f>
        <v xml:space="preserve"> ABRIL 18</v>
      </c>
      <c r="J9" s="43" t="str">
        <f>'TAM Aceite de Oliva'!H9</f>
        <v xml:space="preserve"> MAYO 18</v>
      </c>
      <c r="K9" s="43" t="str">
        <f>'TAM Aceite de Oliva'!I9</f>
        <v xml:space="preserve"> JUNIO 18</v>
      </c>
      <c r="L9" s="43" t="str">
        <f>'TAM Aceite de Oliva'!J9</f>
        <v xml:space="preserve"> JULIO 18</v>
      </c>
      <c r="M9" s="43" t="str">
        <f>'TAM Aceite de Oliva'!K9</f>
        <v xml:space="preserve"> AGOSTO 18</v>
      </c>
      <c r="N9" s="43" t="str">
        <f>'TAM Aceite de Oliva'!L9</f>
        <v xml:space="preserve"> SEPTIEMBRE 18</v>
      </c>
      <c r="O9" s="43" t="str">
        <f>'TAM Aceite de Oliva'!M9</f>
        <v xml:space="preserve"> OCTUBRE 18</v>
      </c>
      <c r="P9" s="43" t="str">
        <f>'TAM Aceite de Oliva'!N9</f>
        <v xml:space="preserve"> NOVIEMBRE 18</v>
      </c>
      <c r="Q9" s="43" t="str">
        <f>'TAM Aceite de Oliva'!O9</f>
        <v xml:space="preserve"> DICIEMBRE 18</v>
      </c>
      <c r="R9" s="43" t="str">
        <f>'TAM Aceite de Oliva'!P9</f>
        <v xml:space="preserve"> ENERO 19</v>
      </c>
    </row>
    <row r="10" spans="3:18" x14ac:dyDescent="0.3">
      <c r="C10" s="56">
        <f>CHOOSE(Enlaces!$G$1,'TAM Aceite de Oliva'!B10,'TAM Aceite Virgen'!B10,'TAM Aceite Virgen Extra'!B10)</f>
        <v>0</v>
      </c>
      <c r="D10" s="18">
        <f>CHOOSE(Enlaces!$G$1,'TAM Aceite de Oliva'!C10,'TAM Aceite Virgen'!C10,'TAM Aceite Virgen Extra'!C10)</f>
        <v>2.2999999999999998</v>
      </c>
      <c r="F10" s="42" t="str">
        <f>"Menos de "&amp;D10</f>
        <v>Menos de 2,3</v>
      </c>
      <c r="G10" s="44">
        <f>CHOOSE(Enlaces!$G$1,'TAM Aceite de Oliva'!E10,'TAM Aceite Virgen'!E10,'TAM Aceite Virgen Extra'!E10)</f>
        <v>0.75</v>
      </c>
      <c r="H10" s="44">
        <f>CHOOSE(Enlaces!$G$1,'TAM Aceite de Oliva'!F10,'TAM Aceite Virgen'!F10,'TAM Aceite Virgen Extra'!F10)</f>
        <v>0.63</v>
      </c>
      <c r="I10" s="44">
        <f>CHOOSE(Enlaces!$G$1,'TAM Aceite de Oliva'!G10,'TAM Aceite Virgen'!G10,'TAM Aceite Virgen Extra'!G10)</f>
        <v>1.04</v>
      </c>
      <c r="J10" s="44">
        <f>CHOOSE(Enlaces!$G$1,'TAM Aceite de Oliva'!H10,'TAM Aceite Virgen'!H10,'TAM Aceite Virgen Extra'!H10)</f>
        <v>0.84000000000000008</v>
      </c>
      <c r="K10" s="44">
        <f>CHOOSE(Enlaces!$G$1,'TAM Aceite de Oliva'!I10,'TAM Aceite Virgen'!I10,'TAM Aceite Virgen Extra'!I10)</f>
        <v>0.78000000000000014</v>
      </c>
      <c r="L10" s="44">
        <f>CHOOSE(Enlaces!$G$1,'TAM Aceite de Oliva'!J10,'TAM Aceite Virgen'!J10,'TAM Aceite Virgen Extra'!J10)</f>
        <v>0.37</v>
      </c>
      <c r="M10" s="44">
        <f>CHOOSE(Enlaces!$G$1,'TAM Aceite de Oliva'!K10,'TAM Aceite Virgen'!K10,'TAM Aceite Virgen Extra'!K10)</f>
        <v>0.79999999999999993</v>
      </c>
      <c r="N10" s="44">
        <f>CHOOSE(Enlaces!$G$1,'TAM Aceite de Oliva'!L10,'TAM Aceite Virgen'!L10,'TAM Aceite Virgen Extra'!L10)</f>
        <v>0.33</v>
      </c>
      <c r="O10" s="44">
        <f>CHOOSE(Enlaces!$G$1,'TAM Aceite de Oliva'!M10,'TAM Aceite Virgen'!M10,'TAM Aceite Virgen Extra'!M10)</f>
        <v>1.05</v>
      </c>
      <c r="P10" s="44">
        <f>CHOOSE(Enlaces!$G$1,'TAM Aceite de Oliva'!N10,'TAM Aceite Virgen'!N10,'TAM Aceite Virgen Extra'!N10)</f>
        <v>0.43</v>
      </c>
      <c r="Q10" s="44">
        <f>CHOOSE(Enlaces!$G$1,'TAM Aceite de Oliva'!O10,'TAM Aceite Virgen'!O10,'TAM Aceite Virgen Extra'!O10)</f>
        <v>0.51</v>
      </c>
      <c r="R10" s="44">
        <f>CHOOSE(Enlaces!$G$1,'TAM Aceite de Oliva'!P10,'TAM Aceite Virgen'!P10,'TAM Aceite Virgen Extra'!P10)</f>
        <v>0.61</v>
      </c>
    </row>
    <row r="11" spans="3:18" x14ac:dyDescent="0.3">
      <c r="C11" s="19">
        <f>CHOOSE(Enlaces!$G$1,'TAM Aceite de Oliva'!B11,'TAM Aceite Virgen'!B11,'TAM Aceite Virgen Extra'!B11)</f>
        <v>2.2999999999999998</v>
      </c>
      <c r="D11" s="18">
        <f>CHOOSE(Enlaces!$G$1,'TAM Aceite de Oliva'!C11,'TAM Aceite Virgen'!C11,'TAM Aceite Virgen Extra'!C11)</f>
        <v>2.4</v>
      </c>
      <c r="F11" s="42" t="str">
        <f t="shared" ref="F11:F30" si="0">"&gt;="&amp;C11&amp;"  - &lt; "&amp;D11</f>
        <v>&gt;=2,3  - &lt; 2,4</v>
      </c>
      <c r="G11" s="44">
        <f>CHOOSE(Enlaces!$G$1,'TAM Aceite de Oliva'!E11,'TAM Aceite Virgen'!E11,'TAM Aceite Virgen Extra'!E11)</f>
        <v>0.33</v>
      </c>
      <c r="H11" s="44">
        <f>CHOOSE(Enlaces!$G$1,'TAM Aceite de Oliva'!F11,'TAM Aceite Virgen'!F11,'TAM Aceite Virgen Extra'!F11)</f>
        <v>0.15</v>
      </c>
      <c r="I11" s="44">
        <f>CHOOSE(Enlaces!$G$1,'TAM Aceite de Oliva'!G11,'TAM Aceite Virgen'!G11,'TAM Aceite Virgen Extra'!G11)</f>
        <v>0.4</v>
      </c>
      <c r="J11" s="44">
        <f>CHOOSE(Enlaces!$G$1,'TAM Aceite de Oliva'!H11,'TAM Aceite Virgen'!H11,'TAM Aceite Virgen Extra'!H11)</f>
        <v>0.53</v>
      </c>
      <c r="K11" s="44">
        <f>CHOOSE(Enlaces!$G$1,'TAM Aceite de Oliva'!I11,'TAM Aceite Virgen'!I11,'TAM Aceite Virgen Extra'!I11)</f>
        <v>0.24</v>
      </c>
      <c r="L11" s="44">
        <f>CHOOSE(Enlaces!$G$1,'TAM Aceite de Oliva'!J11,'TAM Aceite Virgen'!J11,'TAM Aceite Virgen Extra'!J11)</f>
        <v>0.36</v>
      </c>
      <c r="M11" s="44">
        <f>CHOOSE(Enlaces!$G$1,'TAM Aceite de Oliva'!K11,'TAM Aceite Virgen'!K11,'TAM Aceite Virgen Extra'!K11)</f>
        <v>0.23</v>
      </c>
      <c r="N11" s="44">
        <f>CHOOSE(Enlaces!$G$1,'TAM Aceite de Oliva'!L11,'TAM Aceite Virgen'!L11,'TAM Aceite Virgen Extra'!L11)</f>
        <v>0.11</v>
      </c>
      <c r="O11" s="44">
        <f>CHOOSE(Enlaces!$G$1,'TAM Aceite de Oliva'!M11,'TAM Aceite Virgen'!M11,'TAM Aceite Virgen Extra'!M11)</f>
        <v>0.31</v>
      </c>
      <c r="P11" s="44">
        <f>CHOOSE(Enlaces!$G$1,'TAM Aceite de Oliva'!N11,'TAM Aceite Virgen'!N11,'TAM Aceite Virgen Extra'!N11)</f>
        <v>0.27</v>
      </c>
      <c r="Q11" s="44">
        <f>CHOOSE(Enlaces!$G$1,'TAM Aceite de Oliva'!O11,'TAM Aceite Virgen'!O11,'TAM Aceite Virgen Extra'!O11)</f>
        <v>0.63</v>
      </c>
      <c r="R11" s="44">
        <f>CHOOSE(Enlaces!$G$1,'TAM Aceite de Oliva'!P11,'TAM Aceite Virgen'!P11,'TAM Aceite Virgen Extra'!P11)</f>
        <v>1.54</v>
      </c>
    </row>
    <row r="12" spans="3:18" x14ac:dyDescent="0.3">
      <c r="C12" s="19">
        <f>CHOOSE(Enlaces!$G$1,'TAM Aceite de Oliva'!B12,'TAM Aceite Virgen'!B12,'TAM Aceite Virgen Extra'!B12)</f>
        <v>2.4</v>
      </c>
      <c r="D12" s="18">
        <f>CHOOSE(Enlaces!$G$1,'TAM Aceite de Oliva'!C12,'TAM Aceite Virgen'!C12,'TAM Aceite Virgen Extra'!C12)</f>
        <v>2.5</v>
      </c>
      <c r="F12" s="42" t="str">
        <f t="shared" si="0"/>
        <v>&gt;=2,4  - &lt; 2,5</v>
      </c>
      <c r="G12" s="44">
        <f>CHOOSE(Enlaces!$G$1,'TAM Aceite de Oliva'!E12,'TAM Aceite Virgen'!E12,'TAM Aceite Virgen Extra'!E12)</f>
        <v>0.09</v>
      </c>
      <c r="H12" s="44">
        <f>CHOOSE(Enlaces!$G$1,'TAM Aceite de Oliva'!F12,'TAM Aceite Virgen'!F12,'TAM Aceite Virgen Extra'!F12)</f>
        <v>0.04</v>
      </c>
      <c r="I12" s="44">
        <f>CHOOSE(Enlaces!$G$1,'TAM Aceite de Oliva'!G12,'TAM Aceite Virgen'!G12,'TAM Aceite Virgen Extra'!G12)</f>
        <v>0.41</v>
      </c>
      <c r="J12" s="44">
        <f>CHOOSE(Enlaces!$G$1,'TAM Aceite de Oliva'!H12,'TAM Aceite Virgen'!H12,'TAM Aceite Virgen Extra'!H12)</f>
        <v>0.22999999999999998</v>
      </c>
      <c r="K12" s="44">
        <f>CHOOSE(Enlaces!$G$1,'TAM Aceite de Oliva'!I12,'TAM Aceite Virgen'!I12,'TAM Aceite Virgen Extra'!I12)</f>
        <v>0.27</v>
      </c>
      <c r="L12" s="44">
        <f>CHOOSE(Enlaces!$G$1,'TAM Aceite de Oliva'!J12,'TAM Aceite Virgen'!J12,'TAM Aceite Virgen Extra'!J12)</f>
        <v>7.0000000000000007E-2</v>
      </c>
      <c r="M12" s="44">
        <f>CHOOSE(Enlaces!$G$1,'TAM Aceite de Oliva'!K12,'TAM Aceite Virgen'!K12,'TAM Aceite Virgen Extra'!K12)</f>
        <v>0.14000000000000001</v>
      </c>
      <c r="N12" s="44">
        <f>CHOOSE(Enlaces!$G$1,'TAM Aceite de Oliva'!L12,'TAM Aceite Virgen'!L12,'TAM Aceite Virgen Extra'!L12)</f>
        <v>0</v>
      </c>
      <c r="O12" s="44">
        <f>CHOOSE(Enlaces!$G$1,'TAM Aceite de Oliva'!M12,'TAM Aceite Virgen'!M12,'TAM Aceite Virgen Extra'!M12)</f>
        <v>7.0000000000000007E-2</v>
      </c>
      <c r="P12" s="44">
        <f>CHOOSE(Enlaces!$G$1,'TAM Aceite de Oliva'!N12,'TAM Aceite Virgen'!N12,'TAM Aceite Virgen Extra'!N12)</f>
        <v>0.16999999999999998</v>
      </c>
      <c r="Q12" s="44">
        <f>CHOOSE(Enlaces!$G$1,'TAM Aceite de Oliva'!O12,'TAM Aceite Virgen'!O12,'TAM Aceite Virgen Extra'!O12)</f>
        <v>0.64999999999999991</v>
      </c>
      <c r="R12" s="44">
        <f>CHOOSE(Enlaces!$G$1,'TAM Aceite de Oliva'!P12,'TAM Aceite Virgen'!P12,'TAM Aceite Virgen Extra'!P12)</f>
        <v>1.02</v>
      </c>
    </row>
    <row r="13" spans="3:18" x14ac:dyDescent="0.3">
      <c r="C13" s="19">
        <f>CHOOSE(Enlaces!$G$1,'TAM Aceite de Oliva'!B13,'TAM Aceite Virgen'!B13,'TAM Aceite Virgen Extra'!B13)</f>
        <v>2.5</v>
      </c>
      <c r="D13" s="18">
        <f>CHOOSE(Enlaces!$G$1,'TAM Aceite de Oliva'!C13,'TAM Aceite Virgen'!C13,'TAM Aceite Virgen Extra'!C13)</f>
        <v>2.6</v>
      </c>
      <c r="F13" s="42" t="str">
        <f t="shared" si="0"/>
        <v>&gt;=2,5  - &lt; 2,6</v>
      </c>
      <c r="G13" s="44">
        <f>CHOOSE(Enlaces!$G$1,'TAM Aceite de Oliva'!E13,'TAM Aceite Virgen'!E13,'TAM Aceite Virgen Extra'!E13)</f>
        <v>0.47</v>
      </c>
      <c r="H13" s="44">
        <f>CHOOSE(Enlaces!$G$1,'TAM Aceite de Oliva'!F13,'TAM Aceite Virgen'!F13,'TAM Aceite Virgen Extra'!F13)</f>
        <v>0.19</v>
      </c>
      <c r="I13" s="44">
        <f>CHOOSE(Enlaces!$G$1,'TAM Aceite de Oliva'!G13,'TAM Aceite Virgen'!G13,'TAM Aceite Virgen Extra'!G13)</f>
        <v>7.0000000000000007E-2</v>
      </c>
      <c r="J13" s="44">
        <f>CHOOSE(Enlaces!$G$1,'TAM Aceite de Oliva'!H13,'TAM Aceite Virgen'!H13,'TAM Aceite Virgen Extra'!H13)</f>
        <v>0.03</v>
      </c>
      <c r="K13" s="44">
        <f>CHOOSE(Enlaces!$G$1,'TAM Aceite de Oliva'!I13,'TAM Aceite Virgen'!I13,'TAM Aceite Virgen Extra'!I13)</f>
        <v>0.21</v>
      </c>
      <c r="L13" s="44">
        <f>CHOOSE(Enlaces!$G$1,'TAM Aceite de Oliva'!J13,'TAM Aceite Virgen'!J13,'TAM Aceite Virgen Extra'!J13)</f>
        <v>0.16</v>
      </c>
      <c r="M13" s="44">
        <f>CHOOSE(Enlaces!$G$1,'TAM Aceite de Oliva'!K13,'TAM Aceite Virgen'!K13,'TAM Aceite Virgen Extra'!K13)</f>
        <v>0.90999999999999992</v>
      </c>
      <c r="N13" s="44">
        <f>CHOOSE(Enlaces!$G$1,'TAM Aceite de Oliva'!L13,'TAM Aceite Virgen'!L13,'TAM Aceite Virgen Extra'!L13)</f>
        <v>0.64</v>
      </c>
      <c r="O13" s="44">
        <f>CHOOSE(Enlaces!$G$1,'TAM Aceite de Oliva'!M13,'TAM Aceite Virgen'!M13,'TAM Aceite Virgen Extra'!M13)</f>
        <v>4.1499999999999995</v>
      </c>
      <c r="P13" s="44">
        <f>CHOOSE(Enlaces!$G$1,'TAM Aceite de Oliva'!N13,'TAM Aceite Virgen'!N13,'TAM Aceite Virgen Extra'!N13)</f>
        <v>14.83</v>
      </c>
      <c r="Q13" s="44">
        <f>CHOOSE(Enlaces!$G$1,'TAM Aceite de Oliva'!O13,'TAM Aceite Virgen'!O13,'TAM Aceite Virgen Extra'!O13)</f>
        <v>16.09</v>
      </c>
      <c r="R13" s="44">
        <f>CHOOSE(Enlaces!$G$1,'TAM Aceite de Oliva'!P13,'TAM Aceite Virgen'!P13,'TAM Aceite Virgen Extra'!P13)</f>
        <v>13.48</v>
      </c>
    </row>
    <row r="14" spans="3:18" x14ac:dyDescent="0.3">
      <c r="C14" s="19">
        <f>CHOOSE(Enlaces!$G$1,'TAM Aceite de Oliva'!B14,'TAM Aceite Virgen'!B14,'TAM Aceite Virgen Extra'!B14)</f>
        <v>2.6</v>
      </c>
      <c r="D14" s="18">
        <f>CHOOSE(Enlaces!$G$1,'TAM Aceite de Oliva'!C14,'TAM Aceite Virgen'!C14,'TAM Aceite Virgen Extra'!C14)</f>
        <v>2.7</v>
      </c>
      <c r="F14" s="42" t="str">
        <f t="shared" si="0"/>
        <v>&gt;=2,6  - &lt; 2,7</v>
      </c>
      <c r="G14" s="44">
        <f>CHOOSE(Enlaces!$G$1,'TAM Aceite de Oliva'!E14,'TAM Aceite Virgen'!E14,'TAM Aceite Virgen Extra'!E14)</f>
        <v>0.58000000000000007</v>
      </c>
      <c r="H14" s="44">
        <f>CHOOSE(Enlaces!$G$1,'TAM Aceite de Oliva'!F14,'TAM Aceite Virgen'!F14,'TAM Aceite Virgen Extra'!F14)</f>
        <v>0.3</v>
      </c>
      <c r="I14" s="44">
        <f>CHOOSE(Enlaces!$G$1,'TAM Aceite de Oliva'!G14,'TAM Aceite Virgen'!G14,'TAM Aceite Virgen Extra'!G14)</f>
        <v>0.28000000000000003</v>
      </c>
      <c r="J14" s="44">
        <f>CHOOSE(Enlaces!$G$1,'TAM Aceite de Oliva'!H14,'TAM Aceite Virgen'!H14,'TAM Aceite Virgen Extra'!H14)</f>
        <v>0.4</v>
      </c>
      <c r="K14" s="44">
        <f>CHOOSE(Enlaces!$G$1,'TAM Aceite de Oliva'!I14,'TAM Aceite Virgen'!I14,'TAM Aceite Virgen Extra'!I14)</f>
        <v>0.59</v>
      </c>
      <c r="L14" s="44">
        <f>CHOOSE(Enlaces!$G$1,'TAM Aceite de Oliva'!J14,'TAM Aceite Virgen'!J14,'TAM Aceite Virgen Extra'!J14)</f>
        <v>0.65</v>
      </c>
      <c r="M14" s="44">
        <f>CHOOSE(Enlaces!$G$1,'TAM Aceite de Oliva'!K14,'TAM Aceite Virgen'!K14,'TAM Aceite Virgen Extra'!K14)</f>
        <v>1.58</v>
      </c>
      <c r="N14" s="44">
        <f>CHOOSE(Enlaces!$G$1,'TAM Aceite de Oliva'!L14,'TAM Aceite Virgen'!L14,'TAM Aceite Virgen Extra'!L14)</f>
        <v>3.54</v>
      </c>
      <c r="O14" s="44">
        <f>CHOOSE(Enlaces!$G$1,'TAM Aceite de Oliva'!M14,'TAM Aceite Virgen'!M14,'TAM Aceite Virgen Extra'!M14)</f>
        <v>3.22</v>
      </c>
      <c r="P14" s="44">
        <f>CHOOSE(Enlaces!$G$1,'TAM Aceite de Oliva'!N14,'TAM Aceite Virgen'!N14,'TAM Aceite Virgen Extra'!N14)</f>
        <v>4.6500000000000004</v>
      </c>
      <c r="Q14" s="44">
        <f>CHOOSE(Enlaces!$G$1,'TAM Aceite de Oliva'!O14,'TAM Aceite Virgen'!O14,'TAM Aceite Virgen Extra'!O14)</f>
        <v>3.9299999999999997</v>
      </c>
      <c r="R14" s="44">
        <f>CHOOSE(Enlaces!$G$1,'TAM Aceite de Oliva'!P14,'TAM Aceite Virgen'!P14,'TAM Aceite Virgen Extra'!P14)</f>
        <v>2.23</v>
      </c>
    </row>
    <row r="15" spans="3:18" x14ac:dyDescent="0.3">
      <c r="C15" s="19">
        <f>CHOOSE(Enlaces!$G$1,'TAM Aceite de Oliva'!B15,'TAM Aceite Virgen'!B15,'TAM Aceite Virgen Extra'!B15)</f>
        <v>2.7</v>
      </c>
      <c r="D15" s="18">
        <f>CHOOSE(Enlaces!$G$1,'TAM Aceite de Oliva'!C15,'TAM Aceite Virgen'!C15,'TAM Aceite Virgen Extra'!C15)</f>
        <v>2.8000000000000003</v>
      </c>
      <c r="F15" s="42" t="str">
        <f t="shared" si="0"/>
        <v>&gt;=2,7  - &lt; 2,8</v>
      </c>
      <c r="G15" s="44">
        <f>CHOOSE(Enlaces!$G$1,'TAM Aceite de Oliva'!E15,'TAM Aceite Virgen'!E15,'TAM Aceite Virgen Extra'!E15)</f>
        <v>0.1</v>
      </c>
      <c r="H15" s="44">
        <f>CHOOSE(Enlaces!$G$1,'TAM Aceite de Oliva'!F15,'TAM Aceite Virgen'!F15,'TAM Aceite Virgen Extra'!F15)</f>
        <v>0.36000000000000004</v>
      </c>
      <c r="I15" s="44">
        <f>CHOOSE(Enlaces!$G$1,'TAM Aceite de Oliva'!G15,'TAM Aceite Virgen'!G15,'TAM Aceite Virgen Extra'!G15)</f>
        <v>0.27</v>
      </c>
      <c r="J15" s="44">
        <f>CHOOSE(Enlaces!$G$1,'TAM Aceite de Oliva'!H15,'TAM Aceite Virgen'!H15,'TAM Aceite Virgen Extra'!H15)</f>
        <v>7.0000000000000007E-2</v>
      </c>
      <c r="K15" s="44">
        <f>CHOOSE(Enlaces!$G$1,'TAM Aceite de Oliva'!I15,'TAM Aceite Virgen'!I15,'TAM Aceite Virgen Extra'!I15)</f>
        <v>1.4500000000000002</v>
      </c>
      <c r="L15" s="44">
        <f>CHOOSE(Enlaces!$G$1,'TAM Aceite de Oliva'!J15,'TAM Aceite Virgen'!J15,'TAM Aceite Virgen Extra'!J15)</f>
        <v>0.36</v>
      </c>
      <c r="M15" s="44">
        <f>CHOOSE(Enlaces!$G$1,'TAM Aceite de Oliva'!K15,'TAM Aceite Virgen'!K15,'TAM Aceite Virgen Extra'!K15)</f>
        <v>0.11</v>
      </c>
      <c r="N15" s="44">
        <f>CHOOSE(Enlaces!$G$1,'TAM Aceite de Oliva'!L15,'TAM Aceite Virgen'!L15,'TAM Aceite Virgen Extra'!L15)</f>
        <v>2.16</v>
      </c>
      <c r="O15" s="44">
        <f>CHOOSE(Enlaces!$G$1,'TAM Aceite de Oliva'!M15,'TAM Aceite Virgen'!M15,'TAM Aceite Virgen Extra'!M15)</f>
        <v>2.67</v>
      </c>
      <c r="P15" s="44">
        <f>CHOOSE(Enlaces!$G$1,'TAM Aceite de Oliva'!N15,'TAM Aceite Virgen'!N15,'TAM Aceite Virgen Extra'!N15)</f>
        <v>3.1599999999999997</v>
      </c>
      <c r="Q15" s="44">
        <f>CHOOSE(Enlaces!$G$1,'TAM Aceite de Oliva'!O15,'TAM Aceite Virgen'!O15,'TAM Aceite Virgen Extra'!O15)</f>
        <v>1.86</v>
      </c>
      <c r="R15" s="44">
        <f>CHOOSE(Enlaces!$G$1,'TAM Aceite de Oliva'!P15,'TAM Aceite Virgen'!P15,'TAM Aceite Virgen Extra'!P15)</f>
        <v>3.57</v>
      </c>
    </row>
    <row r="16" spans="3:18" x14ac:dyDescent="0.3">
      <c r="C16" s="19">
        <f>CHOOSE(Enlaces!$G$1,'TAM Aceite de Oliva'!B16,'TAM Aceite Virgen'!B16,'TAM Aceite Virgen Extra'!B16)</f>
        <v>2.8000000000000003</v>
      </c>
      <c r="D16" s="18">
        <f>CHOOSE(Enlaces!$G$1,'TAM Aceite de Oliva'!C16,'TAM Aceite Virgen'!C16,'TAM Aceite Virgen Extra'!C16)</f>
        <v>2.9000000000000004</v>
      </c>
      <c r="F16" s="42" t="str">
        <f t="shared" si="0"/>
        <v>&gt;=2,8  - &lt; 2,9</v>
      </c>
      <c r="G16" s="44">
        <f>CHOOSE(Enlaces!$G$1,'TAM Aceite de Oliva'!E16,'TAM Aceite Virgen'!E16,'TAM Aceite Virgen Extra'!E16)</f>
        <v>0.35</v>
      </c>
      <c r="H16" s="44">
        <f>CHOOSE(Enlaces!$G$1,'TAM Aceite de Oliva'!F16,'TAM Aceite Virgen'!F16,'TAM Aceite Virgen Extra'!F16)</f>
        <v>0.05</v>
      </c>
      <c r="I16" s="44">
        <f>CHOOSE(Enlaces!$G$1,'TAM Aceite de Oliva'!G16,'TAM Aceite Virgen'!G16,'TAM Aceite Virgen Extra'!G16)</f>
        <v>0</v>
      </c>
      <c r="J16" s="44">
        <f>CHOOSE(Enlaces!$G$1,'TAM Aceite de Oliva'!H16,'TAM Aceite Virgen'!H16,'TAM Aceite Virgen Extra'!H16)</f>
        <v>0.04</v>
      </c>
      <c r="K16" s="44">
        <f>CHOOSE(Enlaces!$G$1,'TAM Aceite de Oliva'!I16,'TAM Aceite Virgen'!I16,'TAM Aceite Virgen Extra'!I16)</f>
        <v>0.32999999999999996</v>
      </c>
      <c r="L16" s="44">
        <f>CHOOSE(Enlaces!$G$1,'TAM Aceite de Oliva'!J16,'TAM Aceite Virgen'!J16,'TAM Aceite Virgen Extra'!J16)</f>
        <v>1.6199999999999999</v>
      </c>
      <c r="M16" s="44">
        <f>CHOOSE(Enlaces!$G$1,'TAM Aceite de Oliva'!K16,'TAM Aceite Virgen'!K16,'TAM Aceite Virgen Extra'!K16)</f>
        <v>0.54</v>
      </c>
      <c r="N16" s="44">
        <f>CHOOSE(Enlaces!$G$1,'TAM Aceite de Oliva'!L16,'TAM Aceite Virgen'!L16,'TAM Aceite Virgen Extra'!L16)</f>
        <v>0.83000000000000007</v>
      </c>
      <c r="O16" s="44">
        <f>CHOOSE(Enlaces!$G$1,'TAM Aceite de Oliva'!M16,'TAM Aceite Virgen'!M16,'TAM Aceite Virgen Extra'!M16)</f>
        <v>4.49</v>
      </c>
      <c r="P16" s="44">
        <f>CHOOSE(Enlaces!$G$1,'TAM Aceite de Oliva'!N16,'TAM Aceite Virgen'!N16,'TAM Aceite Virgen Extra'!N16)</f>
        <v>5.0599999999999996</v>
      </c>
      <c r="Q16" s="44">
        <f>CHOOSE(Enlaces!$G$1,'TAM Aceite de Oliva'!O16,'TAM Aceite Virgen'!O16,'TAM Aceite Virgen Extra'!O16)</f>
        <v>5.0599999999999996</v>
      </c>
      <c r="R16" s="44">
        <f>CHOOSE(Enlaces!$G$1,'TAM Aceite de Oliva'!P16,'TAM Aceite Virgen'!P16,'TAM Aceite Virgen Extra'!P16)</f>
        <v>5.8500000000000005</v>
      </c>
    </row>
    <row r="17" spans="3:18" x14ac:dyDescent="0.3">
      <c r="C17" s="19">
        <f>CHOOSE(Enlaces!$G$1,'TAM Aceite de Oliva'!B17,'TAM Aceite Virgen'!B17,'TAM Aceite Virgen Extra'!B17)</f>
        <v>2.9000000000000004</v>
      </c>
      <c r="D17" s="18">
        <f>CHOOSE(Enlaces!$G$1,'TAM Aceite de Oliva'!C17,'TAM Aceite Virgen'!C17,'TAM Aceite Virgen Extra'!C17)</f>
        <v>3.0000000000000004</v>
      </c>
      <c r="F17" s="42" t="str">
        <f t="shared" si="0"/>
        <v>&gt;=2,9  - &lt; 3</v>
      </c>
      <c r="G17" s="44">
        <f>CHOOSE(Enlaces!$G$1,'TAM Aceite de Oliva'!E17,'TAM Aceite Virgen'!E17,'TAM Aceite Virgen Extra'!E17)</f>
        <v>0.55000000000000004</v>
      </c>
      <c r="H17" s="44">
        <f>CHOOSE(Enlaces!$G$1,'TAM Aceite de Oliva'!F17,'TAM Aceite Virgen'!F17,'TAM Aceite Virgen Extra'!F17)</f>
        <v>9.0000000000000011E-2</v>
      </c>
      <c r="I17" s="44">
        <f>CHOOSE(Enlaces!$G$1,'TAM Aceite de Oliva'!G17,'TAM Aceite Virgen'!G17,'TAM Aceite Virgen Extra'!G17)</f>
        <v>0.28000000000000003</v>
      </c>
      <c r="J17" s="44">
        <f>CHOOSE(Enlaces!$G$1,'TAM Aceite de Oliva'!H17,'TAM Aceite Virgen'!H17,'TAM Aceite Virgen Extra'!H17)</f>
        <v>4.07</v>
      </c>
      <c r="K17" s="44">
        <f>CHOOSE(Enlaces!$G$1,'TAM Aceite de Oliva'!I17,'TAM Aceite Virgen'!I17,'TAM Aceite Virgen Extra'!I17)</f>
        <v>5.51</v>
      </c>
      <c r="L17" s="44">
        <f>CHOOSE(Enlaces!$G$1,'TAM Aceite de Oliva'!J17,'TAM Aceite Virgen'!J17,'TAM Aceite Virgen Extra'!J17)</f>
        <v>8.52</v>
      </c>
      <c r="M17" s="44">
        <f>CHOOSE(Enlaces!$G$1,'TAM Aceite de Oliva'!K17,'TAM Aceite Virgen'!K17,'TAM Aceite Virgen Extra'!K17)</f>
        <v>8.14</v>
      </c>
      <c r="N17" s="44">
        <f>CHOOSE(Enlaces!$G$1,'TAM Aceite de Oliva'!L17,'TAM Aceite Virgen'!L17,'TAM Aceite Virgen Extra'!L17)</f>
        <v>12.909999999999998</v>
      </c>
      <c r="O17" s="44">
        <f>CHOOSE(Enlaces!$G$1,'TAM Aceite de Oliva'!M17,'TAM Aceite Virgen'!M17,'TAM Aceite Virgen Extra'!M17)</f>
        <v>24.96</v>
      </c>
      <c r="P17" s="44">
        <f>CHOOSE(Enlaces!$G$1,'TAM Aceite de Oliva'!N17,'TAM Aceite Virgen'!N17,'TAM Aceite Virgen Extra'!N17)</f>
        <v>42.05</v>
      </c>
      <c r="Q17" s="44">
        <f>CHOOSE(Enlaces!$G$1,'TAM Aceite de Oliva'!O17,'TAM Aceite Virgen'!O17,'TAM Aceite Virgen Extra'!O17)</f>
        <v>43.839999999999996</v>
      </c>
      <c r="R17" s="44">
        <f>CHOOSE(Enlaces!$G$1,'TAM Aceite de Oliva'!P17,'TAM Aceite Virgen'!P17,'TAM Aceite Virgen Extra'!P17)</f>
        <v>41.42</v>
      </c>
    </row>
    <row r="18" spans="3:18" x14ac:dyDescent="0.3">
      <c r="C18" s="19">
        <f>CHOOSE(Enlaces!$G$1,'TAM Aceite de Oliva'!B18,'TAM Aceite Virgen'!B18,'TAM Aceite Virgen Extra'!B18)</f>
        <v>3.0000000000000004</v>
      </c>
      <c r="D18" s="18">
        <f>CHOOSE(Enlaces!$G$1,'TAM Aceite de Oliva'!C18,'TAM Aceite Virgen'!C18,'TAM Aceite Virgen Extra'!C18)</f>
        <v>3.1000000000000005</v>
      </c>
      <c r="F18" s="42" t="str">
        <f t="shared" si="0"/>
        <v>&gt;=3  - &lt; 3,1</v>
      </c>
      <c r="G18" s="44">
        <f>CHOOSE(Enlaces!$G$1,'TAM Aceite de Oliva'!E18,'TAM Aceite Virgen'!E18,'TAM Aceite Virgen Extra'!E18)</f>
        <v>0.33</v>
      </c>
      <c r="H18" s="44">
        <f>CHOOSE(Enlaces!$G$1,'TAM Aceite de Oliva'!F18,'TAM Aceite Virgen'!F18,'TAM Aceite Virgen Extra'!F18)</f>
        <v>0.13</v>
      </c>
      <c r="I18" s="44">
        <f>CHOOSE(Enlaces!$G$1,'TAM Aceite de Oliva'!G18,'TAM Aceite Virgen'!G18,'TAM Aceite Virgen Extra'!G18)</f>
        <v>0.23</v>
      </c>
      <c r="J18" s="44">
        <f>CHOOSE(Enlaces!$G$1,'TAM Aceite de Oliva'!H18,'TAM Aceite Virgen'!H18,'TAM Aceite Virgen Extra'!H18)</f>
        <v>0.44</v>
      </c>
      <c r="K18" s="44">
        <f>CHOOSE(Enlaces!$G$1,'TAM Aceite de Oliva'!I18,'TAM Aceite Virgen'!I18,'TAM Aceite Virgen Extra'!I18)</f>
        <v>0.73</v>
      </c>
      <c r="L18" s="44">
        <f>CHOOSE(Enlaces!$G$1,'TAM Aceite de Oliva'!J18,'TAM Aceite Virgen'!J18,'TAM Aceite Virgen Extra'!J18)</f>
        <v>1.49</v>
      </c>
      <c r="M18" s="44">
        <f>CHOOSE(Enlaces!$G$1,'TAM Aceite de Oliva'!K18,'TAM Aceite Virgen'!K18,'TAM Aceite Virgen Extra'!K18)</f>
        <v>2.42</v>
      </c>
      <c r="N18" s="44">
        <f>CHOOSE(Enlaces!$G$1,'TAM Aceite de Oliva'!L18,'TAM Aceite Virgen'!L18,'TAM Aceite Virgen Extra'!L18)</f>
        <v>2.11</v>
      </c>
      <c r="O18" s="44">
        <f>CHOOSE(Enlaces!$G$1,'TAM Aceite de Oliva'!M18,'TAM Aceite Virgen'!M18,'TAM Aceite Virgen Extra'!M18)</f>
        <v>3.21</v>
      </c>
      <c r="P18" s="44">
        <f>CHOOSE(Enlaces!$G$1,'TAM Aceite de Oliva'!N18,'TAM Aceite Virgen'!N18,'TAM Aceite Virgen Extra'!N18)</f>
        <v>3.06</v>
      </c>
      <c r="Q18" s="44">
        <f>CHOOSE(Enlaces!$G$1,'TAM Aceite de Oliva'!O18,'TAM Aceite Virgen'!O18,'TAM Aceite Virgen Extra'!O18)</f>
        <v>2.59</v>
      </c>
      <c r="R18" s="44">
        <f>CHOOSE(Enlaces!$G$1,'TAM Aceite de Oliva'!P18,'TAM Aceite Virgen'!P18,'TAM Aceite Virgen Extra'!P18)</f>
        <v>8.5599999999999987</v>
      </c>
    </row>
    <row r="19" spans="3:18" x14ac:dyDescent="0.3">
      <c r="C19" s="19">
        <f>CHOOSE(Enlaces!$G$1,'TAM Aceite de Oliva'!B19,'TAM Aceite Virgen'!B19,'TAM Aceite Virgen Extra'!B19)</f>
        <v>3.1000000000000005</v>
      </c>
      <c r="D19" s="18">
        <f>CHOOSE(Enlaces!$G$1,'TAM Aceite de Oliva'!C19,'TAM Aceite Virgen'!C19,'TAM Aceite Virgen Extra'!C19)</f>
        <v>3.2000000000000006</v>
      </c>
      <c r="F19" s="42" t="str">
        <f t="shared" si="0"/>
        <v>&gt;=3,1  - &lt; 3,2</v>
      </c>
      <c r="G19" s="44">
        <f>CHOOSE(Enlaces!$G$1,'TAM Aceite de Oliva'!E19,'TAM Aceite Virgen'!E19,'TAM Aceite Virgen Extra'!E19)</f>
        <v>0</v>
      </c>
      <c r="H19" s="44">
        <f>CHOOSE(Enlaces!$G$1,'TAM Aceite de Oliva'!F19,'TAM Aceite Virgen'!F19,'TAM Aceite Virgen Extra'!F19)</f>
        <v>0.08</v>
      </c>
      <c r="I19" s="44">
        <f>CHOOSE(Enlaces!$G$1,'TAM Aceite de Oliva'!G19,'TAM Aceite Virgen'!G19,'TAM Aceite Virgen Extra'!G19)</f>
        <v>1.85</v>
      </c>
      <c r="J19" s="44">
        <f>CHOOSE(Enlaces!$G$1,'TAM Aceite de Oliva'!H19,'TAM Aceite Virgen'!H19,'TAM Aceite Virgen Extra'!H19)</f>
        <v>2.16</v>
      </c>
      <c r="K19" s="44">
        <f>CHOOSE(Enlaces!$G$1,'TAM Aceite de Oliva'!I19,'TAM Aceite Virgen'!I19,'TAM Aceite Virgen Extra'!I19)</f>
        <v>2.71</v>
      </c>
      <c r="L19" s="44">
        <f>CHOOSE(Enlaces!$G$1,'TAM Aceite de Oliva'!J19,'TAM Aceite Virgen'!J19,'TAM Aceite Virgen Extra'!J19)</f>
        <v>1.67</v>
      </c>
      <c r="M19" s="44">
        <f>CHOOSE(Enlaces!$G$1,'TAM Aceite de Oliva'!K19,'TAM Aceite Virgen'!K19,'TAM Aceite Virgen Extra'!K19)</f>
        <v>3.78</v>
      </c>
      <c r="N19" s="44">
        <f>CHOOSE(Enlaces!$G$1,'TAM Aceite de Oliva'!L19,'TAM Aceite Virgen'!L19,'TAM Aceite Virgen Extra'!L19)</f>
        <v>7.66</v>
      </c>
      <c r="O19" s="44">
        <f>CHOOSE(Enlaces!$G$1,'TAM Aceite de Oliva'!M19,'TAM Aceite Virgen'!M19,'TAM Aceite Virgen Extra'!M19)</f>
        <v>2.71</v>
      </c>
      <c r="P19" s="44">
        <f>CHOOSE(Enlaces!$G$1,'TAM Aceite de Oliva'!N19,'TAM Aceite Virgen'!N19,'TAM Aceite Virgen Extra'!N19)</f>
        <v>0.95</v>
      </c>
      <c r="Q19" s="44">
        <f>CHOOSE(Enlaces!$G$1,'TAM Aceite de Oliva'!O19,'TAM Aceite Virgen'!O19,'TAM Aceite Virgen Extra'!O19)</f>
        <v>2.59</v>
      </c>
      <c r="R19" s="44">
        <f>CHOOSE(Enlaces!$G$1,'TAM Aceite de Oliva'!P19,'TAM Aceite Virgen'!P19,'TAM Aceite Virgen Extra'!P19)</f>
        <v>2.0599999999999996</v>
      </c>
    </row>
    <row r="20" spans="3:18" x14ac:dyDescent="0.3">
      <c r="C20" s="19">
        <f>CHOOSE(Enlaces!$G$1,'TAM Aceite de Oliva'!B20,'TAM Aceite Virgen'!B20,'TAM Aceite Virgen Extra'!B20)</f>
        <v>3.2000000000000006</v>
      </c>
      <c r="D20" s="18">
        <f>CHOOSE(Enlaces!$G$1,'TAM Aceite de Oliva'!C20,'TAM Aceite Virgen'!C20,'TAM Aceite Virgen Extra'!C20)</f>
        <v>3.3000000000000007</v>
      </c>
      <c r="F20" s="42" t="str">
        <f t="shared" si="0"/>
        <v>&gt;=3,2  - &lt; 3,3</v>
      </c>
      <c r="G20" s="44">
        <f>CHOOSE(Enlaces!$G$1,'TAM Aceite de Oliva'!E20,'TAM Aceite Virgen'!E20,'TAM Aceite Virgen Extra'!E20)</f>
        <v>0.49</v>
      </c>
      <c r="H20" s="44">
        <f>CHOOSE(Enlaces!$G$1,'TAM Aceite de Oliva'!F20,'TAM Aceite Virgen'!F20,'TAM Aceite Virgen Extra'!F20)</f>
        <v>0.19</v>
      </c>
      <c r="I20" s="44">
        <f>CHOOSE(Enlaces!$G$1,'TAM Aceite de Oliva'!G20,'TAM Aceite Virgen'!G20,'TAM Aceite Virgen Extra'!G20)</f>
        <v>0.44999999999999996</v>
      </c>
      <c r="J20" s="44">
        <f>CHOOSE(Enlaces!$G$1,'TAM Aceite de Oliva'!H20,'TAM Aceite Virgen'!H20,'TAM Aceite Virgen Extra'!H20)</f>
        <v>1.3399999999999999</v>
      </c>
      <c r="K20" s="44">
        <f>CHOOSE(Enlaces!$G$1,'TAM Aceite de Oliva'!I20,'TAM Aceite Virgen'!I20,'TAM Aceite Virgen Extra'!I20)</f>
        <v>1.99</v>
      </c>
      <c r="L20" s="44">
        <f>CHOOSE(Enlaces!$G$1,'TAM Aceite de Oliva'!J20,'TAM Aceite Virgen'!J20,'TAM Aceite Virgen Extra'!J20)</f>
        <v>2.7</v>
      </c>
      <c r="M20" s="44">
        <f>CHOOSE(Enlaces!$G$1,'TAM Aceite de Oliva'!K20,'TAM Aceite Virgen'!K20,'TAM Aceite Virgen Extra'!K20)</f>
        <v>1.6300000000000001</v>
      </c>
      <c r="N20" s="44">
        <f>CHOOSE(Enlaces!$G$1,'TAM Aceite de Oliva'!L20,'TAM Aceite Virgen'!L20,'TAM Aceite Virgen Extra'!L20)</f>
        <v>1.6</v>
      </c>
      <c r="O20" s="44">
        <f>CHOOSE(Enlaces!$G$1,'TAM Aceite de Oliva'!M20,'TAM Aceite Virgen'!M20,'TAM Aceite Virgen Extra'!M20)</f>
        <v>14.09</v>
      </c>
      <c r="P20" s="44">
        <f>CHOOSE(Enlaces!$G$1,'TAM Aceite de Oliva'!N20,'TAM Aceite Virgen'!N20,'TAM Aceite Virgen Extra'!N20)</f>
        <v>2.6</v>
      </c>
      <c r="Q20" s="44">
        <f>CHOOSE(Enlaces!$G$1,'TAM Aceite de Oliva'!O20,'TAM Aceite Virgen'!O20,'TAM Aceite Virgen Extra'!O20)</f>
        <v>2.96</v>
      </c>
      <c r="R20" s="44">
        <f>CHOOSE(Enlaces!$G$1,'TAM Aceite de Oliva'!P20,'TAM Aceite Virgen'!P20,'TAM Aceite Virgen Extra'!P20)</f>
        <v>2.14</v>
      </c>
    </row>
    <row r="21" spans="3:18" x14ac:dyDescent="0.3">
      <c r="C21" s="19">
        <f>CHOOSE(Enlaces!$G$1,'TAM Aceite de Oliva'!B21,'TAM Aceite Virgen'!B21,'TAM Aceite Virgen Extra'!B21)</f>
        <v>3.3000000000000007</v>
      </c>
      <c r="D21" s="18">
        <f>CHOOSE(Enlaces!$G$1,'TAM Aceite de Oliva'!C21,'TAM Aceite Virgen'!C21,'TAM Aceite Virgen Extra'!C21)</f>
        <v>3.4000000000000008</v>
      </c>
      <c r="F21" s="42" t="str">
        <f t="shared" si="0"/>
        <v>&gt;=3,3  - &lt; 3,4</v>
      </c>
      <c r="G21" s="44">
        <f>CHOOSE(Enlaces!$G$1,'TAM Aceite de Oliva'!E21,'TAM Aceite Virgen'!E21,'TAM Aceite Virgen Extra'!E21)</f>
        <v>1.88</v>
      </c>
      <c r="H21" s="44">
        <f>CHOOSE(Enlaces!$G$1,'TAM Aceite de Oliva'!F21,'TAM Aceite Virgen'!F21,'TAM Aceite Virgen Extra'!F21)</f>
        <v>2.21</v>
      </c>
      <c r="I21" s="44">
        <f>CHOOSE(Enlaces!$G$1,'TAM Aceite de Oliva'!G21,'TAM Aceite Virgen'!G21,'TAM Aceite Virgen Extra'!G21)</f>
        <v>2.09</v>
      </c>
      <c r="J21" s="44">
        <f>CHOOSE(Enlaces!$G$1,'TAM Aceite de Oliva'!H21,'TAM Aceite Virgen'!H21,'TAM Aceite Virgen Extra'!H21)</f>
        <v>7.5600000000000005</v>
      </c>
      <c r="K21" s="44">
        <f>CHOOSE(Enlaces!$G$1,'TAM Aceite de Oliva'!I21,'TAM Aceite Virgen'!I21,'TAM Aceite Virgen Extra'!I21)</f>
        <v>5.48</v>
      </c>
      <c r="L21" s="44">
        <f>CHOOSE(Enlaces!$G$1,'TAM Aceite de Oliva'!J21,'TAM Aceite Virgen'!J21,'TAM Aceite Virgen Extra'!J21)</f>
        <v>5.26</v>
      </c>
      <c r="M21" s="44">
        <f>CHOOSE(Enlaces!$G$1,'TAM Aceite de Oliva'!K21,'TAM Aceite Virgen'!K21,'TAM Aceite Virgen Extra'!K21)</f>
        <v>2.75</v>
      </c>
      <c r="N21" s="44">
        <f>CHOOSE(Enlaces!$G$1,'TAM Aceite de Oliva'!L21,'TAM Aceite Virgen'!L21,'TAM Aceite Virgen Extra'!L21)</f>
        <v>2.83</v>
      </c>
      <c r="O21" s="44">
        <f>CHOOSE(Enlaces!$G$1,'TAM Aceite de Oliva'!M21,'TAM Aceite Virgen'!M21,'TAM Aceite Virgen Extra'!M21)</f>
        <v>2.42</v>
      </c>
      <c r="P21" s="44">
        <f>CHOOSE(Enlaces!$G$1,'TAM Aceite de Oliva'!N21,'TAM Aceite Virgen'!N21,'TAM Aceite Virgen Extra'!N21)</f>
        <v>3.25</v>
      </c>
      <c r="Q21" s="44">
        <f>CHOOSE(Enlaces!$G$1,'TAM Aceite de Oliva'!O21,'TAM Aceite Virgen'!O21,'TAM Aceite Virgen Extra'!O21)</f>
        <v>2.38</v>
      </c>
      <c r="R21" s="44">
        <f>CHOOSE(Enlaces!$G$1,'TAM Aceite de Oliva'!P21,'TAM Aceite Virgen'!P21,'TAM Aceite Virgen Extra'!P21)</f>
        <v>1.5</v>
      </c>
    </row>
    <row r="22" spans="3:18" x14ac:dyDescent="0.3">
      <c r="C22" s="19">
        <f>CHOOSE(Enlaces!$G$1,'TAM Aceite de Oliva'!B22,'TAM Aceite Virgen'!B22,'TAM Aceite Virgen Extra'!B22)</f>
        <v>3.4000000000000008</v>
      </c>
      <c r="D22" s="18">
        <f>CHOOSE(Enlaces!$G$1,'TAM Aceite de Oliva'!C22,'TAM Aceite Virgen'!C22,'TAM Aceite Virgen Extra'!C22)</f>
        <v>3.5000000000000009</v>
      </c>
      <c r="F22" s="42" t="str">
        <f t="shared" si="0"/>
        <v>&gt;=3,4  - &lt; 3,5</v>
      </c>
      <c r="G22" s="44">
        <f>CHOOSE(Enlaces!$G$1,'TAM Aceite de Oliva'!E22,'TAM Aceite Virgen'!E22,'TAM Aceite Virgen Extra'!E22)</f>
        <v>0.54</v>
      </c>
      <c r="H22" s="44">
        <f>CHOOSE(Enlaces!$G$1,'TAM Aceite de Oliva'!F22,'TAM Aceite Virgen'!F22,'TAM Aceite Virgen Extra'!F22)</f>
        <v>0.82000000000000006</v>
      </c>
      <c r="I22" s="44">
        <f>CHOOSE(Enlaces!$G$1,'TAM Aceite de Oliva'!G22,'TAM Aceite Virgen'!G22,'TAM Aceite Virgen Extra'!G22)</f>
        <v>0.79</v>
      </c>
      <c r="J22" s="44">
        <f>CHOOSE(Enlaces!$G$1,'TAM Aceite de Oliva'!H22,'TAM Aceite Virgen'!H22,'TAM Aceite Virgen Extra'!H22)</f>
        <v>11.91</v>
      </c>
      <c r="K22" s="44">
        <f>CHOOSE(Enlaces!$G$1,'TAM Aceite de Oliva'!I22,'TAM Aceite Virgen'!I22,'TAM Aceite Virgen Extra'!I22)</f>
        <v>19.400000000000002</v>
      </c>
      <c r="L22" s="44">
        <f>CHOOSE(Enlaces!$G$1,'TAM Aceite de Oliva'!J22,'TAM Aceite Virgen'!J22,'TAM Aceite Virgen Extra'!J22)</f>
        <v>7.52</v>
      </c>
      <c r="M22" s="44">
        <f>CHOOSE(Enlaces!$G$1,'TAM Aceite de Oliva'!K22,'TAM Aceite Virgen'!K22,'TAM Aceite Virgen Extra'!K22)</f>
        <v>9.5</v>
      </c>
      <c r="N22" s="44">
        <f>CHOOSE(Enlaces!$G$1,'TAM Aceite de Oliva'!L22,'TAM Aceite Virgen'!L22,'TAM Aceite Virgen Extra'!L22)</f>
        <v>8.59</v>
      </c>
      <c r="O22" s="44">
        <f>CHOOSE(Enlaces!$G$1,'TAM Aceite de Oliva'!M22,'TAM Aceite Virgen'!M22,'TAM Aceite Virgen Extra'!M22)</f>
        <v>9.91</v>
      </c>
      <c r="P22" s="44">
        <f>CHOOSE(Enlaces!$G$1,'TAM Aceite de Oliva'!N22,'TAM Aceite Virgen'!N22,'TAM Aceite Virgen Extra'!N22)</f>
        <v>2.35</v>
      </c>
      <c r="Q22" s="44">
        <f>CHOOSE(Enlaces!$G$1,'TAM Aceite de Oliva'!O22,'TAM Aceite Virgen'!O22,'TAM Aceite Virgen Extra'!O22)</f>
        <v>3.28</v>
      </c>
      <c r="R22" s="44">
        <f>CHOOSE(Enlaces!$G$1,'TAM Aceite de Oliva'!P22,'TAM Aceite Virgen'!P22,'TAM Aceite Virgen Extra'!P22)</f>
        <v>2.17</v>
      </c>
    </row>
    <row r="23" spans="3:18" x14ac:dyDescent="0.3">
      <c r="C23" s="19">
        <f>CHOOSE(Enlaces!$G$1,'TAM Aceite de Oliva'!B23,'TAM Aceite Virgen'!B23,'TAM Aceite Virgen Extra'!B23)</f>
        <v>3.5000000000000009</v>
      </c>
      <c r="D23" s="18">
        <f>CHOOSE(Enlaces!$G$1,'TAM Aceite de Oliva'!C23,'TAM Aceite Virgen'!C23,'TAM Aceite Virgen Extra'!C23)</f>
        <v>3.600000000000001</v>
      </c>
      <c r="F23" s="42" t="str">
        <f t="shared" si="0"/>
        <v>&gt;=3,5  - &lt; 3,6</v>
      </c>
      <c r="G23" s="44">
        <f>CHOOSE(Enlaces!$G$1,'TAM Aceite de Oliva'!E23,'TAM Aceite Virgen'!E23,'TAM Aceite Virgen Extra'!E23)</f>
        <v>4.28</v>
      </c>
      <c r="H23" s="44">
        <f>CHOOSE(Enlaces!$G$1,'TAM Aceite de Oliva'!F23,'TAM Aceite Virgen'!F23,'TAM Aceite Virgen Extra'!F23)</f>
        <v>4</v>
      </c>
      <c r="I23" s="44">
        <f>CHOOSE(Enlaces!$G$1,'TAM Aceite de Oliva'!G23,'TAM Aceite Virgen'!G23,'TAM Aceite Virgen Extra'!G23)</f>
        <v>17.32</v>
      </c>
      <c r="J23" s="44">
        <f>CHOOSE(Enlaces!$G$1,'TAM Aceite de Oliva'!H23,'TAM Aceite Virgen'!H23,'TAM Aceite Virgen Extra'!H23)</f>
        <v>14.73</v>
      </c>
      <c r="K23" s="44">
        <f>CHOOSE(Enlaces!$G$1,'TAM Aceite de Oliva'!I23,'TAM Aceite Virgen'!I23,'TAM Aceite Virgen Extra'!I23)</f>
        <v>9.3099999999999987</v>
      </c>
      <c r="L23" s="44">
        <f>CHOOSE(Enlaces!$G$1,'TAM Aceite de Oliva'!J23,'TAM Aceite Virgen'!J23,'TAM Aceite Virgen Extra'!J23)</f>
        <v>21.32</v>
      </c>
      <c r="M23" s="44">
        <f>CHOOSE(Enlaces!$G$1,'TAM Aceite de Oliva'!K23,'TAM Aceite Virgen'!K23,'TAM Aceite Virgen Extra'!K23)</f>
        <v>19.57</v>
      </c>
      <c r="N23" s="44">
        <f>CHOOSE(Enlaces!$G$1,'TAM Aceite de Oliva'!L23,'TAM Aceite Virgen'!L23,'TAM Aceite Virgen Extra'!L23)</f>
        <v>18.3</v>
      </c>
      <c r="O23" s="44">
        <f>CHOOSE(Enlaces!$G$1,'TAM Aceite de Oliva'!M23,'TAM Aceite Virgen'!M23,'TAM Aceite Virgen Extra'!M23)</f>
        <v>8.6999999999999993</v>
      </c>
      <c r="P23" s="44">
        <f>CHOOSE(Enlaces!$G$1,'TAM Aceite de Oliva'!N23,'TAM Aceite Virgen'!N23,'TAM Aceite Virgen Extra'!N23)</f>
        <v>1.92</v>
      </c>
      <c r="Q23" s="44">
        <f>CHOOSE(Enlaces!$G$1,'TAM Aceite de Oliva'!O23,'TAM Aceite Virgen'!O23,'TAM Aceite Virgen Extra'!O23)</f>
        <v>0.76</v>
      </c>
      <c r="R23" s="44">
        <f>CHOOSE(Enlaces!$G$1,'TAM Aceite de Oliva'!P23,'TAM Aceite Virgen'!P23,'TAM Aceite Virgen Extra'!P23)</f>
        <v>0.94</v>
      </c>
    </row>
    <row r="24" spans="3:18" x14ac:dyDescent="0.3">
      <c r="C24" s="19">
        <f>CHOOSE(Enlaces!$G$1,'TAM Aceite de Oliva'!B24,'TAM Aceite Virgen'!B24,'TAM Aceite Virgen Extra'!B24)</f>
        <v>3.600000000000001</v>
      </c>
      <c r="D24" s="18">
        <f>CHOOSE(Enlaces!$G$1,'TAM Aceite de Oliva'!C24,'TAM Aceite Virgen'!C24,'TAM Aceite Virgen Extra'!C24)</f>
        <v>3.7000000000000011</v>
      </c>
      <c r="F24" s="42" t="str">
        <f t="shared" si="0"/>
        <v>&gt;=3,6  - &lt; 3,7</v>
      </c>
      <c r="G24" s="44">
        <f>CHOOSE(Enlaces!$G$1,'TAM Aceite de Oliva'!E24,'TAM Aceite Virgen'!E24,'TAM Aceite Virgen Extra'!E24)</f>
        <v>3.3400000000000003</v>
      </c>
      <c r="H24" s="44">
        <f>CHOOSE(Enlaces!$G$1,'TAM Aceite de Oliva'!F24,'TAM Aceite Virgen'!F24,'TAM Aceite Virgen Extra'!F24)</f>
        <v>2.35</v>
      </c>
      <c r="I24" s="44">
        <f>CHOOSE(Enlaces!$G$1,'TAM Aceite de Oliva'!G24,'TAM Aceite Virgen'!G24,'TAM Aceite Virgen Extra'!G24)</f>
        <v>2.8499999999999996</v>
      </c>
      <c r="J24" s="44">
        <f>CHOOSE(Enlaces!$G$1,'TAM Aceite de Oliva'!H24,'TAM Aceite Virgen'!H24,'TAM Aceite Virgen Extra'!H24)</f>
        <v>3.85</v>
      </c>
      <c r="K24" s="44">
        <f>CHOOSE(Enlaces!$G$1,'TAM Aceite de Oliva'!I24,'TAM Aceite Virgen'!I24,'TAM Aceite Virgen Extra'!I24)</f>
        <v>4.75</v>
      </c>
      <c r="L24" s="44">
        <f>CHOOSE(Enlaces!$G$1,'TAM Aceite de Oliva'!J24,'TAM Aceite Virgen'!J24,'TAM Aceite Virgen Extra'!J24)</f>
        <v>15.79</v>
      </c>
      <c r="M24" s="44">
        <f>CHOOSE(Enlaces!$G$1,'TAM Aceite de Oliva'!K24,'TAM Aceite Virgen'!K24,'TAM Aceite Virgen Extra'!K24)</f>
        <v>24.23</v>
      </c>
      <c r="N24" s="44">
        <f>CHOOSE(Enlaces!$G$1,'TAM Aceite de Oliva'!L24,'TAM Aceite Virgen'!L24,'TAM Aceite Virgen Extra'!L24)</f>
        <v>21.64</v>
      </c>
      <c r="O24" s="44">
        <f>CHOOSE(Enlaces!$G$1,'TAM Aceite de Oliva'!M24,'TAM Aceite Virgen'!M24,'TAM Aceite Virgen Extra'!M24)</f>
        <v>5.58</v>
      </c>
      <c r="P24" s="44">
        <f>CHOOSE(Enlaces!$G$1,'TAM Aceite de Oliva'!N24,'TAM Aceite Virgen'!N24,'TAM Aceite Virgen Extra'!N24)</f>
        <v>1.32</v>
      </c>
      <c r="Q24" s="44">
        <f>CHOOSE(Enlaces!$G$1,'TAM Aceite de Oliva'!O24,'TAM Aceite Virgen'!O24,'TAM Aceite Virgen Extra'!O24)</f>
        <v>2.1</v>
      </c>
      <c r="R24" s="44">
        <f>CHOOSE(Enlaces!$G$1,'TAM Aceite de Oliva'!P24,'TAM Aceite Virgen'!P24,'TAM Aceite Virgen Extra'!P24)</f>
        <v>1.38</v>
      </c>
    </row>
    <row r="25" spans="3:18" x14ac:dyDescent="0.3">
      <c r="C25" s="19">
        <f>CHOOSE(Enlaces!$G$1,'TAM Aceite de Oliva'!B25,'TAM Aceite Virgen'!B25,'TAM Aceite Virgen Extra'!B25)</f>
        <v>3.7000000000000011</v>
      </c>
      <c r="D25" s="18">
        <f>CHOOSE(Enlaces!$G$1,'TAM Aceite de Oliva'!C25,'TAM Aceite Virgen'!C25,'TAM Aceite Virgen Extra'!C25)</f>
        <v>3.8000000000000012</v>
      </c>
      <c r="F25" s="42" t="str">
        <f t="shared" si="0"/>
        <v>&gt;=3,7  - &lt; 3,8</v>
      </c>
      <c r="G25" s="44">
        <f>CHOOSE(Enlaces!$G$1,'TAM Aceite de Oliva'!E25,'TAM Aceite Virgen'!E25,'TAM Aceite Virgen Extra'!E25)</f>
        <v>3.57</v>
      </c>
      <c r="H25" s="44">
        <f>CHOOSE(Enlaces!$G$1,'TAM Aceite de Oliva'!F25,'TAM Aceite Virgen'!F25,'TAM Aceite Virgen Extra'!F25)</f>
        <v>2.9499999999999997</v>
      </c>
      <c r="I25" s="44">
        <f>CHOOSE(Enlaces!$G$1,'TAM Aceite de Oliva'!G25,'TAM Aceite Virgen'!G25,'TAM Aceite Virgen Extra'!G25)</f>
        <v>6.8000000000000007</v>
      </c>
      <c r="J25" s="44">
        <f>CHOOSE(Enlaces!$G$1,'TAM Aceite de Oliva'!H25,'TAM Aceite Virgen'!H25,'TAM Aceite Virgen Extra'!H25)</f>
        <v>4.29</v>
      </c>
      <c r="K25" s="44">
        <f>CHOOSE(Enlaces!$G$1,'TAM Aceite de Oliva'!I25,'TAM Aceite Virgen'!I25,'TAM Aceite Virgen Extra'!I25)</f>
        <v>9.879999999999999</v>
      </c>
      <c r="L25" s="44">
        <f>CHOOSE(Enlaces!$G$1,'TAM Aceite de Oliva'!J25,'TAM Aceite Virgen'!J25,'TAM Aceite Virgen Extra'!J25)</f>
        <v>9.61</v>
      </c>
      <c r="M25" s="44">
        <f>CHOOSE(Enlaces!$G$1,'TAM Aceite de Oliva'!K25,'TAM Aceite Virgen'!K25,'TAM Aceite Virgen Extra'!K25)</f>
        <v>4.8199999999999994</v>
      </c>
      <c r="N25" s="44">
        <f>CHOOSE(Enlaces!$G$1,'TAM Aceite de Oliva'!L25,'TAM Aceite Virgen'!L25,'TAM Aceite Virgen Extra'!L25)</f>
        <v>1.77</v>
      </c>
      <c r="O25" s="44">
        <f>CHOOSE(Enlaces!$G$1,'TAM Aceite de Oliva'!M25,'TAM Aceite Virgen'!M25,'TAM Aceite Virgen Extra'!M25)</f>
        <v>2.0099999999999998</v>
      </c>
      <c r="P25" s="44">
        <f>CHOOSE(Enlaces!$G$1,'TAM Aceite de Oliva'!N25,'TAM Aceite Virgen'!N25,'TAM Aceite Virgen Extra'!N25)</f>
        <v>0.96000000000000008</v>
      </c>
      <c r="Q25" s="44">
        <f>CHOOSE(Enlaces!$G$1,'TAM Aceite de Oliva'!O25,'TAM Aceite Virgen'!O25,'TAM Aceite Virgen Extra'!O25)</f>
        <v>1.54</v>
      </c>
      <c r="R25" s="44">
        <f>CHOOSE(Enlaces!$G$1,'TAM Aceite de Oliva'!P25,'TAM Aceite Virgen'!P25,'TAM Aceite Virgen Extra'!P25)</f>
        <v>0.79</v>
      </c>
    </row>
    <row r="26" spans="3:18" x14ac:dyDescent="0.3">
      <c r="C26" s="19">
        <f>CHOOSE(Enlaces!$G$1,'TAM Aceite de Oliva'!B26,'TAM Aceite Virgen'!B26,'TAM Aceite Virgen Extra'!B26)</f>
        <v>3.8000000000000012</v>
      </c>
      <c r="D26" s="18">
        <f>CHOOSE(Enlaces!$G$1,'TAM Aceite de Oliva'!C26,'TAM Aceite Virgen'!C26,'TAM Aceite Virgen Extra'!C26)</f>
        <v>3.9000000000000012</v>
      </c>
      <c r="F26" s="42" t="str">
        <f t="shared" si="0"/>
        <v>&gt;=3,8  - &lt; 3,9</v>
      </c>
      <c r="G26" s="44">
        <f>CHOOSE(Enlaces!$G$1,'TAM Aceite de Oliva'!E26,'TAM Aceite Virgen'!E26,'TAM Aceite Virgen Extra'!E26)</f>
        <v>8.620000000000001</v>
      </c>
      <c r="H26" s="44">
        <f>CHOOSE(Enlaces!$G$1,'TAM Aceite de Oliva'!F26,'TAM Aceite Virgen'!F26,'TAM Aceite Virgen Extra'!F26)</f>
        <v>8.65</v>
      </c>
      <c r="I26" s="44">
        <f>CHOOSE(Enlaces!$G$1,'TAM Aceite de Oliva'!G26,'TAM Aceite Virgen'!G26,'TAM Aceite Virgen Extra'!G26)</f>
        <v>10.55</v>
      </c>
      <c r="J26" s="44">
        <f>CHOOSE(Enlaces!$G$1,'TAM Aceite de Oliva'!H26,'TAM Aceite Virgen'!H26,'TAM Aceite Virgen Extra'!H26)</f>
        <v>6.68</v>
      </c>
      <c r="K26" s="44">
        <f>CHOOSE(Enlaces!$G$1,'TAM Aceite de Oliva'!I26,'TAM Aceite Virgen'!I26,'TAM Aceite Virgen Extra'!I26)</f>
        <v>7.53</v>
      </c>
      <c r="L26" s="44">
        <f>CHOOSE(Enlaces!$G$1,'TAM Aceite de Oliva'!J26,'TAM Aceite Virgen'!J26,'TAM Aceite Virgen Extra'!J26)</f>
        <v>3.7699999999999996</v>
      </c>
      <c r="M26" s="44">
        <f>CHOOSE(Enlaces!$G$1,'TAM Aceite de Oliva'!K26,'TAM Aceite Virgen'!K26,'TAM Aceite Virgen Extra'!K26)</f>
        <v>1.8599999999999999</v>
      </c>
      <c r="N26" s="44">
        <f>CHOOSE(Enlaces!$G$1,'TAM Aceite de Oliva'!L26,'TAM Aceite Virgen'!L26,'TAM Aceite Virgen Extra'!L26)</f>
        <v>1.24</v>
      </c>
      <c r="O26" s="44">
        <f>CHOOSE(Enlaces!$G$1,'TAM Aceite de Oliva'!M26,'TAM Aceite Virgen'!M26,'TAM Aceite Virgen Extra'!M26)</f>
        <v>1.08</v>
      </c>
      <c r="P26" s="44">
        <f>CHOOSE(Enlaces!$G$1,'TAM Aceite de Oliva'!N26,'TAM Aceite Virgen'!N26,'TAM Aceite Virgen Extra'!N26)</f>
        <v>1.7</v>
      </c>
      <c r="Q26" s="44">
        <f>CHOOSE(Enlaces!$G$1,'TAM Aceite de Oliva'!O26,'TAM Aceite Virgen'!O26,'TAM Aceite Virgen Extra'!O26)</f>
        <v>0.62</v>
      </c>
      <c r="R26" s="44">
        <f>CHOOSE(Enlaces!$G$1,'TAM Aceite de Oliva'!P26,'TAM Aceite Virgen'!P26,'TAM Aceite Virgen Extra'!P26)</f>
        <v>1.5</v>
      </c>
    </row>
    <row r="27" spans="3:18" x14ac:dyDescent="0.3">
      <c r="C27" s="19">
        <f>CHOOSE(Enlaces!$G$1,'TAM Aceite de Oliva'!B27,'TAM Aceite Virgen'!B27,'TAM Aceite Virgen Extra'!B27)</f>
        <v>3.9000000000000012</v>
      </c>
      <c r="D27" s="18">
        <f>CHOOSE(Enlaces!$G$1,'TAM Aceite de Oliva'!C27,'TAM Aceite Virgen'!C27,'TAM Aceite Virgen Extra'!C27)</f>
        <v>4.0000000000000009</v>
      </c>
      <c r="F27" s="42" t="str">
        <f t="shared" si="0"/>
        <v>&gt;=3,9  - &lt; 4</v>
      </c>
      <c r="G27" s="44">
        <f>CHOOSE(Enlaces!$G$1,'TAM Aceite de Oliva'!E27,'TAM Aceite Virgen'!E27,'TAM Aceite Virgen Extra'!E27)</f>
        <v>11.79</v>
      </c>
      <c r="H27" s="44">
        <f>CHOOSE(Enlaces!$G$1,'TAM Aceite de Oliva'!F27,'TAM Aceite Virgen'!F27,'TAM Aceite Virgen Extra'!F27)</f>
        <v>12.64</v>
      </c>
      <c r="I27" s="44">
        <f>CHOOSE(Enlaces!$G$1,'TAM Aceite de Oliva'!G27,'TAM Aceite Virgen'!G27,'TAM Aceite Virgen Extra'!G27)</f>
        <v>9.17</v>
      </c>
      <c r="J27" s="44">
        <f>CHOOSE(Enlaces!$G$1,'TAM Aceite de Oliva'!H27,'TAM Aceite Virgen'!H27,'TAM Aceite Virgen Extra'!H27)</f>
        <v>10.93</v>
      </c>
      <c r="K27" s="44">
        <f>CHOOSE(Enlaces!$G$1,'TAM Aceite de Oliva'!I27,'TAM Aceite Virgen'!I27,'TAM Aceite Virgen Extra'!I27)</f>
        <v>11.829999999999998</v>
      </c>
      <c r="L27" s="44">
        <f>CHOOSE(Enlaces!$G$1,'TAM Aceite de Oliva'!J27,'TAM Aceite Virgen'!J27,'TAM Aceite Virgen Extra'!J27)</f>
        <v>9.09</v>
      </c>
      <c r="M27" s="44">
        <f>CHOOSE(Enlaces!$G$1,'TAM Aceite de Oliva'!K27,'TAM Aceite Virgen'!K27,'TAM Aceite Virgen Extra'!K27)</f>
        <v>8.9599999999999991</v>
      </c>
      <c r="N27" s="44">
        <f>CHOOSE(Enlaces!$G$1,'TAM Aceite de Oliva'!L27,'TAM Aceite Virgen'!L27,'TAM Aceite Virgen Extra'!L27)</f>
        <v>7.26</v>
      </c>
      <c r="O27" s="44">
        <f>CHOOSE(Enlaces!$G$1,'TAM Aceite de Oliva'!M27,'TAM Aceite Virgen'!M27,'TAM Aceite Virgen Extra'!M27)</f>
        <v>3.5500000000000003</v>
      </c>
      <c r="P27" s="44">
        <f>CHOOSE(Enlaces!$G$1,'TAM Aceite de Oliva'!N27,'TAM Aceite Virgen'!N27,'TAM Aceite Virgen Extra'!N27)</f>
        <v>3.33</v>
      </c>
      <c r="Q27" s="44">
        <f>CHOOSE(Enlaces!$G$1,'TAM Aceite de Oliva'!O27,'TAM Aceite Virgen'!O27,'TAM Aceite Virgen Extra'!O27)</f>
        <v>1.56</v>
      </c>
      <c r="R27" s="44">
        <f>CHOOSE(Enlaces!$G$1,'TAM Aceite de Oliva'!P27,'TAM Aceite Virgen'!P27,'TAM Aceite Virgen Extra'!P27)</f>
        <v>3.25</v>
      </c>
    </row>
    <row r="28" spans="3:18" x14ac:dyDescent="0.3">
      <c r="C28" s="19">
        <f>CHOOSE(Enlaces!$G$1,'TAM Aceite de Oliva'!B28,'TAM Aceite Virgen'!B28,'TAM Aceite Virgen Extra'!B28)</f>
        <v>4.0000000000000009</v>
      </c>
      <c r="D28" s="18">
        <f>CHOOSE(Enlaces!$G$1,'TAM Aceite de Oliva'!C28,'TAM Aceite Virgen'!C28,'TAM Aceite Virgen Extra'!C28)</f>
        <v>4.1000000000000005</v>
      </c>
      <c r="F28" s="42" t="str">
        <f t="shared" si="0"/>
        <v>&gt;=4  - &lt; 4,1</v>
      </c>
      <c r="G28" s="44">
        <f>CHOOSE(Enlaces!$G$1,'TAM Aceite de Oliva'!E28,'TAM Aceite Virgen'!E28,'TAM Aceite Virgen Extra'!E28)</f>
        <v>34.940000000000005</v>
      </c>
      <c r="H28" s="44">
        <f>CHOOSE(Enlaces!$G$1,'TAM Aceite de Oliva'!F28,'TAM Aceite Virgen'!F28,'TAM Aceite Virgen Extra'!F28)</f>
        <v>34.82</v>
      </c>
      <c r="I28" s="44">
        <f>CHOOSE(Enlaces!$G$1,'TAM Aceite de Oliva'!G28,'TAM Aceite Virgen'!G28,'TAM Aceite Virgen Extra'!G28)</f>
        <v>25.87</v>
      </c>
      <c r="J28" s="44">
        <f>CHOOSE(Enlaces!$G$1,'TAM Aceite de Oliva'!H28,'TAM Aceite Virgen'!H28,'TAM Aceite Virgen Extra'!H28)</f>
        <v>15.530000000000001</v>
      </c>
      <c r="K28" s="44">
        <f>CHOOSE(Enlaces!$G$1,'TAM Aceite de Oliva'!I28,'TAM Aceite Virgen'!I28,'TAM Aceite Virgen Extra'!I28)</f>
        <v>1.49</v>
      </c>
      <c r="L28" s="44">
        <f>CHOOSE(Enlaces!$G$1,'TAM Aceite de Oliva'!J28,'TAM Aceite Virgen'!J28,'TAM Aceite Virgen Extra'!J28)</f>
        <v>1.2</v>
      </c>
      <c r="M28" s="44">
        <f>CHOOSE(Enlaces!$G$1,'TAM Aceite de Oliva'!K28,'TAM Aceite Virgen'!K28,'TAM Aceite Virgen Extra'!K28)</f>
        <v>0.65999999999999992</v>
      </c>
      <c r="N28" s="44">
        <f>CHOOSE(Enlaces!$G$1,'TAM Aceite de Oliva'!L28,'TAM Aceite Virgen'!L28,'TAM Aceite Virgen Extra'!L28)</f>
        <v>0.85</v>
      </c>
      <c r="O28" s="44">
        <f>CHOOSE(Enlaces!$G$1,'TAM Aceite de Oliva'!M28,'TAM Aceite Virgen'!M28,'TAM Aceite Virgen Extra'!M28)</f>
        <v>0.34</v>
      </c>
      <c r="P28" s="44">
        <f>CHOOSE(Enlaces!$G$1,'TAM Aceite de Oliva'!N28,'TAM Aceite Virgen'!N28,'TAM Aceite Virgen Extra'!N28)</f>
        <v>0.51</v>
      </c>
      <c r="Q28" s="44">
        <f>CHOOSE(Enlaces!$G$1,'TAM Aceite de Oliva'!O28,'TAM Aceite Virgen'!O28,'TAM Aceite Virgen Extra'!O28)</f>
        <v>0.31999999999999995</v>
      </c>
      <c r="R28" s="44">
        <f>CHOOSE(Enlaces!$G$1,'TAM Aceite de Oliva'!P28,'TAM Aceite Virgen'!P28,'TAM Aceite Virgen Extra'!P28)</f>
        <v>0.67999999999999994</v>
      </c>
    </row>
    <row r="29" spans="3:18" x14ac:dyDescent="0.3">
      <c r="C29" s="19">
        <f>CHOOSE(Enlaces!$G$1,'TAM Aceite de Oliva'!B29,'TAM Aceite Virgen'!B29,'TAM Aceite Virgen Extra'!B29)</f>
        <v>4.1000000000000005</v>
      </c>
      <c r="D29" s="18">
        <f>CHOOSE(Enlaces!$G$1,'TAM Aceite de Oliva'!C29,'TAM Aceite Virgen'!C29,'TAM Aceite Virgen Extra'!C29)</f>
        <v>4.2</v>
      </c>
      <c r="F29" s="42" t="str">
        <f t="shared" si="0"/>
        <v>&gt;=4,1  - &lt; 4,2</v>
      </c>
      <c r="G29" s="44">
        <f>CHOOSE(Enlaces!$G$1,'TAM Aceite de Oliva'!E29,'TAM Aceite Virgen'!E29,'TAM Aceite Virgen Extra'!E29)</f>
        <v>5.8599999999999994</v>
      </c>
      <c r="H29" s="44">
        <f>CHOOSE(Enlaces!$G$1,'TAM Aceite de Oliva'!F29,'TAM Aceite Virgen'!F29,'TAM Aceite Virgen Extra'!F29)</f>
        <v>5.6</v>
      </c>
      <c r="I29" s="44">
        <f>CHOOSE(Enlaces!$G$1,'TAM Aceite de Oliva'!G29,'TAM Aceite Virgen'!G29,'TAM Aceite Virgen Extra'!G29)</f>
        <v>3.6</v>
      </c>
      <c r="J29" s="44">
        <f>CHOOSE(Enlaces!$G$1,'TAM Aceite de Oliva'!H29,'TAM Aceite Virgen'!H29,'TAM Aceite Virgen Extra'!H29)</f>
        <v>2.54</v>
      </c>
      <c r="K29" s="44">
        <f>CHOOSE(Enlaces!$G$1,'TAM Aceite de Oliva'!I29,'TAM Aceite Virgen'!I29,'TAM Aceite Virgen Extra'!I29)</f>
        <v>1.2999999999999998</v>
      </c>
      <c r="L29" s="44">
        <f>CHOOSE(Enlaces!$G$1,'TAM Aceite de Oliva'!J29,'TAM Aceite Virgen'!J29,'TAM Aceite Virgen Extra'!J29)</f>
        <v>1.0699999999999998</v>
      </c>
      <c r="M29" s="44">
        <f>CHOOSE(Enlaces!$G$1,'TAM Aceite de Oliva'!K29,'TAM Aceite Virgen'!K29,'TAM Aceite Virgen Extra'!K29)</f>
        <v>0.47</v>
      </c>
      <c r="N29" s="44">
        <f>CHOOSE(Enlaces!$G$1,'TAM Aceite de Oliva'!L29,'TAM Aceite Virgen'!L29,'TAM Aceite Virgen Extra'!L29)</f>
        <v>0.55000000000000004</v>
      </c>
      <c r="O29" s="44">
        <f>CHOOSE(Enlaces!$G$1,'TAM Aceite de Oliva'!M29,'TAM Aceite Virgen'!M29,'TAM Aceite Virgen Extra'!M29)</f>
        <v>0.28000000000000003</v>
      </c>
      <c r="P29" s="44">
        <f>CHOOSE(Enlaces!$G$1,'TAM Aceite de Oliva'!N29,'TAM Aceite Virgen'!N29,'TAM Aceite Virgen Extra'!N29)</f>
        <v>0.83</v>
      </c>
      <c r="Q29" s="44">
        <f>CHOOSE(Enlaces!$G$1,'TAM Aceite de Oliva'!O29,'TAM Aceite Virgen'!O29,'TAM Aceite Virgen Extra'!O29)</f>
        <v>0.73</v>
      </c>
      <c r="R29" s="44">
        <f>CHOOSE(Enlaces!$G$1,'TAM Aceite de Oliva'!P29,'TAM Aceite Virgen'!P29,'TAM Aceite Virgen Extra'!P29)</f>
        <v>0.47</v>
      </c>
    </row>
    <row r="30" spans="3:18" x14ac:dyDescent="0.3">
      <c r="C30" s="19">
        <f>CHOOSE(Enlaces!$G$1,'TAM Aceite de Oliva'!B30,'TAM Aceite Virgen'!B30,'TAM Aceite Virgen Extra'!B30)</f>
        <v>4.2</v>
      </c>
      <c r="D30" s="18">
        <f>CHOOSE(Enlaces!$G$1,'TAM Aceite de Oliva'!C30,'TAM Aceite Virgen'!C30,'TAM Aceite Virgen Extra'!C30)</f>
        <v>4.3</v>
      </c>
      <c r="F30" s="42" t="str">
        <f t="shared" si="0"/>
        <v>&gt;=4,2  - &lt; 4,3</v>
      </c>
      <c r="G30" s="44">
        <f>CHOOSE(Enlaces!$G$1,'TAM Aceite de Oliva'!E30,'TAM Aceite Virgen'!E30,'TAM Aceite Virgen Extra'!E30)</f>
        <v>3.2800000000000002</v>
      </c>
      <c r="H30" s="44">
        <f>CHOOSE(Enlaces!$G$1,'TAM Aceite de Oliva'!F30,'TAM Aceite Virgen'!F30,'TAM Aceite Virgen Extra'!F30)</f>
        <v>2.99</v>
      </c>
      <c r="I30" s="44">
        <f>CHOOSE(Enlaces!$G$1,'TAM Aceite de Oliva'!G30,'TAM Aceite Virgen'!G30,'TAM Aceite Virgen Extra'!G30)</f>
        <v>1.01</v>
      </c>
      <c r="J30" s="44">
        <f>CHOOSE(Enlaces!$G$1,'TAM Aceite de Oliva'!H30,'TAM Aceite Virgen'!H30,'TAM Aceite Virgen Extra'!H30)</f>
        <v>0.44000000000000006</v>
      </c>
      <c r="K30" s="44">
        <f>CHOOSE(Enlaces!$G$1,'TAM Aceite de Oliva'!I30,'TAM Aceite Virgen'!I30,'TAM Aceite Virgen Extra'!I30)</f>
        <v>0.47000000000000003</v>
      </c>
      <c r="L30" s="44">
        <f>CHOOSE(Enlaces!$G$1,'TAM Aceite de Oliva'!J30,'TAM Aceite Virgen'!J30,'TAM Aceite Virgen Extra'!J30)</f>
        <v>0.28999999999999998</v>
      </c>
      <c r="M30" s="44">
        <f>CHOOSE(Enlaces!$G$1,'TAM Aceite de Oliva'!K30,'TAM Aceite Virgen'!K30,'TAM Aceite Virgen Extra'!K30)</f>
        <v>0.08</v>
      </c>
      <c r="N30" s="44">
        <f>CHOOSE(Enlaces!$G$1,'TAM Aceite de Oliva'!L30,'TAM Aceite Virgen'!L30,'TAM Aceite Virgen Extra'!L30)</f>
        <v>0.56000000000000005</v>
      </c>
      <c r="O30" s="44">
        <f>CHOOSE(Enlaces!$G$1,'TAM Aceite de Oliva'!M30,'TAM Aceite Virgen'!M30,'TAM Aceite Virgen Extra'!M30)</f>
        <v>0.13</v>
      </c>
      <c r="P30" s="44">
        <f>CHOOSE(Enlaces!$G$1,'TAM Aceite de Oliva'!N30,'TAM Aceite Virgen'!N30,'TAM Aceite Virgen Extra'!N30)</f>
        <v>0.85</v>
      </c>
      <c r="Q30" s="44">
        <f>CHOOSE(Enlaces!$G$1,'TAM Aceite de Oliva'!O30,'TAM Aceite Virgen'!O30,'TAM Aceite Virgen Extra'!O30)</f>
        <v>0.22999999999999998</v>
      </c>
      <c r="R30" s="44">
        <f>CHOOSE(Enlaces!$G$1,'TAM Aceite de Oliva'!P30,'TAM Aceite Virgen'!P30,'TAM Aceite Virgen Extra'!P30)</f>
        <v>0.15</v>
      </c>
    </row>
    <row r="31" spans="3:18" x14ac:dyDescent="0.3">
      <c r="C31" s="19">
        <f>CHOOSE(Enlaces!$G$1,'TAM Aceite de Oliva'!B31,'TAM Aceite Virgen'!B31,'TAM Aceite Virgen Extra'!B31)</f>
        <v>4.3</v>
      </c>
      <c r="D31" s="18">
        <f>CHOOSE(Enlaces!$G$1,'TAM Aceite de Oliva'!C31,'TAM Aceite Virgen'!C31,'TAM Aceite Virgen Extra'!C31)</f>
        <v>4.3999999999999995</v>
      </c>
      <c r="F31" s="42" t="str">
        <f>"&gt;="&amp;C31&amp;"  - &lt; "&amp;D31</f>
        <v>&gt;=4,3  - &lt; 4,4</v>
      </c>
      <c r="G31" s="44">
        <f>CHOOSE(Enlaces!$G$1,'TAM Aceite de Oliva'!E31,'TAM Aceite Virgen'!E31,'TAM Aceite Virgen Extra'!E31)</f>
        <v>2.25</v>
      </c>
      <c r="H31" s="44">
        <f>CHOOSE(Enlaces!$G$1,'TAM Aceite de Oliva'!F31,'TAM Aceite Virgen'!F31,'TAM Aceite Virgen Extra'!F31)</f>
        <v>2.7</v>
      </c>
      <c r="I31" s="44">
        <f>CHOOSE(Enlaces!$G$1,'TAM Aceite de Oliva'!G31,'TAM Aceite Virgen'!G31,'TAM Aceite Virgen Extra'!G31)</f>
        <v>0.79</v>
      </c>
      <c r="J31" s="44">
        <f>CHOOSE(Enlaces!$G$1,'TAM Aceite de Oliva'!H31,'TAM Aceite Virgen'!H31,'TAM Aceite Virgen Extra'!H31)</f>
        <v>0.37</v>
      </c>
      <c r="K31" s="44">
        <f>CHOOSE(Enlaces!$G$1,'TAM Aceite de Oliva'!I31,'TAM Aceite Virgen'!I31,'TAM Aceite Virgen Extra'!I31)</f>
        <v>0.6</v>
      </c>
      <c r="L31" s="44">
        <f>CHOOSE(Enlaces!$G$1,'TAM Aceite de Oliva'!J31,'TAM Aceite Virgen'!J31,'TAM Aceite Virgen Extra'!J31)</f>
        <v>0.27</v>
      </c>
      <c r="M31" s="44">
        <f>CHOOSE(Enlaces!$G$1,'TAM Aceite de Oliva'!K31,'TAM Aceite Virgen'!K31,'TAM Aceite Virgen Extra'!K31)</f>
        <v>0.31999999999999995</v>
      </c>
      <c r="N31" s="44">
        <f>CHOOSE(Enlaces!$G$1,'TAM Aceite de Oliva'!L31,'TAM Aceite Virgen'!L31,'TAM Aceite Virgen Extra'!L31)</f>
        <v>0.42</v>
      </c>
      <c r="O31" s="44">
        <f>CHOOSE(Enlaces!$G$1,'TAM Aceite de Oliva'!M31,'TAM Aceite Virgen'!M31,'TAM Aceite Virgen Extra'!M31)</f>
        <v>7.0000000000000007E-2</v>
      </c>
      <c r="P31" s="44">
        <f>CHOOSE(Enlaces!$G$1,'TAM Aceite de Oliva'!N31,'TAM Aceite Virgen'!N31,'TAM Aceite Virgen Extra'!N31)</f>
        <v>0.1</v>
      </c>
      <c r="Q31" s="44">
        <f>CHOOSE(Enlaces!$G$1,'TAM Aceite de Oliva'!O31,'TAM Aceite Virgen'!O31,'TAM Aceite Virgen Extra'!O31)</f>
        <v>0.06</v>
      </c>
      <c r="R31" s="44">
        <f>CHOOSE(Enlaces!$G$1,'TAM Aceite de Oliva'!P31,'TAM Aceite Virgen'!P31,'TAM Aceite Virgen Extra'!P31)</f>
        <v>0.45</v>
      </c>
    </row>
    <row r="32" spans="3:18" x14ac:dyDescent="0.3">
      <c r="C32" s="19">
        <f>CHOOSE(Enlaces!$G$1,'TAM Aceite de Oliva'!B32,'TAM Aceite Virgen'!B32,'TAM Aceite Virgen Extra'!B32)</f>
        <v>4.3999999999999995</v>
      </c>
      <c r="D32" s="18">
        <f>CHOOSE(Enlaces!$G$1,'TAM Aceite de Oliva'!C32,'TAM Aceite Virgen'!C32,'TAM Aceite Virgen Extra'!C32)</f>
        <v>4.4999999999999991</v>
      </c>
      <c r="F32" s="42" t="str">
        <f>"&gt;="&amp;C32&amp;"  - &lt; "&amp;D32</f>
        <v>&gt;=4,4  - &lt; 4,5</v>
      </c>
      <c r="G32" s="44">
        <f>CHOOSE(Enlaces!$G$1,'TAM Aceite de Oliva'!E32,'TAM Aceite Virgen'!E32,'TAM Aceite Virgen Extra'!E32)</f>
        <v>1.02</v>
      </c>
      <c r="H32" s="44">
        <f>CHOOSE(Enlaces!$G$1,'TAM Aceite de Oliva'!F32,'TAM Aceite Virgen'!F32,'TAM Aceite Virgen Extra'!F32)</f>
        <v>1.05</v>
      </c>
      <c r="I32" s="44">
        <f>CHOOSE(Enlaces!$G$1,'TAM Aceite de Oliva'!G32,'TAM Aceite Virgen'!G32,'TAM Aceite Virgen Extra'!G32)</f>
        <v>0.85</v>
      </c>
      <c r="J32" s="44">
        <f>CHOOSE(Enlaces!$G$1,'TAM Aceite de Oliva'!H32,'TAM Aceite Virgen'!H32,'TAM Aceite Virgen Extra'!H32)</f>
        <v>0.81</v>
      </c>
      <c r="K32" s="44">
        <f>CHOOSE(Enlaces!$G$1,'TAM Aceite de Oliva'!I32,'TAM Aceite Virgen'!I32,'TAM Aceite Virgen Extra'!I32)</f>
        <v>0.39</v>
      </c>
      <c r="L32" s="44">
        <f>CHOOSE(Enlaces!$G$1,'TAM Aceite de Oliva'!J32,'TAM Aceite Virgen'!J32,'TAM Aceite Virgen Extra'!J32)</f>
        <v>0.22</v>
      </c>
      <c r="M32" s="44">
        <f>CHOOSE(Enlaces!$G$1,'TAM Aceite de Oliva'!K32,'TAM Aceite Virgen'!K32,'TAM Aceite Virgen Extra'!K32)</f>
        <v>0.59</v>
      </c>
      <c r="N32" s="44">
        <f>CHOOSE(Enlaces!$G$1,'TAM Aceite de Oliva'!L32,'TAM Aceite Virgen'!L32,'TAM Aceite Virgen Extra'!L32)</f>
        <v>0.37</v>
      </c>
      <c r="O32" s="44">
        <f>CHOOSE(Enlaces!$G$1,'TAM Aceite de Oliva'!M32,'TAM Aceite Virgen'!M32,'TAM Aceite Virgen Extra'!M32)</f>
        <v>0.8</v>
      </c>
      <c r="P32" s="44">
        <f>CHOOSE(Enlaces!$G$1,'TAM Aceite de Oliva'!N32,'TAM Aceite Virgen'!N32,'TAM Aceite Virgen Extra'!N32)</f>
        <v>0.36</v>
      </c>
      <c r="Q32" s="44">
        <f>CHOOSE(Enlaces!$G$1,'TAM Aceite de Oliva'!O32,'TAM Aceite Virgen'!O32,'TAM Aceite Virgen Extra'!O32)</f>
        <v>0.73</v>
      </c>
      <c r="R32" s="44">
        <f>CHOOSE(Enlaces!$G$1,'TAM Aceite de Oliva'!P32,'TAM Aceite Virgen'!P32,'TAM Aceite Virgen Extra'!P32)</f>
        <v>0.42</v>
      </c>
    </row>
    <row r="33" spans="3:18" x14ac:dyDescent="0.3">
      <c r="C33" s="54">
        <f>CHOOSE(Enlaces!$G$1,'TAM Aceite de Oliva'!B33,'TAM Aceite Virgen'!B33,'TAM Aceite Virgen Extra'!B33)</f>
        <v>4.4999999999999991</v>
      </c>
      <c r="D33" s="55">
        <f>CHOOSE(Enlaces!$G$1,'TAM Aceite de Oliva'!C33,'TAM Aceite Virgen'!C33,'TAM Aceite Virgen Extra'!C33)</f>
        <v>0</v>
      </c>
      <c r="F33" s="42" t="str">
        <f>"&gt;="&amp;C33</f>
        <v>&gt;=4,5</v>
      </c>
      <c r="G33" s="44">
        <f>CHOOSE(Enlaces!$G$1,'TAM Aceite de Oliva'!E33,'TAM Aceite Virgen'!E33,'TAM Aceite Virgen Extra'!E33)</f>
        <v>14.620000000000001</v>
      </c>
      <c r="H33" s="44">
        <f>CHOOSE(Enlaces!$G$1,'TAM Aceite de Oliva'!F33,'TAM Aceite Virgen'!F33,'TAM Aceite Virgen Extra'!F33)</f>
        <v>17.050000000000004</v>
      </c>
      <c r="I33" s="44">
        <f>CHOOSE(Enlaces!$G$1,'TAM Aceite de Oliva'!G33,'TAM Aceite Virgen'!G33,'TAM Aceite Virgen Extra'!G33)</f>
        <v>13.010000000000002</v>
      </c>
      <c r="J33" s="44">
        <f>CHOOSE(Enlaces!$G$1,'TAM Aceite de Oliva'!H33,'TAM Aceite Virgen'!H33,'TAM Aceite Virgen Extra'!H33)</f>
        <v>10.19</v>
      </c>
      <c r="K33" s="44">
        <f>CHOOSE(Enlaces!$G$1,'TAM Aceite de Oliva'!I33,'TAM Aceite Virgen'!I33,'TAM Aceite Virgen Extra'!I33)</f>
        <v>12.769999999999996</v>
      </c>
      <c r="L33" s="44">
        <f>CHOOSE(Enlaces!$G$1,'TAM Aceite de Oliva'!J33,'TAM Aceite Virgen'!J33,'TAM Aceite Virgen Extra'!J33)</f>
        <v>6.6000000000000005</v>
      </c>
      <c r="M33" s="44">
        <f>CHOOSE(Enlaces!$G$1,'TAM Aceite de Oliva'!K33,'TAM Aceite Virgen'!K33,'TAM Aceite Virgen Extra'!K33)</f>
        <v>5.9199999999999982</v>
      </c>
      <c r="N33" s="44">
        <f>CHOOSE(Enlaces!$G$1,'TAM Aceite de Oliva'!L33,'TAM Aceite Virgen'!L33,'TAM Aceite Virgen Extra'!L33)</f>
        <v>3.6999999999999993</v>
      </c>
      <c r="O33" s="44">
        <f>CHOOSE(Enlaces!$G$1,'TAM Aceite de Oliva'!M33,'TAM Aceite Virgen'!M33,'TAM Aceite Virgen Extra'!M33)</f>
        <v>4.1999999999999993</v>
      </c>
      <c r="P33" s="44">
        <f>CHOOSE(Enlaces!$G$1,'TAM Aceite de Oliva'!N33,'TAM Aceite Virgen'!N33,'TAM Aceite Virgen Extra'!N33)</f>
        <v>5.299999999999998</v>
      </c>
      <c r="Q33" s="44">
        <f>CHOOSE(Enlaces!$G$1,'TAM Aceite de Oliva'!O33,'TAM Aceite Virgen'!O33,'TAM Aceite Virgen Extra'!O33)</f>
        <v>4.9999999999999991</v>
      </c>
      <c r="R33" s="44">
        <f>CHOOSE(Enlaces!$G$1,'TAM Aceite de Oliva'!P33,'TAM Aceite Virgen'!P33,'TAM Aceite Virgen Extra'!P33)</f>
        <v>3.8299999999999992</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11" sqref="D11"/>
    </sheetView>
  </sheetViews>
  <sheetFormatPr baseColWidth="10" defaultColWidth="11.44140625" defaultRowHeight="14.4" x14ac:dyDescent="0.3"/>
  <cols>
    <col min="1" max="1" width="3.21875" style="6" customWidth="1"/>
    <col min="2" max="2" width="2.77734375" style="6" customWidth="1"/>
    <col min="3" max="3" width="4.21875" style="33" customWidth="1"/>
    <col min="4" max="4" width="90.44140625" style="6" customWidth="1"/>
    <col min="5" max="5" width="23.2187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68" t="s">
        <v>323</v>
      </c>
      <c r="G4" s="69"/>
      <c r="H4" s="69"/>
      <c r="I4" s="70"/>
    </row>
    <row r="5" spans="2:9" s="48" customFormat="1" ht="35.25" customHeight="1" x14ac:dyDescent="0.3">
      <c r="C5" s="49" t="s">
        <v>305</v>
      </c>
      <c r="D5" s="48" t="s">
        <v>313</v>
      </c>
      <c r="F5" s="71"/>
      <c r="G5" s="72"/>
      <c r="H5" s="72"/>
      <c r="I5" s="73"/>
    </row>
    <row r="6" spans="2:9" s="48" customFormat="1" ht="35.25" customHeight="1" x14ac:dyDescent="0.3">
      <c r="C6" s="49" t="s">
        <v>306</v>
      </c>
      <c r="D6" s="51" t="s">
        <v>315</v>
      </c>
      <c r="F6" s="71"/>
      <c r="G6" s="72"/>
      <c r="H6" s="72"/>
      <c r="I6" s="73"/>
    </row>
    <row r="7" spans="2:9" s="48" customFormat="1" ht="35.25" customHeight="1" x14ac:dyDescent="0.3">
      <c r="C7" s="49" t="s">
        <v>307</v>
      </c>
      <c r="D7" s="51" t="s">
        <v>314</v>
      </c>
      <c r="F7" s="71"/>
      <c r="G7" s="72"/>
      <c r="H7" s="72"/>
      <c r="I7" s="73"/>
    </row>
    <row r="8" spans="2:9" s="48" customFormat="1" ht="35.25" customHeight="1" x14ac:dyDescent="0.3">
      <c r="C8" s="49" t="s">
        <v>308</v>
      </c>
      <c r="D8" s="48" t="s">
        <v>316</v>
      </c>
      <c r="F8" s="71"/>
      <c r="G8" s="72"/>
      <c r="H8" s="72"/>
      <c r="I8" s="73"/>
    </row>
    <row r="9" spans="2:9" s="48" customFormat="1" ht="35.25" customHeight="1" x14ac:dyDescent="0.3">
      <c r="C9" s="49" t="s">
        <v>317</v>
      </c>
      <c r="D9" s="48" t="s">
        <v>318</v>
      </c>
      <c r="F9" s="71"/>
      <c r="G9" s="72"/>
      <c r="H9" s="72"/>
      <c r="I9" s="73"/>
    </row>
    <row r="10" spans="2:9" s="48" customFormat="1" ht="35.25" customHeight="1" x14ac:dyDescent="0.3">
      <c r="C10" s="49" t="s">
        <v>320</v>
      </c>
      <c r="D10" s="48" t="s">
        <v>319</v>
      </c>
      <c r="F10" s="71"/>
      <c r="G10" s="72"/>
      <c r="H10" s="72"/>
      <c r="I10" s="73"/>
    </row>
    <row r="11" spans="2:9" s="48" customFormat="1" ht="35.25" customHeight="1" x14ac:dyDescent="0.3">
      <c r="C11" s="49" t="s">
        <v>321</v>
      </c>
      <c r="D11" s="48" t="s">
        <v>322</v>
      </c>
      <c r="F11" s="71"/>
      <c r="G11" s="72"/>
      <c r="H11" s="72"/>
      <c r="I11" s="73"/>
    </row>
    <row r="12" spans="2:9" s="48" customFormat="1" ht="35.25" customHeight="1" thickBot="1" x14ac:dyDescent="0.35">
      <c r="C12" s="49" t="s">
        <v>324</v>
      </c>
      <c r="D12" s="48" t="s">
        <v>309</v>
      </c>
      <c r="F12" s="74"/>
      <c r="G12" s="75"/>
      <c r="H12" s="75"/>
      <c r="I12" s="7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EJ289"/>
  <sheetViews>
    <sheetView showGridLines="0" zoomScale="70" zoomScaleNormal="70" workbookViewId="0">
      <pane xSplit="2" ySplit="3" topLeftCell="DR4" activePane="bottomRight" state="frozen"/>
      <selection activeCell="A287" sqref="A287"/>
      <selection pane="topRight" activeCell="A287" sqref="A287"/>
      <selection pane="bottomLeft" activeCell="A287" sqref="A287"/>
      <selection pane="bottomRight" activeCell="ED13" sqref="ED13"/>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customWidth="1"/>
    <col min="53" max="54" width="18" customWidth="1"/>
    <col min="57" max="57" width="17.21875" customWidth="1"/>
    <col min="58" max="58" width="15.44140625" customWidth="1"/>
    <col min="87" max="91" width="11.44140625" style="6"/>
    <col min="94" max="98" width="10.77734375" style="6"/>
    <col min="101" max="105" width="11.44140625" style="6"/>
    <col min="108" max="112" width="11.44140625" style="6"/>
    <col min="115" max="119" width="11.44140625" style="6"/>
    <col min="122" max="126" width="11.44140625" style="6"/>
    <col min="129" max="133" width="11.44140625" style="6"/>
    <col min="136" max="140" width="10.77734375" style="6"/>
  </cols>
  <sheetData>
    <row r="1" spans="1:140"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row>
    <row r="2" spans="1:140"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row>
    <row r="3" spans="1:140"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row>
    <row r="4" spans="1:140"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row>
    <row r="5" spans="1:140"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row>
    <row r="6" spans="1:140"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row>
    <row r="7" spans="1:140"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row>
    <row r="8" spans="1:140"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row>
    <row r="9" spans="1:140"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row>
    <row r="10" spans="1:140"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row>
    <row r="11" spans="1:140"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row>
    <row r="12" spans="1:140"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row>
    <row r="13" spans="1:140"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row>
    <row r="14" spans="1:140"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row>
    <row r="15" spans="1:140"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row>
    <row r="16" spans="1:140"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row>
    <row r="17" spans="1:140"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row>
    <row r="18" spans="1:140"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row>
    <row r="19" spans="1:140"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row>
    <row r="20" spans="1:140"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row>
    <row r="21" spans="1:140"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row>
    <row r="22" spans="1:140"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row>
    <row r="23" spans="1:140"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row>
    <row r="24" spans="1:140"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row>
    <row r="25" spans="1:140"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row>
    <row r="26" spans="1:140"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row>
    <row r="27" spans="1:140"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row>
    <row r="28" spans="1:140"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row>
    <row r="29" spans="1:140"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row>
    <row r="30" spans="1:140"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row>
    <row r="31" spans="1:140"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row>
    <row r="32" spans="1:140"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row>
    <row r="33" spans="1:140"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row>
    <row r="34" spans="1:140"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row>
    <row r="35" spans="1:140"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row>
    <row r="36" spans="1:140"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row>
    <row r="37" spans="1:140"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row>
    <row r="38" spans="1:140"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row>
    <row r="39" spans="1:140"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row>
    <row r="40" spans="1:140"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row>
    <row r="41" spans="1:140"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row>
    <row r="42" spans="1:140"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row>
    <row r="43" spans="1:140"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row>
    <row r="44" spans="1:140"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row>
    <row r="45" spans="1:140"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row>
    <row r="46" spans="1:140"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row>
    <row r="47" spans="1:140"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row>
    <row r="48" spans="1:140"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row>
    <row r="49" spans="1:140"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row>
    <row r="50" spans="1:140"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row>
    <row r="51" spans="1:140"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row>
    <row r="52" spans="1:140"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row>
    <row r="53" spans="1:140"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row>
    <row r="54" spans="1:140"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row>
    <row r="55" spans="1:140"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row>
    <row r="56" spans="1:140"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row>
    <row r="57" spans="1:140"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row>
    <row r="58" spans="1:140"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row>
    <row r="59" spans="1:140"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row>
    <row r="60" spans="1:140"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row>
    <row r="61" spans="1:140"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row>
    <row r="62" spans="1:140"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row>
    <row r="63" spans="1:140"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row>
    <row r="64" spans="1:140"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row>
    <row r="65" spans="1:140"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row>
    <row r="66" spans="1:140"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row>
    <row r="67" spans="1:140"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row>
    <row r="68" spans="1:140"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row>
    <row r="69" spans="1:140"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row>
    <row r="70" spans="1:140"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row>
    <row r="71" spans="1:140"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row>
    <row r="72" spans="1:140"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row>
    <row r="73" spans="1:140"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row>
    <row r="74" spans="1:140"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row>
    <row r="75" spans="1:140"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row>
    <row r="76" spans="1:140"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row>
    <row r="77" spans="1:140"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row>
    <row r="78" spans="1:140"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row>
    <row r="79" spans="1:140"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row>
    <row r="80" spans="1:140"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row>
    <row r="81" spans="1:140"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row>
    <row r="82" spans="1:140"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row>
    <row r="83" spans="1:140"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row>
    <row r="84" spans="1:140"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row>
    <row r="85" spans="1:140"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row>
    <row r="86" spans="1:140"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row>
    <row r="87" spans="1:140"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row>
    <row r="88" spans="1:140"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row>
    <row r="89" spans="1:140"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row>
    <row r="90" spans="1:140"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row>
    <row r="91" spans="1:140"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row>
    <row r="92" spans="1:140"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row>
    <row r="93" spans="1:140"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row>
    <row r="94" spans="1:140"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row>
    <row r="95" spans="1:140"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row>
    <row r="96" spans="1:140"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row>
    <row r="97" spans="1:140"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row>
    <row r="98" spans="1:140"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row>
    <row r="99" spans="1:140"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row>
    <row r="100" spans="1:140"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row>
    <row r="101" spans="1:140"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row>
    <row r="102" spans="1:140"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row>
    <row r="103" spans="1:140"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row>
    <row r="104" spans="1:140"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row>
    <row r="105" spans="1:140"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row>
    <row r="106" spans="1:140"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row>
    <row r="107" spans="1:140"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row>
    <row r="108" spans="1:140"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row>
    <row r="109" spans="1:140"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row>
    <row r="110" spans="1:140"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row>
    <row r="111" spans="1:140"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row>
    <row r="112" spans="1:140"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row>
    <row r="113" spans="1:140"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row>
    <row r="114" spans="1:140"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row>
    <row r="115" spans="1:140"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row>
    <row r="116" spans="1:140"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row>
    <row r="117" spans="1:140"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row>
    <row r="118" spans="1:140"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row>
    <row r="119" spans="1:140"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row>
    <row r="120" spans="1:140"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row>
    <row r="121" spans="1:140"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row>
    <row r="122" spans="1:140"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row>
    <row r="123" spans="1:140"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row>
    <row r="124" spans="1:140"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row>
    <row r="125" spans="1:140"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row>
    <row r="126" spans="1:140"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row>
    <row r="127" spans="1:140"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row>
    <row r="128" spans="1:140"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row>
    <row r="129" spans="1:140"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row>
    <row r="130" spans="1:140"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row>
    <row r="131" spans="1:140"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row>
    <row r="132" spans="1:140"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row>
    <row r="133" spans="1:140"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row>
    <row r="134" spans="1:140"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row>
    <row r="135" spans="1:140"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row>
    <row r="136" spans="1:140"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row>
    <row r="137" spans="1:140"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row>
    <row r="138" spans="1:140"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row>
    <row r="139" spans="1:140"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row>
    <row r="140" spans="1:140"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row>
    <row r="141" spans="1:140"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row>
    <row r="142" spans="1:140"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row>
    <row r="143" spans="1:140"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row>
    <row r="144" spans="1:140"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row>
    <row r="145" spans="1:140"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row>
    <row r="146" spans="1:140"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row>
    <row r="147" spans="1:140"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row>
    <row r="148" spans="1:140"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row>
    <row r="149" spans="1:140"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row>
    <row r="150" spans="1:140"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row>
    <row r="151" spans="1:140"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row>
    <row r="152" spans="1:140"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row>
    <row r="153" spans="1:140"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row>
    <row r="154" spans="1:140"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row>
    <row r="155" spans="1:140"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row>
    <row r="156" spans="1:140"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row>
    <row r="157" spans="1:140"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row>
    <row r="158" spans="1:140"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row>
    <row r="159" spans="1:140"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row>
    <row r="160" spans="1:140"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row>
    <row r="161" spans="1:140"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row>
    <row r="162" spans="1:140"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row>
    <row r="163" spans="1:140"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row>
    <row r="164" spans="1:140"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row>
    <row r="165" spans="1:140"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row>
    <row r="166" spans="1:140"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row>
    <row r="167" spans="1:140"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row>
    <row r="168" spans="1:140"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row>
    <row r="169" spans="1:140"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row>
    <row r="170" spans="1:140"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row>
    <row r="171" spans="1:140"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row>
    <row r="172" spans="1:140"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row>
    <row r="173" spans="1:140"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row>
    <row r="174" spans="1:140"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row>
    <row r="175" spans="1:140"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row>
    <row r="176" spans="1:140"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row>
    <row r="177" spans="1:140"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row>
    <row r="178" spans="1:140"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row>
    <row r="179" spans="1:140"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row>
    <row r="180" spans="1:140"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row>
    <row r="181" spans="1:140"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row>
    <row r="182" spans="1:140"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row>
    <row r="183" spans="1:140"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row>
    <row r="184" spans="1:140"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row>
    <row r="185" spans="1:140"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row>
    <row r="186" spans="1:140"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row>
    <row r="187" spans="1:140"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row>
    <row r="188" spans="1:140"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row>
    <row r="189" spans="1:140"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row>
    <row r="190" spans="1:140"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row>
    <row r="191" spans="1:140"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row>
    <row r="192" spans="1:140"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row>
    <row r="193" spans="1:140"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row>
    <row r="194" spans="1:140"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row>
    <row r="195" spans="1:140"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row>
    <row r="196" spans="1:140"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row>
    <row r="197" spans="1:140"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row>
    <row r="198" spans="1:140"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row>
    <row r="199" spans="1:140"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row>
    <row r="200" spans="1:140"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row>
    <row r="201" spans="1:140"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row>
    <row r="202" spans="1:140"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row>
    <row r="203" spans="1:140"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row>
    <row r="204" spans="1:140"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row>
    <row r="205" spans="1:140"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row>
    <row r="206" spans="1:140"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row>
    <row r="207" spans="1:140"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row>
    <row r="208" spans="1:140"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row>
    <row r="209" spans="1:140"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row>
    <row r="210" spans="1:140"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row>
    <row r="211" spans="1:140"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row>
    <row r="212" spans="1:140"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row>
    <row r="213" spans="1:140"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row>
    <row r="214" spans="1:140"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row>
    <row r="215" spans="1:140"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row>
    <row r="216" spans="1:140"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row>
    <row r="217" spans="1:140"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row>
    <row r="218" spans="1:140"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row>
    <row r="219" spans="1:140"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row>
    <row r="220" spans="1:140"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row>
    <row r="221" spans="1:140"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row>
    <row r="222" spans="1:140"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row>
    <row r="223" spans="1:140"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row>
    <row r="224" spans="1:140"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row>
    <row r="225" spans="1:140"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row>
    <row r="226" spans="1:140"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row>
    <row r="227" spans="1:140"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row>
    <row r="228" spans="1:140"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row>
    <row r="229" spans="1:140"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row>
    <row r="230" spans="1:140"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row>
    <row r="231" spans="1:140"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row>
    <row r="232" spans="1:140"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row>
    <row r="233" spans="1:140"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row>
    <row r="234" spans="1:140"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row>
    <row r="235" spans="1:140"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row>
    <row r="236" spans="1:140"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row>
    <row r="237" spans="1:140"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row>
    <row r="238" spans="1:140"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row>
    <row r="239" spans="1:140"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row>
    <row r="240" spans="1:140"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row>
    <row r="241" spans="1:140"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row>
    <row r="242" spans="1:140"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row>
    <row r="243" spans="1:140"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row>
    <row r="244" spans="1:140"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row>
    <row r="245" spans="1:140"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row>
    <row r="246" spans="1:140"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row>
    <row r="247" spans="1:140"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row>
    <row r="248" spans="1:140"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row>
    <row r="249" spans="1:140"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row>
    <row r="250" spans="1:140"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row>
    <row r="251" spans="1:140"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row>
    <row r="252" spans="1:140"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row>
    <row r="253" spans="1:140"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row>
    <row r="254" spans="1:140"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row>
    <row r="255" spans="1:140"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row>
    <row r="256" spans="1:140"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row>
    <row r="257" spans="1:140"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row>
    <row r="259" spans="1:140"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row>
    <row r="260" spans="1:140"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row>
    <row r="261" spans="1:140"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row>
    <row r="262" spans="1:140"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c r="DS262" s="9">
        <f>SUMIF('Aceite de Oliva'!$B6:$B257,"&lt;="&amp;$B262,'Aceite de Oliva'!DS$6:DS$257)</f>
        <v>0.43</v>
      </c>
      <c r="DT262" s="9">
        <f>SUMIF('Aceite de Oliva'!$B6:$B257,"&lt;="&amp;$B262,'Aceite de Oliva'!DT$6:DT$257)</f>
        <v>0.19</v>
      </c>
      <c r="DU262" s="9">
        <f>SUMIF('Aceite de Oliva'!$B6:$B257,"&lt;="&amp;$B262,'Aceite de Oliva'!DU$6:DU$257)</f>
        <v>0.33</v>
      </c>
      <c r="DV262" s="9">
        <f>SUMIF('Aceite de Oliva'!$B6:$B257,"&lt;="&amp;$B262,'Aceite de Oliva'!DV$6:DV$257)</f>
        <v>0.29000000000000004</v>
      </c>
      <c r="DZ262" s="9">
        <f>SUMIF('Aceite de Oliva'!$B6:$B257,"&lt;="&amp;$B262,'Aceite de Oliva'!DZ$6:DZ$257)</f>
        <v>0.51</v>
      </c>
      <c r="EA262" s="9">
        <f>SUMIF('Aceite de Oliva'!$B6:$B257,"&lt;="&amp;$B262,'Aceite de Oliva'!EA$6:EA$257)</f>
        <v>0.33</v>
      </c>
      <c r="EB262" s="9">
        <f>SUMIF('Aceite de Oliva'!$B6:$B257,"&lt;="&amp;$B262,'Aceite de Oliva'!EB$6:EB$257)</f>
        <v>0.64000000000000012</v>
      </c>
      <c r="EC262" s="9">
        <f>SUMIF('Aceite de Oliva'!$B6:$B257,"&lt;="&amp;$B262,'Aceite de Oliva'!EC$6:EC$257)</f>
        <v>0</v>
      </c>
      <c r="EG262" s="9">
        <f>SUMIF('Aceite de Oliva'!$B6:$B257,"&lt;="&amp;$B262,'Aceite de Oliva'!EG$6:EG$257)</f>
        <v>0.61</v>
      </c>
      <c r="EH262" s="9">
        <f>SUMIF('Aceite de Oliva'!$B6:$B257,"&lt;="&amp;$B262,'Aceite de Oliva'!EH$6:EH$257)</f>
        <v>0.17</v>
      </c>
      <c r="EI262" s="9">
        <f>SUMIF('Aceite de Oliva'!$B6:$B257,"&lt;="&amp;$B262,'Aceite de Oliva'!EI$6:EI$257)</f>
        <v>0.33999999999999997</v>
      </c>
      <c r="EJ262" s="9">
        <f>SUMIF('Aceite de Oliva'!$B6:$B257,"&lt;="&amp;$B262,'Aceite de Oliva'!EJ$6:EJ$257)</f>
        <v>0.35</v>
      </c>
    </row>
    <row r="263" spans="1:140"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c r="DS263" s="8">
        <f>SUMIFS('Aceite de Oliva'!DS$6:DS$257,'Aceite de Oliva'!$A$6:$A$257,"&gt;="&amp;$A263,'Aceite de Oliva'!$B$6:$B$257,"&lt;="&amp;$B263)</f>
        <v>0.27</v>
      </c>
      <c r="DT263" s="8">
        <f>SUMIFS('Aceite de Oliva'!DT$6:DT$257,'Aceite de Oliva'!$A$6:$A$257,"&gt;="&amp;$A263,'Aceite de Oliva'!$B$6:$B$257,"&lt;="&amp;$B263)</f>
        <v>0.37</v>
      </c>
      <c r="DU263" s="8">
        <f>SUMIFS('Aceite de Oliva'!DU$6:DU$257,'Aceite de Oliva'!$A$6:$A$257,"&gt;="&amp;$A263,'Aceite de Oliva'!$B$6:$B$257,"&lt;="&amp;$B263)</f>
        <v>0.14000000000000001</v>
      </c>
      <c r="DV263" s="8">
        <f>SUMIFS('Aceite de Oliva'!DV$6:DV$257,'Aceite de Oliva'!$A$6:$A$257,"&gt;="&amp;$A263,'Aceite de Oliva'!$B$6:$B$257,"&lt;="&amp;$B263)</f>
        <v>0.33</v>
      </c>
      <c r="DZ263" s="8">
        <f>SUMIFS('Aceite de Oliva'!DZ$6:DZ$257,'Aceite de Oliva'!$A$6:$A$257,"&gt;="&amp;$A263,'Aceite de Oliva'!$B$6:$B$257,"&lt;="&amp;$B263)</f>
        <v>0.63</v>
      </c>
      <c r="EA263" s="8">
        <f>SUMIFS('Aceite de Oliva'!EA$6:EA$257,'Aceite de Oliva'!$A$6:$A$257,"&gt;="&amp;$A263,'Aceite de Oliva'!$B$6:$B$257,"&lt;="&amp;$B263)</f>
        <v>3.2800000000000002</v>
      </c>
      <c r="EB263" s="8">
        <f>SUMIFS('Aceite de Oliva'!EB$6:EB$257,'Aceite de Oliva'!$A$6:$A$257,"&gt;="&amp;$A263,'Aceite de Oliva'!$B$6:$B$257,"&lt;="&amp;$B263)</f>
        <v>0</v>
      </c>
      <c r="EC263" s="8">
        <f>SUMIFS('Aceite de Oliva'!EC$6:EC$257,'Aceite de Oliva'!$A$6:$A$257,"&gt;="&amp;$A263,'Aceite de Oliva'!$B$6:$B$257,"&lt;="&amp;$B263)</f>
        <v>0</v>
      </c>
      <c r="EG263" s="8">
        <f>SUMIFS('Aceite de Oliva'!EG$6:EG$257,'Aceite de Oliva'!$A$6:$A$257,"&gt;="&amp;$A263,'Aceite de Oliva'!$B$6:$B$257,"&lt;="&amp;$B263)</f>
        <v>1.54</v>
      </c>
      <c r="EH263" s="8">
        <f>SUMIFS('Aceite de Oliva'!EH$6:EH$257,'Aceite de Oliva'!$A$6:$A$257,"&gt;="&amp;$A263,'Aceite de Oliva'!$B$6:$B$257,"&lt;="&amp;$B263)</f>
        <v>0.87</v>
      </c>
      <c r="EI263" s="8">
        <f>SUMIFS('Aceite de Oliva'!EI$6:EI$257,'Aceite de Oliva'!$A$6:$A$257,"&gt;="&amp;$A263,'Aceite de Oliva'!$B$6:$B$257,"&lt;="&amp;$B263)</f>
        <v>1.46</v>
      </c>
      <c r="EJ263" s="8">
        <f>SUMIFS('Aceite de Oliva'!EJ$6:EJ$257,'Aceite de Oliva'!$A$6:$A$257,"&gt;="&amp;$A263,'Aceite de Oliva'!$B$6:$B$257,"&lt;="&amp;$B263)</f>
        <v>3.6</v>
      </c>
    </row>
    <row r="264" spans="1:140"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c r="DS264" s="8">
        <f>SUMIFS('Aceite de Oliva'!DS$6:DS$257,'Aceite de Oliva'!$A$6:$A$257,"&gt;="&amp;$A264,'Aceite de Oliva'!$B$6:$B$257,"&lt;="&amp;$B264)</f>
        <v>0.16999999999999998</v>
      </c>
      <c r="DT264" s="8">
        <f>SUMIFS('Aceite de Oliva'!DT$6:DT$257,'Aceite de Oliva'!$A$6:$A$257,"&gt;="&amp;$A264,'Aceite de Oliva'!$B$6:$B$257,"&lt;="&amp;$B264)</f>
        <v>0</v>
      </c>
      <c r="DU264" s="8">
        <f>SUMIFS('Aceite de Oliva'!DU$6:DU$257,'Aceite de Oliva'!$A$6:$A$257,"&gt;="&amp;$A264,'Aceite de Oliva'!$B$6:$B$257,"&lt;="&amp;$B264)</f>
        <v>0.04</v>
      </c>
      <c r="DV264" s="8">
        <f>SUMIFS('Aceite de Oliva'!DV$6:DV$257,'Aceite de Oliva'!$A$6:$A$257,"&gt;="&amp;$A264,'Aceite de Oliva'!$B$6:$B$257,"&lt;="&amp;$B264)</f>
        <v>0.56999999999999995</v>
      </c>
      <c r="DZ264" s="8">
        <f>SUMIFS('Aceite de Oliva'!DZ$6:DZ$257,'Aceite de Oliva'!$A$6:$A$257,"&gt;="&amp;$A264,'Aceite de Oliva'!$B$6:$B$257,"&lt;="&amp;$B264)</f>
        <v>0.64999999999999991</v>
      </c>
      <c r="EA264" s="8">
        <f>SUMIFS('Aceite de Oliva'!EA$6:EA$257,'Aceite de Oliva'!$A$6:$A$257,"&gt;="&amp;$A264,'Aceite de Oliva'!$B$6:$B$257,"&lt;="&amp;$B264)</f>
        <v>0.44</v>
      </c>
      <c r="EB264" s="8">
        <f>SUMIFS('Aceite de Oliva'!EB$6:EB$257,'Aceite de Oliva'!$A$6:$A$257,"&gt;="&amp;$A264,'Aceite de Oliva'!$B$6:$B$257,"&lt;="&amp;$B264)</f>
        <v>0.58000000000000007</v>
      </c>
      <c r="EC264" s="8">
        <f>SUMIFS('Aceite de Oliva'!EC$6:EC$257,'Aceite de Oliva'!$A$6:$A$257,"&gt;="&amp;$A264,'Aceite de Oliva'!$B$6:$B$257,"&lt;="&amp;$B264)</f>
        <v>0.44</v>
      </c>
      <c r="EG264" s="8">
        <f>SUMIFS('Aceite de Oliva'!EG$6:EG$257,'Aceite de Oliva'!$A$6:$A$257,"&gt;="&amp;$A264,'Aceite de Oliva'!$B$6:$B$257,"&lt;="&amp;$B264)</f>
        <v>1.02</v>
      </c>
      <c r="EH264" s="8">
        <f>SUMIFS('Aceite de Oliva'!EH$6:EH$257,'Aceite de Oliva'!$A$6:$A$257,"&gt;="&amp;$A264,'Aceite de Oliva'!$B$6:$B$257,"&lt;="&amp;$B264)</f>
        <v>0.22</v>
      </c>
      <c r="EI264" s="8">
        <f>SUMIFS('Aceite de Oliva'!EI$6:EI$257,'Aceite de Oliva'!$A$6:$A$257,"&gt;="&amp;$A264,'Aceite de Oliva'!$B$6:$B$257,"&lt;="&amp;$B264)</f>
        <v>1.48</v>
      </c>
      <c r="EJ264" s="8">
        <f>SUMIFS('Aceite de Oliva'!EJ$6:EJ$257,'Aceite de Oliva'!$A$6:$A$257,"&gt;="&amp;$A264,'Aceite de Oliva'!$B$6:$B$257,"&lt;="&amp;$B264)</f>
        <v>0</v>
      </c>
    </row>
    <row r="265" spans="1:140"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c r="DS265" s="8">
        <f>SUMIFS('Aceite de Oliva'!DS$6:DS$257,'Aceite de Oliva'!$A$6:$A$257,"&gt;="&amp;$A265,'Aceite de Oliva'!$B$6:$B$257,"&lt;="&amp;$B265)</f>
        <v>14.83</v>
      </c>
      <c r="DT265" s="8">
        <f>SUMIFS('Aceite de Oliva'!DT$6:DT$257,'Aceite de Oliva'!$A$6:$A$257,"&gt;="&amp;$A265,'Aceite de Oliva'!$B$6:$B$257,"&lt;="&amp;$B265)</f>
        <v>13.399999999999999</v>
      </c>
      <c r="DU265" s="8">
        <f>SUMIFS('Aceite de Oliva'!DU$6:DU$257,'Aceite de Oliva'!$A$6:$A$257,"&gt;="&amp;$A265,'Aceite de Oliva'!$B$6:$B$257,"&lt;="&amp;$B265)</f>
        <v>18.02</v>
      </c>
      <c r="DV265" s="8">
        <f>SUMIFS('Aceite de Oliva'!DV$6:DV$257,'Aceite de Oliva'!$A$6:$A$257,"&gt;="&amp;$A265,'Aceite de Oliva'!$B$6:$B$257,"&lt;="&amp;$B265)</f>
        <v>12.42</v>
      </c>
      <c r="DZ265" s="8">
        <f>SUMIFS('Aceite de Oliva'!DZ$6:DZ$257,'Aceite de Oliva'!$A$6:$A$257,"&gt;="&amp;$A265,'Aceite de Oliva'!$B$6:$B$257,"&lt;="&amp;$B265)</f>
        <v>16.09</v>
      </c>
      <c r="EA265" s="8">
        <f>SUMIFS('Aceite de Oliva'!EA$6:EA$257,'Aceite de Oliva'!$A$6:$A$257,"&gt;="&amp;$A265,'Aceite de Oliva'!$B$6:$B$257,"&lt;="&amp;$B265)</f>
        <v>15.5</v>
      </c>
      <c r="EB265" s="8">
        <f>SUMIFS('Aceite de Oliva'!EB$6:EB$257,'Aceite de Oliva'!$A$6:$A$257,"&gt;="&amp;$A265,'Aceite de Oliva'!$B$6:$B$257,"&lt;="&amp;$B265)</f>
        <v>14.29</v>
      </c>
      <c r="EC265" s="8">
        <f>SUMIFS('Aceite de Oliva'!EC$6:EC$257,'Aceite de Oliva'!$A$6:$A$257,"&gt;="&amp;$A265,'Aceite de Oliva'!$B$6:$B$257,"&lt;="&amp;$B265)</f>
        <v>27.24</v>
      </c>
      <c r="EG265" s="8">
        <f>SUMIFS('Aceite de Oliva'!EG$6:EG$257,'Aceite de Oliva'!$A$6:$A$257,"&gt;="&amp;$A265,'Aceite de Oliva'!$B$6:$B$257,"&lt;="&amp;$B265)</f>
        <v>13.48</v>
      </c>
      <c r="EH265" s="8">
        <f>SUMIFS('Aceite de Oliva'!EH$6:EH$257,'Aceite de Oliva'!$A$6:$A$257,"&gt;="&amp;$A265,'Aceite de Oliva'!$B$6:$B$257,"&lt;="&amp;$B265)</f>
        <v>14.3</v>
      </c>
      <c r="EI265" s="8">
        <f>SUMIFS('Aceite de Oliva'!EI$6:EI$257,'Aceite de Oliva'!$A$6:$A$257,"&gt;="&amp;$A265,'Aceite de Oliva'!$B$6:$B$257,"&lt;="&amp;$B265)</f>
        <v>14.66</v>
      </c>
      <c r="EJ265" s="8">
        <f>SUMIFS('Aceite de Oliva'!EJ$6:EJ$257,'Aceite de Oliva'!$A$6:$A$257,"&gt;="&amp;$A265,'Aceite de Oliva'!$B$6:$B$257,"&lt;="&amp;$B265)</f>
        <v>11.29</v>
      </c>
    </row>
    <row r="266" spans="1:140"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c r="DS266" s="8">
        <f>SUMIFS('Aceite de Oliva'!DS$6:DS$257,'Aceite de Oliva'!$A$6:$A$257,"&gt;="&amp;$A266,'Aceite de Oliva'!$B$6:$B$257,"&lt;="&amp;$B266)</f>
        <v>4.6500000000000004</v>
      </c>
      <c r="DT266" s="8">
        <f>SUMIFS('Aceite de Oliva'!DT$6:DT$257,'Aceite de Oliva'!$A$6:$A$257,"&gt;="&amp;$A266,'Aceite de Oliva'!$B$6:$B$257,"&lt;="&amp;$B266)</f>
        <v>5.76</v>
      </c>
      <c r="DU266" s="8">
        <f>SUMIFS('Aceite de Oliva'!DU$6:DU$257,'Aceite de Oliva'!$A$6:$A$257,"&gt;="&amp;$A266,'Aceite de Oliva'!$B$6:$B$257,"&lt;="&amp;$B266)</f>
        <v>3.03</v>
      </c>
      <c r="DV266" s="8">
        <f>SUMIFS('Aceite de Oliva'!DV$6:DV$257,'Aceite de Oliva'!$A$6:$A$257,"&gt;="&amp;$A266,'Aceite de Oliva'!$B$6:$B$257,"&lt;="&amp;$B266)</f>
        <v>8.06</v>
      </c>
      <c r="DZ266" s="8">
        <f>SUMIFS('Aceite de Oliva'!DZ$6:DZ$257,'Aceite de Oliva'!$A$6:$A$257,"&gt;="&amp;$A266,'Aceite de Oliva'!$B$6:$B$257,"&lt;="&amp;$B266)</f>
        <v>3.9299999999999997</v>
      </c>
      <c r="EA266" s="8">
        <f>SUMIFS('Aceite de Oliva'!EA$6:EA$257,'Aceite de Oliva'!$A$6:$A$257,"&gt;="&amp;$A266,'Aceite de Oliva'!$B$6:$B$257,"&lt;="&amp;$B266)</f>
        <v>6.12</v>
      </c>
      <c r="EB266" s="8">
        <f>SUMIFS('Aceite de Oliva'!EB$6:EB$257,'Aceite de Oliva'!$A$6:$A$257,"&gt;="&amp;$A266,'Aceite de Oliva'!$B$6:$B$257,"&lt;="&amp;$B266)</f>
        <v>3.6</v>
      </c>
      <c r="EC266" s="8">
        <f>SUMIFS('Aceite de Oliva'!EC$6:EC$257,'Aceite de Oliva'!$A$6:$A$257,"&gt;="&amp;$A266,'Aceite de Oliva'!$B$6:$B$257,"&lt;="&amp;$B266)</f>
        <v>3.95</v>
      </c>
      <c r="EG266" s="8">
        <f>SUMIFS('Aceite de Oliva'!EG$6:EG$257,'Aceite de Oliva'!$A$6:$A$257,"&gt;="&amp;$A266,'Aceite de Oliva'!$B$6:$B$257,"&lt;="&amp;$B266)</f>
        <v>2.23</v>
      </c>
      <c r="EH266" s="8">
        <f>SUMIFS('Aceite de Oliva'!EH$6:EH$257,'Aceite de Oliva'!$A$6:$A$257,"&gt;="&amp;$A266,'Aceite de Oliva'!$B$6:$B$257,"&lt;="&amp;$B266)</f>
        <v>5.09</v>
      </c>
      <c r="EI266" s="8">
        <f>SUMIFS('Aceite de Oliva'!EI$6:EI$257,'Aceite de Oliva'!$A$6:$A$257,"&gt;="&amp;$A266,'Aceite de Oliva'!$B$6:$B$257,"&lt;="&amp;$B266)</f>
        <v>1.18</v>
      </c>
      <c r="EJ266" s="8">
        <f>SUMIFS('Aceite de Oliva'!EJ$6:EJ$257,'Aceite de Oliva'!$A$6:$A$257,"&gt;="&amp;$A266,'Aceite de Oliva'!$B$6:$B$257,"&lt;="&amp;$B266)</f>
        <v>1.25</v>
      </c>
    </row>
    <row r="267" spans="1:140"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c r="DS267" s="8">
        <f>SUMIFS('Aceite de Oliva'!DS$6:DS$257,'Aceite de Oliva'!$A$6:$A$257,"&gt;="&amp;$A267,'Aceite de Oliva'!$B$6:$B$257,"&lt;="&amp;$B267)</f>
        <v>3.1599999999999997</v>
      </c>
      <c r="DT267" s="8">
        <f>SUMIFS('Aceite de Oliva'!DT$6:DT$257,'Aceite de Oliva'!$A$6:$A$257,"&gt;="&amp;$A267,'Aceite de Oliva'!$B$6:$B$257,"&lt;="&amp;$B267)</f>
        <v>9.7099999999999991</v>
      </c>
      <c r="DU267" s="8">
        <f>SUMIFS('Aceite de Oliva'!DU$6:DU$257,'Aceite de Oliva'!$A$6:$A$257,"&gt;="&amp;$A267,'Aceite de Oliva'!$B$6:$B$257,"&lt;="&amp;$B267)</f>
        <v>2.46</v>
      </c>
      <c r="DV267" s="8">
        <f>SUMIFS('Aceite de Oliva'!DV$6:DV$257,'Aceite de Oliva'!$A$6:$A$257,"&gt;="&amp;$A267,'Aceite de Oliva'!$B$6:$B$257,"&lt;="&amp;$B267)</f>
        <v>0.6</v>
      </c>
      <c r="DZ267" s="8">
        <f>SUMIFS('Aceite de Oliva'!DZ$6:DZ$257,'Aceite de Oliva'!$A$6:$A$257,"&gt;="&amp;$A267,'Aceite de Oliva'!$B$6:$B$257,"&lt;="&amp;$B267)</f>
        <v>1.86</v>
      </c>
      <c r="EA267" s="8">
        <f>SUMIFS('Aceite de Oliva'!EA$6:EA$257,'Aceite de Oliva'!$A$6:$A$257,"&gt;="&amp;$A267,'Aceite de Oliva'!$B$6:$B$257,"&lt;="&amp;$B267)</f>
        <v>6.3</v>
      </c>
      <c r="EB267" s="8">
        <f>SUMIFS('Aceite de Oliva'!EB$6:EB$257,'Aceite de Oliva'!$A$6:$A$257,"&gt;="&amp;$A267,'Aceite de Oliva'!$B$6:$B$257,"&lt;="&amp;$B267)</f>
        <v>0.91</v>
      </c>
      <c r="EC267" s="8">
        <f>SUMIFS('Aceite de Oliva'!EC$6:EC$257,'Aceite de Oliva'!$A$6:$A$257,"&gt;="&amp;$A267,'Aceite de Oliva'!$B$6:$B$257,"&lt;="&amp;$B267)</f>
        <v>0.77</v>
      </c>
      <c r="EG267" s="8">
        <f>SUMIFS('Aceite de Oliva'!EG$6:EG$257,'Aceite de Oliva'!$A$6:$A$257,"&gt;="&amp;$A267,'Aceite de Oliva'!$B$6:$B$257,"&lt;="&amp;$B267)</f>
        <v>3.57</v>
      </c>
      <c r="EH267" s="8">
        <f>SUMIFS('Aceite de Oliva'!EH$6:EH$257,'Aceite de Oliva'!$A$6:$A$257,"&gt;="&amp;$A267,'Aceite de Oliva'!$B$6:$B$257,"&lt;="&amp;$B267)</f>
        <v>9.5399999999999991</v>
      </c>
      <c r="EI267" s="8">
        <f>SUMIFS('Aceite de Oliva'!EI$6:EI$257,'Aceite de Oliva'!$A$6:$A$257,"&gt;="&amp;$A267,'Aceite de Oliva'!$B$6:$B$257,"&lt;="&amp;$B267)</f>
        <v>1.64</v>
      </c>
      <c r="EJ267" s="8">
        <f>SUMIFS('Aceite de Oliva'!EJ$6:EJ$257,'Aceite de Oliva'!$A$6:$A$257,"&gt;="&amp;$A267,'Aceite de Oliva'!$B$6:$B$257,"&lt;="&amp;$B267)</f>
        <v>0</v>
      </c>
    </row>
    <row r="268" spans="1:140"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c r="DS268" s="8">
        <f>SUMIFS('Aceite de Oliva'!DS$6:DS$257,'Aceite de Oliva'!$A$6:$A$257,"&gt;="&amp;$A268,'Aceite de Oliva'!$B$6:$B$257,"&lt;="&amp;$B268)</f>
        <v>5.0599999999999996</v>
      </c>
      <c r="DT268" s="8">
        <f>SUMIFS('Aceite de Oliva'!DT$6:DT$257,'Aceite de Oliva'!$A$6:$A$257,"&gt;="&amp;$A268,'Aceite de Oliva'!$B$6:$B$257,"&lt;="&amp;$B268)</f>
        <v>12.74</v>
      </c>
      <c r="DU268" s="8">
        <f>SUMIFS('Aceite de Oliva'!DU$6:DU$257,'Aceite de Oliva'!$A$6:$A$257,"&gt;="&amp;$A268,'Aceite de Oliva'!$B$6:$B$257,"&lt;="&amp;$B268)</f>
        <v>4.4000000000000004</v>
      </c>
      <c r="DV268" s="8">
        <f>SUMIFS('Aceite de Oliva'!DV$6:DV$257,'Aceite de Oliva'!$A$6:$A$257,"&gt;="&amp;$A268,'Aceite de Oliva'!$B$6:$B$257,"&lt;="&amp;$B268)</f>
        <v>1.98</v>
      </c>
      <c r="DZ268" s="8">
        <f>SUMIFS('Aceite de Oliva'!DZ$6:DZ$257,'Aceite de Oliva'!$A$6:$A$257,"&gt;="&amp;$A268,'Aceite de Oliva'!$B$6:$B$257,"&lt;="&amp;$B268)</f>
        <v>5.0599999999999996</v>
      </c>
      <c r="EA268" s="8">
        <f>SUMIFS('Aceite de Oliva'!EA$6:EA$257,'Aceite de Oliva'!$A$6:$A$257,"&gt;="&amp;$A268,'Aceite de Oliva'!$B$6:$B$257,"&lt;="&amp;$B268)</f>
        <v>5.01</v>
      </c>
      <c r="EB268" s="8">
        <f>SUMIFS('Aceite de Oliva'!EB$6:EB$257,'Aceite de Oliva'!$A$6:$A$257,"&gt;="&amp;$A268,'Aceite de Oliva'!$B$6:$B$257,"&lt;="&amp;$B268)</f>
        <v>4.8400000000000007</v>
      </c>
      <c r="EC268" s="8">
        <f>SUMIFS('Aceite de Oliva'!EC$6:EC$257,'Aceite de Oliva'!$A$6:$A$257,"&gt;="&amp;$A268,'Aceite de Oliva'!$B$6:$B$257,"&lt;="&amp;$B268)</f>
        <v>5.39</v>
      </c>
      <c r="EG268" s="8">
        <f>SUMIFS('Aceite de Oliva'!EG$6:EG$257,'Aceite de Oliva'!$A$6:$A$257,"&gt;="&amp;$A268,'Aceite de Oliva'!$B$6:$B$257,"&lt;="&amp;$B268)</f>
        <v>5.8500000000000005</v>
      </c>
      <c r="EH268" s="8">
        <f>SUMIFS('Aceite de Oliva'!EH$6:EH$257,'Aceite de Oliva'!$A$6:$A$257,"&gt;="&amp;$A268,'Aceite de Oliva'!$B$6:$B$257,"&lt;="&amp;$B268)</f>
        <v>1.79</v>
      </c>
      <c r="EI268" s="8">
        <f>SUMIFS('Aceite de Oliva'!EI$6:EI$257,'Aceite de Oliva'!$A$6:$A$257,"&gt;="&amp;$A268,'Aceite de Oliva'!$B$6:$B$257,"&lt;="&amp;$B268)</f>
        <v>7</v>
      </c>
      <c r="EJ268" s="8">
        <f>SUMIFS('Aceite de Oliva'!EJ$6:EJ$257,'Aceite de Oliva'!$A$6:$A$257,"&gt;="&amp;$A268,'Aceite de Oliva'!$B$6:$B$257,"&lt;="&amp;$B268)</f>
        <v>6</v>
      </c>
    </row>
    <row r="269" spans="1:140"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c r="DS269" s="8">
        <f>SUMIFS('Aceite de Oliva'!DS$6:DS$257,'Aceite de Oliva'!$A$6:$A$257,"&gt;="&amp;$A269,'Aceite de Oliva'!$B$6:$B$257,"&lt;="&amp;$B269)</f>
        <v>42.05</v>
      </c>
      <c r="DT269" s="8">
        <f>SUMIFS('Aceite de Oliva'!DT$6:DT$257,'Aceite de Oliva'!$A$6:$A$257,"&gt;="&amp;$A269,'Aceite de Oliva'!$B$6:$B$257,"&lt;="&amp;$B269)</f>
        <v>20.98</v>
      </c>
      <c r="DU269" s="8">
        <f>SUMIFS('Aceite de Oliva'!DU$6:DU$257,'Aceite de Oliva'!$A$6:$A$257,"&gt;="&amp;$A269,'Aceite de Oliva'!$B$6:$B$257,"&lt;="&amp;$B269)</f>
        <v>41.19</v>
      </c>
      <c r="DV269" s="8">
        <f>SUMIFS('Aceite de Oliva'!DV$6:DV$257,'Aceite de Oliva'!$A$6:$A$257,"&gt;="&amp;$A269,'Aceite de Oliva'!$B$6:$B$257,"&lt;="&amp;$B269)</f>
        <v>64.73</v>
      </c>
      <c r="DZ269" s="8">
        <f>SUMIFS('Aceite de Oliva'!DZ$6:DZ$257,'Aceite de Oliva'!$A$6:$A$257,"&gt;="&amp;$A269,'Aceite de Oliva'!$B$6:$B$257,"&lt;="&amp;$B269)</f>
        <v>43.839999999999996</v>
      </c>
      <c r="EA269" s="8">
        <f>SUMIFS('Aceite de Oliva'!EA$6:EA$257,'Aceite de Oliva'!$A$6:$A$257,"&gt;="&amp;$A269,'Aceite de Oliva'!$B$6:$B$257,"&lt;="&amp;$B269)</f>
        <v>33.08</v>
      </c>
      <c r="EB269" s="8">
        <f>SUMIFS('Aceite de Oliva'!EB$6:EB$257,'Aceite de Oliva'!$A$6:$A$257,"&gt;="&amp;$A269,'Aceite de Oliva'!$B$6:$B$257,"&lt;="&amp;$B269)</f>
        <v>49.339999999999996</v>
      </c>
      <c r="EC269" s="8">
        <f>SUMIFS('Aceite de Oliva'!EC$6:EC$257,'Aceite de Oliva'!$A$6:$A$257,"&gt;="&amp;$A269,'Aceite de Oliva'!$B$6:$B$257,"&lt;="&amp;$B269)</f>
        <v>44.7</v>
      </c>
      <c r="EG269" s="8">
        <f>SUMIFS('Aceite de Oliva'!EG$6:EG$257,'Aceite de Oliva'!$A$6:$A$257,"&gt;="&amp;$A269,'Aceite de Oliva'!$B$6:$B$257,"&lt;="&amp;$B269)</f>
        <v>41.42</v>
      </c>
      <c r="EH269" s="8">
        <f>SUMIFS('Aceite de Oliva'!EH$6:EH$257,'Aceite de Oliva'!$A$6:$A$257,"&gt;="&amp;$A269,'Aceite de Oliva'!$B$6:$B$257,"&lt;="&amp;$B269)</f>
        <v>20.72</v>
      </c>
      <c r="EI269" s="8">
        <f>SUMIFS('Aceite de Oliva'!EI$6:EI$257,'Aceite de Oliva'!$A$6:$A$257,"&gt;="&amp;$A269,'Aceite de Oliva'!$B$6:$B$257,"&lt;="&amp;$B269)</f>
        <v>46.52</v>
      </c>
      <c r="EJ269" s="8">
        <f>SUMIFS('Aceite de Oliva'!EJ$6:EJ$257,'Aceite de Oliva'!$A$6:$A$257,"&gt;="&amp;$A269,'Aceite de Oliva'!$B$6:$B$257,"&lt;="&amp;$B269)</f>
        <v>66.33</v>
      </c>
    </row>
    <row r="270" spans="1:140"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c r="DS270" s="8">
        <f>SUMIFS('Aceite de Oliva'!DS$6:DS$257,'Aceite de Oliva'!$A$6:$A$257,"&gt;="&amp;$A270,'Aceite de Oliva'!$B$6:$B$257,"&lt;="&amp;$B270)</f>
        <v>3.06</v>
      </c>
      <c r="DT270" s="8">
        <f>SUMIFS('Aceite de Oliva'!DT$6:DT$257,'Aceite de Oliva'!$A$6:$A$257,"&gt;="&amp;$A270,'Aceite de Oliva'!$B$6:$B$257,"&lt;="&amp;$B270)</f>
        <v>4.99</v>
      </c>
      <c r="DU270" s="8">
        <f>SUMIFS('Aceite de Oliva'!DU$6:DU$257,'Aceite de Oliva'!$A$6:$A$257,"&gt;="&amp;$A270,'Aceite de Oliva'!$B$6:$B$257,"&lt;="&amp;$B270)</f>
        <v>3.9899999999999998</v>
      </c>
      <c r="DV270" s="8">
        <f>SUMIFS('Aceite de Oliva'!DV$6:DV$257,'Aceite de Oliva'!$A$6:$A$257,"&gt;="&amp;$A270,'Aceite de Oliva'!$B$6:$B$257,"&lt;="&amp;$B270)</f>
        <v>0.15</v>
      </c>
      <c r="DZ270" s="8">
        <f>SUMIFS('Aceite de Oliva'!DZ$6:DZ$257,'Aceite de Oliva'!$A$6:$A$257,"&gt;="&amp;$A270,'Aceite de Oliva'!$B$6:$B$257,"&lt;="&amp;$B270)</f>
        <v>2.59</v>
      </c>
      <c r="EA270" s="8">
        <f>SUMIFS('Aceite de Oliva'!EA$6:EA$257,'Aceite de Oliva'!$A$6:$A$257,"&gt;="&amp;$A270,'Aceite de Oliva'!$B$6:$B$257,"&lt;="&amp;$B270)</f>
        <v>1.72</v>
      </c>
      <c r="EB270" s="8">
        <f>SUMIFS('Aceite de Oliva'!EB$6:EB$257,'Aceite de Oliva'!$A$6:$A$257,"&gt;="&amp;$A270,'Aceite de Oliva'!$B$6:$B$257,"&lt;="&amp;$B270)</f>
        <v>2.33</v>
      </c>
      <c r="EC270" s="8">
        <f>SUMIFS('Aceite de Oliva'!EC$6:EC$257,'Aceite de Oliva'!$A$6:$A$257,"&gt;="&amp;$A270,'Aceite de Oliva'!$B$6:$B$257,"&lt;="&amp;$B270)</f>
        <v>3.71</v>
      </c>
      <c r="EG270" s="8">
        <f>SUMIFS('Aceite de Oliva'!EG$6:EG$257,'Aceite de Oliva'!$A$6:$A$257,"&gt;="&amp;$A270,'Aceite de Oliva'!$B$6:$B$257,"&lt;="&amp;$B270)</f>
        <v>8.5599999999999987</v>
      </c>
      <c r="EH270" s="8">
        <f>SUMIFS('Aceite de Oliva'!EH$6:EH$257,'Aceite de Oliva'!$A$6:$A$257,"&gt;="&amp;$A270,'Aceite de Oliva'!$B$6:$B$257,"&lt;="&amp;$B270)</f>
        <v>24</v>
      </c>
      <c r="EI270" s="8">
        <f>SUMIFS('Aceite de Oliva'!EI$6:EI$257,'Aceite de Oliva'!$A$6:$A$257,"&gt;="&amp;$A270,'Aceite de Oliva'!$B$6:$B$257,"&lt;="&amp;$B270)</f>
        <v>4.5299999999999994</v>
      </c>
      <c r="EJ270" s="8">
        <f>SUMIFS('Aceite de Oliva'!EJ$6:EJ$257,'Aceite de Oliva'!$A$6:$A$257,"&gt;="&amp;$A270,'Aceite de Oliva'!$B$6:$B$257,"&lt;="&amp;$B270)</f>
        <v>0</v>
      </c>
    </row>
    <row r="271" spans="1:140"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c r="DS271" s="8">
        <f>SUMIFS('Aceite de Oliva'!DS$6:DS$257,'Aceite de Oliva'!$A$6:$A$257,"&gt;="&amp;$A271,'Aceite de Oliva'!$B$6:$B$257,"&lt;="&amp;$B271)</f>
        <v>0.95</v>
      </c>
      <c r="DT271" s="8">
        <f>SUMIFS('Aceite de Oliva'!DT$6:DT$257,'Aceite de Oliva'!$A$6:$A$257,"&gt;="&amp;$A271,'Aceite de Oliva'!$B$6:$B$257,"&lt;="&amp;$B271)</f>
        <v>2.62</v>
      </c>
      <c r="DU271" s="8">
        <f>SUMIFS('Aceite de Oliva'!DU$6:DU$257,'Aceite de Oliva'!$A$6:$A$257,"&gt;="&amp;$A271,'Aceite de Oliva'!$B$6:$B$257,"&lt;="&amp;$B271)</f>
        <v>0.82000000000000006</v>
      </c>
      <c r="DV271" s="8">
        <f>SUMIFS('Aceite de Oliva'!DV$6:DV$257,'Aceite de Oliva'!$A$6:$A$257,"&gt;="&amp;$A271,'Aceite de Oliva'!$B$6:$B$257,"&lt;="&amp;$B271)</f>
        <v>0.12</v>
      </c>
      <c r="DZ271" s="8">
        <f>SUMIFS('Aceite de Oliva'!DZ$6:DZ$257,'Aceite de Oliva'!$A$6:$A$257,"&gt;="&amp;$A271,'Aceite de Oliva'!$B$6:$B$257,"&lt;="&amp;$B271)</f>
        <v>2.59</v>
      </c>
      <c r="EA271" s="8">
        <f>SUMIFS('Aceite de Oliva'!EA$6:EA$257,'Aceite de Oliva'!$A$6:$A$257,"&gt;="&amp;$A271,'Aceite de Oliva'!$B$6:$B$257,"&lt;="&amp;$B271)</f>
        <v>2.71</v>
      </c>
      <c r="EB271" s="8">
        <f>SUMIFS('Aceite de Oliva'!EB$6:EB$257,'Aceite de Oliva'!$A$6:$A$257,"&gt;="&amp;$A271,'Aceite de Oliva'!$B$6:$B$257,"&lt;="&amp;$B271)</f>
        <v>3.29</v>
      </c>
      <c r="EC271" s="8">
        <f>SUMIFS('Aceite de Oliva'!EC$6:EC$257,'Aceite de Oliva'!$A$6:$A$257,"&gt;="&amp;$A271,'Aceite de Oliva'!$B$6:$B$257,"&lt;="&amp;$B271)</f>
        <v>0</v>
      </c>
      <c r="EG271" s="8">
        <f>SUMIFS('Aceite de Oliva'!EG$6:EG$257,'Aceite de Oliva'!$A$6:$A$257,"&gt;="&amp;$A271,'Aceite de Oliva'!$B$6:$B$257,"&lt;="&amp;$B271)</f>
        <v>2.0599999999999996</v>
      </c>
      <c r="EH271" s="8">
        <f>SUMIFS('Aceite de Oliva'!EH$6:EH$257,'Aceite de Oliva'!$A$6:$A$257,"&gt;="&amp;$A271,'Aceite de Oliva'!$B$6:$B$257,"&lt;="&amp;$B271)</f>
        <v>1.61</v>
      </c>
      <c r="EI271" s="8">
        <f>SUMIFS('Aceite de Oliva'!EI$6:EI$257,'Aceite de Oliva'!$A$6:$A$257,"&gt;="&amp;$A271,'Aceite de Oliva'!$B$6:$B$257,"&lt;="&amp;$B271)</f>
        <v>2</v>
      </c>
      <c r="EJ271" s="8">
        <f>SUMIFS('Aceite de Oliva'!EJ$6:EJ$257,'Aceite de Oliva'!$A$6:$A$257,"&gt;="&amp;$A271,'Aceite de Oliva'!$B$6:$B$257,"&lt;="&amp;$B271)</f>
        <v>1.76</v>
      </c>
    </row>
    <row r="272" spans="1:140"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c r="DS272" s="8">
        <f>SUMIFS('Aceite de Oliva'!DS$6:DS$257,'Aceite de Oliva'!$A$6:$A$257,"&gt;="&amp;$A272,'Aceite de Oliva'!$B$6:$B$257,"&lt;="&amp;$B272)</f>
        <v>2.6</v>
      </c>
      <c r="DT272" s="8">
        <f>SUMIFS('Aceite de Oliva'!DT$6:DT$257,'Aceite de Oliva'!$A$6:$A$257,"&gt;="&amp;$A272,'Aceite de Oliva'!$B$6:$B$257,"&lt;="&amp;$B272)</f>
        <v>5.3900000000000006</v>
      </c>
      <c r="DU272" s="8">
        <f>SUMIFS('Aceite de Oliva'!DU$6:DU$257,'Aceite de Oliva'!$A$6:$A$257,"&gt;="&amp;$A272,'Aceite de Oliva'!$B$6:$B$257,"&lt;="&amp;$B272)</f>
        <v>2.46</v>
      </c>
      <c r="DV272" s="8">
        <f>SUMIFS('Aceite de Oliva'!DV$6:DV$257,'Aceite de Oliva'!$A$6:$A$257,"&gt;="&amp;$A272,'Aceite de Oliva'!$B$6:$B$257,"&lt;="&amp;$B272)</f>
        <v>0.8</v>
      </c>
      <c r="DZ272" s="8">
        <f>SUMIFS('Aceite de Oliva'!DZ$6:DZ$257,'Aceite de Oliva'!$A$6:$A$257,"&gt;="&amp;$A272,'Aceite de Oliva'!$B$6:$B$257,"&lt;="&amp;$B272)</f>
        <v>2.96</v>
      </c>
      <c r="EA272" s="8">
        <f>SUMIFS('Aceite de Oliva'!EA$6:EA$257,'Aceite de Oliva'!$A$6:$A$257,"&gt;="&amp;$A272,'Aceite de Oliva'!$B$6:$B$257,"&lt;="&amp;$B272)</f>
        <v>6.76</v>
      </c>
      <c r="EB272" s="8">
        <f>SUMIFS('Aceite de Oliva'!EB$6:EB$257,'Aceite de Oliva'!$A$6:$A$257,"&gt;="&amp;$A272,'Aceite de Oliva'!$B$6:$B$257,"&lt;="&amp;$B272)</f>
        <v>2.77</v>
      </c>
      <c r="EC272" s="8">
        <f>SUMIFS('Aceite de Oliva'!EC$6:EC$257,'Aceite de Oliva'!$A$6:$A$257,"&gt;="&amp;$A272,'Aceite de Oliva'!$B$6:$B$257,"&lt;="&amp;$B272)</f>
        <v>0.22</v>
      </c>
      <c r="EG272" s="8">
        <f>SUMIFS('Aceite de Oliva'!EG$6:EG$257,'Aceite de Oliva'!$A$6:$A$257,"&gt;="&amp;$A272,'Aceite de Oliva'!$B$6:$B$257,"&lt;="&amp;$B272)</f>
        <v>2.14</v>
      </c>
      <c r="EH272" s="8">
        <f>SUMIFS('Aceite de Oliva'!EH$6:EH$257,'Aceite de Oliva'!$A$6:$A$257,"&gt;="&amp;$A272,'Aceite de Oliva'!$B$6:$B$257,"&lt;="&amp;$B272)</f>
        <v>3.33</v>
      </c>
      <c r="EI272" s="8">
        <f>SUMIFS('Aceite de Oliva'!EI$6:EI$257,'Aceite de Oliva'!$A$6:$A$257,"&gt;="&amp;$A272,'Aceite de Oliva'!$B$6:$B$257,"&lt;="&amp;$B272)</f>
        <v>1.8</v>
      </c>
      <c r="EJ272" s="8">
        <f>SUMIFS('Aceite de Oliva'!EJ$6:EJ$257,'Aceite de Oliva'!$A$6:$A$257,"&gt;="&amp;$A272,'Aceite de Oliva'!$B$6:$B$257,"&lt;="&amp;$B272)</f>
        <v>1.64</v>
      </c>
    </row>
    <row r="273" spans="1:140"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c r="DS273" s="8">
        <f>SUMIFS('Aceite de Oliva'!DS$6:DS$257,'Aceite de Oliva'!$A$6:$A$257,"&gt;="&amp;$A273,'Aceite de Oliva'!$B$6:$B$257,"&lt;="&amp;$B273)</f>
        <v>3.25</v>
      </c>
      <c r="DT273" s="8">
        <f>SUMIFS('Aceite de Oliva'!DT$6:DT$257,'Aceite de Oliva'!$A$6:$A$257,"&gt;="&amp;$A273,'Aceite de Oliva'!$B$6:$B$257,"&lt;="&amp;$B273)</f>
        <v>1.02</v>
      </c>
      <c r="DU273" s="8">
        <f>SUMIFS('Aceite de Oliva'!DU$6:DU$257,'Aceite de Oliva'!$A$6:$A$257,"&gt;="&amp;$A273,'Aceite de Oliva'!$B$6:$B$257,"&lt;="&amp;$B273)</f>
        <v>4.6500000000000004</v>
      </c>
      <c r="DV273" s="8">
        <f>SUMIFS('Aceite de Oliva'!DV$6:DV$257,'Aceite de Oliva'!$A$6:$A$257,"&gt;="&amp;$A273,'Aceite de Oliva'!$B$6:$B$257,"&lt;="&amp;$B273)</f>
        <v>0.91</v>
      </c>
      <c r="DZ273" s="8">
        <f>SUMIFS('Aceite de Oliva'!DZ$6:DZ$257,'Aceite de Oliva'!$A$6:$A$257,"&gt;="&amp;$A273,'Aceite de Oliva'!$B$6:$B$257,"&lt;="&amp;$B273)</f>
        <v>2.38</v>
      </c>
      <c r="EA273" s="8">
        <f>SUMIFS('Aceite de Oliva'!EA$6:EA$257,'Aceite de Oliva'!$A$6:$A$257,"&gt;="&amp;$A273,'Aceite de Oliva'!$B$6:$B$257,"&lt;="&amp;$B273)</f>
        <v>3.15</v>
      </c>
      <c r="EB273" s="8">
        <f>SUMIFS('Aceite de Oliva'!EB$6:EB$257,'Aceite de Oliva'!$A$6:$A$257,"&gt;="&amp;$A273,'Aceite de Oliva'!$B$6:$B$257,"&lt;="&amp;$B273)</f>
        <v>2.7199999999999998</v>
      </c>
      <c r="EC273" s="8">
        <f>SUMIFS('Aceite de Oliva'!EC$6:EC$257,'Aceite de Oliva'!$A$6:$A$257,"&gt;="&amp;$A273,'Aceite de Oliva'!$B$6:$B$257,"&lt;="&amp;$B273)</f>
        <v>0</v>
      </c>
      <c r="EG273" s="8">
        <f>SUMIFS('Aceite de Oliva'!EG$6:EG$257,'Aceite de Oliva'!$A$6:$A$257,"&gt;="&amp;$A273,'Aceite de Oliva'!$B$6:$B$257,"&lt;="&amp;$B273)</f>
        <v>1.5</v>
      </c>
      <c r="EH273" s="8">
        <f>SUMIFS('Aceite de Oliva'!EH$6:EH$257,'Aceite de Oliva'!$A$6:$A$257,"&gt;="&amp;$A273,'Aceite de Oliva'!$B$6:$B$257,"&lt;="&amp;$B273)</f>
        <v>1.32</v>
      </c>
      <c r="EI273" s="8">
        <f>SUMIFS('Aceite de Oliva'!EI$6:EI$257,'Aceite de Oliva'!$A$6:$A$257,"&gt;="&amp;$A273,'Aceite de Oliva'!$B$6:$B$257,"&lt;="&amp;$B273)</f>
        <v>1.62</v>
      </c>
      <c r="EJ273" s="8">
        <f>SUMIFS('Aceite de Oliva'!EJ$6:EJ$257,'Aceite de Oliva'!$A$6:$A$257,"&gt;="&amp;$A273,'Aceite de Oliva'!$B$6:$B$257,"&lt;="&amp;$B273)</f>
        <v>0.23</v>
      </c>
    </row>
    <row r="274" spans="1:140"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c r="DS274" s="8">
        <f>SUMIFS('Aceite de Oliva'!DS$6:DS$257,'Aceite de Oliva'!$A$6:$A$257,"&gt;="&amp;$A274,'Aceite de Oliva'!$B$6:$B$257,"&lt;="&amp;$B274)</f>
        <v>2.35</v>
      </c>
      <c r="DT274" s="8">
        <f>SUMIFS('Aceite de Oliva'!DT$6:DT$257,'Aceite de Oliva'!$A$6:$A$257,"&gt;="&amp;$A274,'Aceite de Oliva'!$B$6:$B$257,"&lt;="&amp;$B274)</f>
        <v>5.34</v>
      </c>
      <c r="DU274" s="8">
        <f>SUMIFS('Aceite de Oliva'!DU$6:DU$257,'Aceite de Oliva'!$A$6:$A$257,"&gt;="&amp;$A274,'Aceite de Oliva'!$B$6:$B$257,"&lt;="&amp;$B274)</f>
        <v>1.6500000000000001</v>
      </c>
      <c r="DV274" s="8">
        <f>SUMIFS('Aceite de Oliva'!DV$6:DV$257,'Aceite de Oliva'!$A$6:$A$257,"&gt;="&amp;$A274,'Aceite de Oliva'!$B$6:$B$257,"&lt;="&amp;$B274)</f>
        <v>1.73</v>
      </c>
      <c r="DZ274" s="8">
        <f>SUMIFS('Aceite de Oliva'!DZ$6:DZ$257,'Aceite de Oliva'!$A$6:$A$257,"&gt;="&amp;$A274,'Aceite de Oliva'!$B$6:$B$257,"&lt;="&amp;$B274)</f>
        <v>3.28</v>
      </c>
      <c r="EA274" s="8">
        <f>SUMIFS('Aceite de Oliva'!EA$6:EA$257,'Aceite de Oliva'!$A$6:$A$257,"&gt;="&amp;$A274,'Aceite de Oliva'!$B$6:$B$257,"&lt;="&amp;$B274)</f>
        <v>2.68</v>
      </c>
      <c r="EB274" s="8">
        <f>SUMIFS('Aceite de Oliva'!EB$6:EB$257,'Aceite de Oliva'!$A$6:$A$257,"&gt;="&amp;$A274,'Aceite de Oliva'!$B$6:$B$257,"&lt;="&amp;$B274)</f>
        <v>1.97</v>
      </c>
      <c r="EC274" s="8">
        <f>SUMIFS('Aceite de Oliva'!EC$6:EC$257,'Aceite de Oliva'!$A$6:$A$257,"&gt;="&amp;$A274,'Aceite de Oliva'!$B$6:$B$257,"&lt;="&amp;$B274)</f>
        <v>6.93</v>
      </c>
      <c r="EG274" s="8">
        <f>SUMIFS('Aceite de Oliva'!EG$6:EG$257,'Aceite de Oliva'!$A$6:$A$257,"&gt;="&amp;$A274,'Aceite de Oliva'!$B$6:$B$257,"&lt;="&amp;$B274)</f>
        <v>2.17</v>
      </c>
      <c r="EH274" s="8">
        <f>SUMIFS('Aceite de Oliva'!EH$6:EH$257,'Aceite de Oliva'!$A$6:$A$257,"&gt;="&amp;$A274,'Aceite de Oliva'!$B$6:$B$257,"&lt;="&amp;$B274)</f>
        <v>2.16</v>
      </c>
      <c r="EI274" s="8">
        <f>SUMIFS('Aceite de Oliva'!EI$6:EI$257,'Aceite de Oliva'!$A$6:$A$257,"&gt;="&amp;$A274,'Aceite de Oliva'!$B$6:$B$257,"&lt;="&amp;$B274)</f>
        <v>2.1799999999999997</v>
      </c>
      <c r="EJ274" s="8">
        <f>SUMIFS('Aceite de Oliva'!EJ$6:EJ$257,'Aceite de Oliva'!$A$6:$A$257,"&gt;="&amp;$A274,'Aceite de Oliva'!$B$6:$B$257,"&lt;="&amp;$B274)</f>
        <v>1.8399999999999999</v>
      </c>
    </row>
    <row r="275" spans="1:140"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c r="DS275" s="8">
        <f>SUMIFS('Aceite de Oliva'!DS$6:DS$257,'Aceite de Oliva'!$A$6:$A$257,"&gt;="&amp;$A275,'Aceite de Oliva'!$B$6:$B$257,"&lt;="&amp;$B275)</f>
        <v>1.92</v>
      </c>
      <c r="DT275" s="8">
        <f>SUMIFS('Aceite de Oliva'!DT$6:DT$257,'Aceite de Oliva'!$A$6:$A$257,"&gt;="&amp;$A275,'Aceite de Oliva'!$B$6:$B$257,"&lt;="&amp;$B275)</f>
        <v>2.1</v>
      </c>
      <c r="DU275" s="8">
        <f>SUMIFS('Aceite de Oliva'!DU$6:DU$257,'Aceite de Oliva'!$A$6:$A$257,"&gt;="&amp;$A275,'Aceite de Oliva'!$B$6:$B$257,"&lt;="&amp;$B275)</f>
        <v>2.42</v>
      </c>
      <c r="DV275" s="8">
        <f>SUMIFS('Aceite de Oliva'!DV$6:DV$257,'Aceite de Oliva'!$A$6:$A$257,"&gt;="&amp;$A275,'Aceite de Oliva'!$B$6:$B$257,"&lt;="&amp;$B275)</f>
        <v>0.43</v>
      </c>
      <c r="DZ275" s="8">
        <f>SUMIFS('Aceite de Oliva'!DZ$6:DZ$257,'Aceite de Oliva'!$A$6:$A$257,"&gt;="&amp;$A275,'Aceite de Oliva'!$B$6:$B$257,"&lt;="&amp;$B275)</f>
        <v>0.76</v>
      </c>
      <c r="EA275" s="8">
        <f>SUMIFS('Aceite de Oliva'!EA$6:EA$257,'Aceite de Oliva'!$A$6:$A$257,"&gt;="&amp;$A275,'Aceite de Oliva'!$B$6:$B$257,"&lt;="&amp;$B275)</f>
        <v>0.15</v>
      </c>
      <c r="EB275" s="8">
        <f>SUMIFS('Aceite de Oliva'!EB$6:EB$257,'Aceite de Oliva'!$A$6:$A$257,"&gt;="&amp;$A275,'Aceite de Oliva'!$B$6:$B$257,"&lt;="&amp;$B275)</f>
        <v>0.99</v>
      </c>
      <c r="EC275" s="8">
        <f>SUMIFS('Aceite de Oliva'!EC$6:EC$257,'Aceite de Oliva'!$A$6:$A$257,"&gt;="&amp;$A275,'Aceite de Oliva'!$B$6:$B$257,"&lt;="&amp;$B275)</f>
        <v>0.45</v>
      </c>
      <c r="EG275" s="8">
        <f>SUMIFS('Aceite de Oliva'!EG$6:EG$257,'Aceite de Oliva'!$A$6:$A$257,"&gt;="&amp;$A275,'Aceite de Oliva'!$B$6:$B$257,"&lt;="&amp;$B275)</f>
        <v>0.94</v>
      </c>
      <c r="EH275" s="8">
        <f>SUMIFS('Aceite de Oliva'!EH$6:EH$257,'Aceite de Oliva'!$A$6:$A$257,"&gt;="&amp;$A275,'Aceite de Oliva'!$B$6:$B$257,"&lt;="&amp;$B275)</f>
        <v>0.72</v>
      </c>
      <c r="EI275" s="8">
        <f>SUMIFS('Aceite de Oliva'!EI$6:EI$257,'Aceite de Oliva'!$A$6:$A$257,"&gt;="&amp;$A275,'Aceite de Oliva'!$B$6:$B$257,"&lt;="&amp;$B275)</f>
        <v>0.63</v>
      </c>
      <c r="EJ275" s="8">
        <f>SUMIFS('Aceite de Oliva'!EJ$6:EJ$257,'Aceite de Oliva'!$A$6:$A$257,"&gt;="&amp;$A275,'Aceite de Oliva'!$B$6:$B$257,"&lt;="&amp;$B275)</f>
        <v>0.21</v>
      </c>
    </row>
    <row r="276" spans="1:140"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c r="DS276" s="8">
        <f>SUMIFS('Aceite de Oliva'!DS$6:DS$257,'Aceite de Oliva'!$A$6:$A$257,"&gt;="&amp;$A276,'Aceite de Oliva'!$B$6:$B$257,"&lt;="&amp;$B276)</f>
        <v>1.32</v>
      </c>
      <c r="DT276" s="8">
        <f>SUMIFS('Aceite de Oliva'!DT$6:DT$257,'Aceite de Oliva'!$A$6:$A$257,"&gt;="&amp;$A276,'Aceite de Oliva'!$B$6:$B$257,"&lt;="&amp;$B276)</f>
        <v>0</v>
      </c>
      <c r="DU276" s="8">
        <f>SUMIFS('Aceite de Oliva'!DU$6:DU$257,'Aceite de Oliva'!$A$6:$A$257,"&gt;="&amp;$A276,'Aceite de Oliva'!$B$6:$B$257,"&lt;="&amp;$B276)</f>
        <v>1.62</v>
      </c>
      <c r="DV276" s="8">
        <f>SUMIFS('Aceite de Oliva'!DV$6:DV$257,'Aceite de Oliva'!$A$6:$A$257,"&gt;="&amp;$A276,'Aceite de Oliva'!$B$6:$B$257,"&lt;="&amp;$B276)</f>
        <v>0.33</v>
      </c>
      <c r="DZ276" s="8">
        <f>SUMIFS('Aceite de Oliva'!DZ$6:DZ$257,'Aceite de Oliva'!$A$6:$A$257,"&gt;="&amp;$A276,'Aceite de Oliva'!$B$6:$B$257,"&lt;="&amp;$B276)</f>
        <v>2.1</v>
      </c>
      <c r="EA276" s="8">
        <f>SUMIFS('Aceite de Oliva'!EA$6:EA$257,'Aceite de Oliva'!$A$6:$A$257,"&gt;="&amp;$A276,'Aceite de Oliva'!$B$6:$B$257,"&lt;="&amp;$B276)</f>
        <v>2.27</v>
      </c>
      <c r="EB276" s="8">
        <f>SUMIFS('Aceite de Oliva'!EB$6:EB$257,'Aceite de Oliva'!$A$6:$A$257,"&gt;="&amp;$A276,'Aceite de Oliva'!$B$6:$B$257,"&lt;="&amp;$B276)</f>
        <v>2.6300000000000003</v>
      </c>
      <c r="EC276" s="8">
        <f>SUMIFS('Aceite de Oliva'!EC$6:EC$257,'Aceite de Oliva'!$A$6:$A$257,"&gt;="&amp;$A276,'Aceite de Oliva'!$B$6:$B$257,"&lt;="&amp;$B276)</f>
        <v>0</v>
      </c>
      <c r="EG276" s="8">
        <f>SUMIFS('Aceite de Oliva'!EG$6:EG$257,'Aceite de Oliva'!$A$6:$A$257,"&gt;="&amp;$A276,'Aceite de Oliva'!$B$6:$B$257,"&lt;="&amp;$B276)</f>
        <v>1.38</v>
      </c>
      <c r="EH276" s="8">
        <f>SUMIFS('Aceite de Oliva'!EH$6:EH$257,'Aceite de Oliva'!$A$6:$A$257,"&gt;="&amp;$A276,'Aceite de Oliva'!$B$6:$B$257,"&lt;="&amp;$B276)</f>
        <v>0.33</v>
      </c>
      <c r="EI276" s="8">
        <f>SUMIFS('Aceite de Oliva'!EI$6:EI$257,'Aceite de Oliva'!$A$6:$A$257,"&gt;="&amp;$A276,'Aceite de Oliva'!$B$6:$B$257,"&lt;="&amp;$B276)</f>
        <v>1.76</v>
      </c>
      <c r="EJ276" s="8">
        <f>SUMIFS('Aceite de Oliva'!EJ$6:EJ$257,'Aceite de Oliva'!$A$6:$A$257,"&gt;="&amp;$A276,'Aceite de Oliva'!$B$6:$B$257,"&lt;="&amp;$B276)</f>
        <v>1.58</v>
      </c>
    </row>
    <row r="277" spans="1:140"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c r="DS277" s="8">
        <f>SUMIFS('Aceite de Oliva'!DS$6:DS$257,'Aceite de Oliva'!$A$6:$A$257,"&gt;="&amp;$A277,'Aceite de Oliva'!$B$6:$B$257,"&lt;="&amp;$B277)</f>
        <v>0.96000000000000008</v>
      </c>
      <c r="DT277" s="8">
        <f>SUMIFS('Aceite de Oliva'!DT$6:DT$257,'Aceite de Oliva'!$A$6:$A$257,"&gt;="&amp;$A277,'Aceite de Oliva'!$B$6:$B$257,"&lt;="&amp;$B277)</f>
        <v>2.46</v>
      </c>
      <c r="DU277" s="8">
        <f>SUMIFS('Aceite de Oliva'!DU$6:DU$257,'Aceite de Oliva'!$A$6:$A$257,"&gt;="&amp;$A277,'Aceite de Oliva'!$B$6:$B$257,"&lt;="&amp;$B277)</f>
        <v>0.56999999999999995</v>
      </c>
      <c r="DV277" s="8">
        <f>SUMIFS('Aceite de Oliva'!DV$6:DV$257,'Aceite de Oliva'!$A$6:$A$257,"&gt;="&amp;$A277,'Aceite de Oliva'!$B$6:$B$257,"&lt;="&amp;$B277)</f>
        <v>0</v>
      </c>
      <c r="DZ277" s="8">
        <f>SUMIFS('Aceite de Oliva'!DZ$6:DZ$257,'Aceite de Oliva'!$A$6:$A$257,"&gt;="&amp;$A277,'Aceite de Oliva'!$B$6:$B$257,"&lt;="&amp;$B277)</f>
        <v>1.54</v>
      </c>
      <c r="EA277" s="8">
        <f>SUMIFS('Aceite de Oliva'!EA$6:EA$257,'Aceite de Oliva'!$A$6:$A$257,"&gt;="&amp;$A277,'Aceite de Oliva'!$B$6:$B$257,"&lt;="&amp;$B277)</f>
        <v>3.64</v>
      </c>
      <c r="EB277" s="8">
        <f>SUMIFS('Aceite de Oliva'!EB$6:EB$257,'Aceite de Oliva'!$A$6:$A$257,"&gt;="&amp;$A277,'Aceite de Oliva'!$B$6:$B$257,"&lt;="&amp;$B277)</f>
        <v>0.84</v>
      </c>
      <c r="EC277" s="8">
        <f>SUMIFS('Aceite de Oliva'!EC$6:EC$257,'Aceite de Oliva'!$A$6:$A$257,"&gt;="&amp;$A277,'Aceite de Oliva'!$B$6:$B$257,"&lt;="&amp;$B277)</f>
        <v>0.43000000000000005</v>
      </c>
      <c r="EG277" s="8">
        <f>SUMIFS('Aceite de Oliva'!EG$6:EG$257,'Aceite de Oliva'!$A$6:$A$257,"&gt;="&amp;$A277,'Aceite de Oliva'!$B$6:$B$257,"&lt;="&amp;$B277)</f>
        <v>0.79</v>
      </c>
      <c r="EH277" s="8">
        <f>SUMIFS('Aceite de Oliva'!EH$6:EH$257,'Aceite de Oliva'!$A$6:$A$257,"&gt;="&amp;$A277,'Aceite de Oliva'!$B$6:$B$257,"&lt;="&amp;$B277)</f>
        <v>0.89</v>
      </c>
      <c r="EI277" s="8">
        <f>SUMIFS('Aceite de Oliva'!EI$6:EI$257,'Aceite de Oliva'!$A$6:$A$257,"&gt;="&amp;$A277,'Aceite de Oliva'!$B$6:$B$257,"&lt;="&amp;$B277)</f>
        <v>0.92</v>
      </c>
      <c r="EJ277" s="8">
        <f>SUMIFS('Aceite de Oliva'!EJ$6:EJ$257,'Aceite de Oliva'!$A$6:$A$257,"&gt;="&amp;$A277,'Aceite de Oliva'!$B$6:$B$257,"&lt;="&amp;$B277)</f>
        <v>0</v>
      </c>
    </row>
    <row r="278" spans="1:140"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c r="DS278" s="8">
        <f>SUMIFS('Aceite de Oliva'!DS$6:DS$257,'Aceite de Oliva'!$A$6:$A$257,"&gt;="&amp;$A278,'Aceite de Oliva'!$B$6:$B$257,"&lt;="&amp;$B278)</f>
        <v>1.7</v>
      </c>
      <c r="DT278" s="8">
        <f>SUMIFS('Aceite de Oliva'!DT$6:DT$257,'Aceite de Oliva'!$A$6:$A$257,"&gt;="&amp;$A278,'Aceite de Oliva'!$B$6:$B$257,"&lt;="&amp;$B278)</f>
        <v>1.56</v>
      </c>
      <c r="DU278" s="8">
        <f>SUMIFS('Aceite de Oliva'!DU$6:DU$257,'Aceite de Oliva'!$A$6:$A$257,"&gt;="&amp;$A278,'Aceite de Oliva'!$B$6:$B$257,"&lt;="&amp;$B278)</f>
        <v>1.66</v>
      </c>
      <c r="DV278" s="8">
        <f>SUMIFS('Aceite de Oliva'!DV$6:DV$257,'Aceite de Oliva'!$A$6:$A$257,"&gt;="&amp;$A278,'Aceite de Oliva'!$B$6:$B$257,"&lt;="&amp;$B278)</f>
        <v>0.67</v>
      </c>
      <c r="DZ278" s="8">
        <f>SUMIFS('Aceite de Oliva'!DZ$6:DZ$257,'Aceite de Oliva'!$A$6:$A$257,"&gt;="&amp;$A278,'Aceite de Oliva'!$B$6:$B$257,"&lt;="&amp;$B278)</f>
        <v>0.62</v>
      </c>
      <c r="EA278" s="8">
        <f>SUMIFS('Aceite de Oliva'!EA$6:EA$257,'Aceite de Oliva'!$A$6:$A$257,"&gt;="&amp;$A278,'Aceite de Oliva'!$B$6:$B$257,"&lt;="&amp;$B278)</f>
        <v>0.36</v>
      </c>
      <c r="EB278" s="8">
        <f>SUMIFS('Aceite de Oliva'!EB$6:EB$257,'Aceite de Oliva'!$A$6:$A$257,"&gt;="&amp;$A278,'Aceite de Oliva'!$B$6:$B$257,"&lt;="&amp;$B278)</f>
        <v>0.37</v>
      </c>
      <c r="EC278" s="8">
        <f>SUMIFS('Aceite de Oliva'!EC$6:EC$257,'Aceite de Oliva'!$A$6:$A$257,"&gt;="&amp;$A278,'Aceite de Oliva'!$B$6:$B$257,"&lt;="&amp;$B278)</f>
        <v>0.46</v>
      </c>
      <c r="EG278" s="8">
        <f>SUMIFS('Aceite de Oliva'!EG$6:EG$257,'Aceite de Oliva'!$A$6:$A$257,"&gt;="&amp;$A278,'Aceite de Oliva'!$B$6:$B$257,"&lt;="&amp;$B278)</f>
        <v>1.5</v>
      </c>
      <c r="EH278" s="8">
        <f>SUMIFS('Aceite de Oliva'!EH$6:EH$257,'Aceite de Oliva'!$A$6:$A$257,"&gt;="&amp;$A278,'Aceite de Oliva'!$B$6:$B$257,"&lt;="&amp;$B278)</f>
        <v>2.15</v>
      </c>
      <c r="EI278" s="8">
        <f>SUMIFS('Aceite de Oliva'!EI$6:EI$257,'Aceite de Oliva'!$A$6:$A$257,"&gt;="&amp;$A278,'Aceite de Oliva'!$B$6:$B$257,"&lt;="&amp;$B278)</f>
        <v>1.35</v>
      </c>
      <c r="EJ278" s="8">
        <f>SUMIFS('Aceite de Oliva'!EJ$6:EJ$257,'Aceite de Oliva'!$A$6:$A$257,"&gt;="&amp;$A278,'Aceite de Oliva'!$B$6:$B$257,"&lt;="&amp;$B278)</f>
        <v>0</v>
      </c>
    </row>
    <row r="279" spans="1:140"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c r="DS279" s="8">
        <f>SUMIFS('Aceite de Oliva'!DS$6:DS$257,'Aceite de Oliva'!$A$6:$A$257,"&gt;="&amp;$A279,'Aceite de Oliva'!$B$6:$B$257,"&lt;="&amp;$B279)</f>
        <v>3.33</v>
      </c>
      <c r="DT279" s="8">
        <f>SUMIFS('Aceite de Oliva'!DT$6:DT$257,'Aceite de Oliva'!$A$6:$A$257,"&gt;="&amp;$A279,'Aceite de Oliva'!$B$6:$B$257,"&lt;="&amp;$B279)</f>
        <v>7.8</v>
      </c>
      <c r="DU279" s="8">
        <f>SUMIFS('Aceite de Oliva'!DU$6:DU$257,'Aceite de Oliva'!$A$6:$A$257,"&gt;="&amp;$A279,'Aceite de Oliva'!$B$6:$B$257,"&lt;="&amp;$B279)</f>
        <v>2.04</v>
      </c>
      <c r="DV279" s="8">
        <f>SUMIFS('Aceite de Oliva'!DV$6:DV$257,'Aceite de Oliva'!$A$6:$A$257,"&gt;="&amp;$A279,'Aceite de Oliva'!$B$6:$B$257,"&lt;="&amp;$B279)</f>
        <v>2.57</v>
      </c>
      <c r="DZ279" s="8">
        <f>SUMIFS('Aceite de Oliva'!DZ$6:DZ$257,'Aceite de Oliva'!$A$6:$A$257,"&gt;="&amp;$A279,'Aceite de Oliva'!$B$6:$B$257,"&lt;="&amp;$B279)</f>
        <v>1.56</v>
      </c>
      <c r="EA279" s="8">
        <f>SUMIFS('Aceite de Oliva'!EA$6:EA$257,'Aceite de Oliva'!$A$6:$A$257,"&gt;="&amp;$A279,'Aceite de Oliva'!$B$6:$B$257,"&lt;="&amp;$B279)</f>
        <v>1.18</v>
      </c>
      <c r="EB279" s="8">
        <f>SUMIFS('Aceite de Oliva'!EB$6:EB$257,'Aceite de Oliva'!$A$6:$A$257,"&gt;="&amp;$A279,'Aceite de Oliva'!$B$6:$B$257,"&lt;="&amp;$B279)</f>
        <v>0.91</v>
      </c>
      <c r="EC279" s="8">
        <f>SUMIFS('Aceite de Oliva'!EC$6:EC$257,'Aceite de Oliva'!$A$6:$A$257,"&gt;="&amp;$A279,'Aceite de Oliva'!$B$6:$B$257,"&lt;="&amp;$B279)</f>
        <v>2.9699999999999998</v>
      </c>
      <c r="EG279" s="8">
        <f>SUMIFS('Aceite de Oliva'!EG$6:EG$257,'Aceite de Oliva'!$A$6:$A$257,"&gt;="&amp;$A279,'Aceite de Oliva'!$B$6:$B$257,"&lt;="&amp;$B279)</f>
        <v>3.25</v>
      </c>
      <c r="EH279" s="8">
        <f>SUMIFS('Aceite de Oliva'!EH$6:EH$257,'Aceite de Oliva'!$A$6:$A$257,"&gt;="&amp;$A279,'Aceite de Oliva'!$B$6:$B$257,"&lt;="&amp;$B279)</f>
        <v>6.3500000000000005</v>
      </c>
      <c r="EI279" s="8">
        <f>SUMIFS('Aceite de Oliva'!EI$6:EI$257,'Aceite de Oliva'!$A$6:$A$257,"&gt;="&amp;$A279,'Aceite de Oliva'!$B$6:$B$257,"&lt;="&amp;$B279)</f>
        <v>2.2999999999999998</v>
      </c>
      <c r="EJ279" s="8">
        <f>SUMIFS('Aceite de Oliva'!EJ$6:EJ$257,'Aceite de Oliva'!$A$6:$A$257,"&gt;="&amp;$A279,'Aceite de Oliva'!$B$6:$B$257,"&lt;="&amp;$B279)</f>
        <v>2.29</v>
      </c>
    </row>
    <row r="280" spans="1:140"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c r="DS280" s="8">
        <f>SUMIFS('Aceite de Oliva'!DS$6:DS$257,'Aceite de Oliva'!$A$6:$A$257,"&gt;="&amp;$A280,'Aceite de Oliva'!$B$6:$B$257,"&lt;="&amp;$B280)</f>
        <v>0.51</v>
      </c>
      <c r="DT280" s="8">
        <f>SUMIFS('Aceite de Oliva'!DT$6:DT$257,'Aceite de Oliva'!$A$6:$A$257,"&gt;="&amp;$A280,'Aceite de Oliva'!$B$6:$B$257,"&lt;="&amp;$B280)</f>
        <v>0</v>
      </c>
      <c r="DU280" s="8">
        <f>SUMIFS('Aceite de Oliva'!DU$6:DU$257,'Aceite de Oliva'!$A$6:$A$257,"&gt;="&amp;$A280,'Aceite de Oliva'!$B$6:$B$257,"&lt;="&amp;$B280)</f>
        <v>0.27</v>
      </c>
      <c r="DV280" s="8">
        <f>SUMIFS('Aceite de Oliva'!DV$6:DV$257,'Aceite de Oliva'!$A$6:$A$257,"&gt;="&amp;$A280,'Aceite de Oliva'!$B$6:$B$257,"&lt;="&amp;$B280)</f>
        <v>0</v>
      </c>
      <c r="DZ280" s="8">
        <f>SUMIFS('Aceite de Oliva'!DZ$6:DZ$257,'Aceite de Oliva'!$A$6:$A$257,"&gt;="&amp;$A280,'Aceite de Oliva'!$B$6:$B$257,"&lt;="&amp;$B280)</f>
        <v>0.31999999999999995</v>
      </c>
      <c r="EA280" s="8">
        <f>SUMIFS('Aceite de Oliva'!EA$6:EA$257,'Aceite de Oliva'!$A$6:$A$257,"&gt;="&amp;$A280,'Aceite de Oliva'!$B$6:$B$257,"&lt;="&amp;$B280)</f>
        <v>0</v>
      </c>
      <c r="EB280" s="8">
        <f>SUMIFS('Aceite de Oliva'!EB$6:EB$257,'Aceite de Oliva'!$A$6:$A$257,"&gt;="&amp;$A280,'Aceite de Oliva'!$B$6:$B$257,"&lt;="&amp;$B280)</f>
        <v>0.3</v>
      </c>
      <c r="EC280" s="8">
        <f>SUMIFS('Aceite de Oliva'!EC$6:EC$257,'Aceite de Oliva'!$A$6:$A$257,"&gt;="&amp;$A280,'Aceite de Oliva'!$B$6:$B$257,"&lt;="&amp;$B280)</f>
        <v>0</v>
      </c>
      <c r="EG280" s="8">
        <f>SUMIFS('Aceite de Oliva'!EG$6:EG$257,'Aceite de Oliva'!$A$6:$A$257,"&gt;="&amp;$A280,'Aceite de Oliva'!$B$6:$B$257,"&lt;="&amp;$B280)</f>
        <v>0.67999999999999994</v>
      </c>
      <c r="EH280" s="8">
        <f>SUMIFS('Aceite de Oliva'!EH$6:EH$257,'Aceite de Oliva'!$A$6:$A$257,"&gt;="&amp;$A280,'Aceite de Oliva'!$B$6:$B$257,"&lt;="&amp;$B280)</f>
        <v>0</v>
      </c>
      <c r="EI280" s="8">
        <f>SUMIFS('Aceite de Oliva'!EI$6:EI$257,'Aceite de Oliva'!$A$6:$A$257,"&gt;="&amp;$A280,'Aceite de Oliva'!$B$6:$B$257,"&lt;="&amp;$B280)</f>
        <v>0.53</v>
      </c>
      <c r="EJ280" s="8">
        <f>SUMIFS('Aceite de Oliva'!EJ$6:EJ$257,'Aceite de Oliva'!$A$6:$A$257,"&gt;="&amp;$A280,'Aceite de Oliva'!$B$6:$B$257,"&lt;="&amp;$B280)</f>
        <v>0</v>
      </c>
    </row>
    <row r="281" spans="1:140"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c r="DS281" s="8">
        <f>SUMIFS('Aceite de Oliva'!DS$6:DS$257,'Aceite de Oliva'!$A$6:$A$257,"&gt;="&amp;$A281,'Aceite de Oliva'!$B$6:$B$257,"&lt;="&amp;$B281)</f>
        <v>0.83</v>
      </c>
      <c r="DT281" s="8">
        <f>SUMIFS('Aceite de Oliva'!DT$6:DT$257,'Aceite de Oliva'!$A$6:$A$257,"&gt;="&amp;$A281,'Aceite de Oliva'!$B$6:$B$257,"&lt;="&amp;$B281)</f>
        <v>0</v>
      </c>
      <c r="DU281" s="8">
        <f>SUMIFS('Aceite de Oliva'!DU$6:DU$257,'Aceite de Oliva'!$A$6:$A$257,"&gt;="&amp;$A281,'Aceite de Oliva'!$B$6:$B$257,"&lt;="&amp;$B281)</f>
        <v>1.35</v>
      </c>
      <c r="DV281" s="8">
        <f>SUMIFS('Aceite de Oliva'!DV$6:DV$257,'Aceite de Oliva'!$A$6:$A$257,"&gt;="&amp;$A281,'Aceite de Oliva'!$B$6:$B$257,"&lt;="&amp;$B281)</f>
        <v>0.26</v>
      </c>
      <c r="DZ281" s="8">
        <f>SUMIFS('Aceite de Oliva'!DZ$6:DZ$257,'Aceite de Oliva'!$A$6:$A$257,"&gt;="&amp;$A281,'Aceite de Oliva'!$B$6:$B$257,"&lt;="&amp;$B281)</f>
        <v>0.73</v>
      </c>
      <c r="EA281" s="8">
        <f>SUMIFS('Aceite de Oliva'!EA$6:EA$257,'Aceite de Oliva'!$A$6:$A$257,"&gt;="&amp;$A281,'Aceite de Oliva'!$B$6:$B$257,"&lt;="&amp;$B281)</f>
        <v>0</v>
      </c>
      <c r="EB281" s="8">
        <f>SUMIFS('Aceite de Oliva'!EB$6:EB$257,'Aceite de Oliva'!$A$6:$A$257,"&gt;="&amp;$A281,'Aceite de Oliva'!$B$6:$B$257,"&lt;="&amp;$B281)</f>
        <v>1.19</v>
      </c>
      <c r="EC281" s="8">
        <f>SUMIFS('Aceite de Oliva'!EC$6:EC$257,'Aceite de Oliva'!$A$6:$A$257,"&gt;="&amp;$A281,'Aceite de Oliva'!$B$6:$B$257,"&lt;="&amp;$B281)</f>
        <v>0.16</v>
      </c>
      <c r="EG281" s="8">
        <f>SUMIFS('Aceite de Oliva'!EG$6:EG$257,'Aceite de Oliva'!$A$6:$A$257,"&gt;="&amp;$A281,'Aceite de Oliva'!$B$6:$B$257,"&lt;="&amp;$B281)</f>
        <v>0.47</v>
      </c>
      <c r="EH281" s="8">
        <f>SUMIFS('Aceite de Oliva'!EH$6:EH$257,'Aceite de Oliva'!$A$6:$A$257,"&gt;="&amp;$A281,'Aceite de Oliva'!$B$6:$B$257,"&lt;="&amp;$B281)</f>
        <v>0.22</v>
      </c>
      <c r="EI281" s="8">
        <f>SUMIFS('Aceite de Oliva'!EI$6:EI$257,'Aceite de Oliva'!$A$6:$A$257,"&gt;="&amp;$A281,'Aceite de Oliva'!$B$6:$B$257,"&lt;="&amp;$B281)</f>
        <v>0.75</v>
      </c>
      <c r="EJ281" s="8">
        <f>SUMIFS('Aceite de Oliva'!EJ$6:EJ$257,'Aceite de Oliva'!$A$6:$A$257,"&gt;="&amp;$A281,'Aceite de Oliva'!$B$6:$B$257,"&lt;="&amp;$B281)</f>
        <v>0</v>
      </c>
    </row>
    <row r="282" spans="1:140"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c r="DS282" s="8">
        <f>SUMIFS('Aceite de Oliva'!DS$6:DS$257,'Aceite de Oliva'!$A$6:$A$257,"&gt;="&amp;$A282,'Aceite de Oliva'!$B$6:$B$257,"&lt;="&amp;$B282)</f>
        <v>0.85</v>
      </c>
      <c r="DT282" s="8">
        <f>SUMIFS('Aceite de Oliva'!DT$6:DT$257,'Aceite de Oliva'!$A$6:$A$257,"&gt;="&amp;$A282,'Aceite de Oliva'!$B$6:$B$257,"&lt;="&amp;$B282)</f>
        <v>0.12</v>
      </c>
      <c r="DU282" s="8">
        <f>SUMIFS('Aceite de Oliva'!DU$6:DU$257,'Aceite de Oliva'!$A$6:$A$257,"&gt;="&amp;$A282,'Aceite de Oliva'!$B$6:$B$257,"&lt;="&amp;$B282)</f>
        <v>0.78</v>
      </c>
      <c r="DV282" s="8">
        <f>SUMIFS('Aceite de Oliva'!DV$6:DV$257,'Aceite de Oliva'!$A$6:$A$257,"&gt;="&amp;$A282,'Aceite de Oliva'!$B$6:$B$257,"&lt;="&amp;$B282)</f>
        <v>0.86</v>
      </c>
      <c r="DZ282" s="8">
        <f>SUMIFS('Aceite de Oliva'!DZ$6:DZ$257,'Aceite de Oliva'!$A$6:$A$257,"&gt;="&amp;$A282,'Aceite de Oliva'!$B$6:$B$257,"&lt;="&amp;$B282)</f>
        <v>0.22999999999999998</v>
      </c>
      <c r="EA282" s="8">
        <f>SUMIFS('Aceite de Oliva'!EA$6:EA$257,'Aceite de Oliva'!$A$6:$A$257,"&gt;="&amp;$A282,'Aceite de Oliva'!$B$6:$B$257,"&lt;="&amp;$B282)</f>
        <v>0</v>
      </c>
      <c r="EB282" s="8">
        <f>SUMIFS('Aceite de Oliva'!EB$6:EB$257,'Aceite de Oliva'!$A$6:$A$257,"&gt;="&amp;$A282,'Aceite de Oliva'!$B$6:$B$257,"&lt;="&amp;$B282)</f>
        <v>0.25</v>
      </c>
      <c r="EC282" s="8">
        <f>SUMIFS('Aceite de Oliva'!EC$6:EC$257,'Aceite de Oliva'!$A$6:$A$257,"&gt;="&amp;$A282,'Aceite de Oliva'!$B$6:$B$257,"&lt;="&amp;$B282)</f>
        <v>0</v>
      </c>
      <c r="EG282" s="8">
        <f>SUMIFS('Aceite de Oliva'!EG$6:EG$257,'Aceite de Oliva'!$A$6:$A$257,"&gt;="&amp;$A282,'Aceite de Oliva'!$B$6:$B$257,"&lt;="&amp;$B282)</f>
        <v>0.15</v>
      </c>
      <c r="EH282" s="8">
        <f>SUMIFS('Aceite de Oliva'!EH$6:EH$257,'Aceite de Oliva'!$A$6:$A$257,"&gt;="&amp;$A282,'Aceite de Oliva'!$B$6:$B$257,"&lt;="&amp;$B282)</f>
        <v>7.0000000000000007E-2</v>
      </c>
      <c r="EI282" s="8">
        <f>SUMIFS('Aceite de Oliva'!EI$6:EI$257,'Aceite de Oliva'!$A$6:$A$257,"&gt;="&amp;$A282,'Aceite de Oliva'!$B$6:$B$257,"&lt;="&amp;$B282)</f>
        <v>0.24000000000000002</v>
      </c>
      <c r="EJ282" s="8">
        <f>SUMIFS('Aceite de Oliva'!EJ$6:EJ$257,'Aceite de Oliva'!$A$6:$A$257,"&gt;="&amp;$A282,'Aceite de Oliva'!$B$6:$B$257,"&lt;="&amp;$B282)</f>
        <v>0</v>
      </c>
    </row>
    <row r="283" spans="1:140"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c r="DS283" s="8">
        <f>SUMIFS('Aceite de Oliva'!DS$6:DS$257,'Aceite de Oliva'!$A$6:$A$257,"&gt;="&amp;$A283,'Aceite de Oliva'!$B$6:$B$257,"&lt;="&amp;$B283)</f>
        <v>0.1</v>
      </c>
      <c r="DT283" s="8">
        <f>SUMIFS('Aceite de Oliva'!DT$6:DT$257,'Aceite de Oliva'!$A$6:$A$257,"&gt;="&amp;$A283,'Aceite de Oliva'!$B$6:$B$257,"&lt;="&amp;$B283)</f>
        <v>0</v>
      </c>
      <c r="DU283" s="8">
        <f>SUMIFS('Aceite de Oliva'!DU$6:DU$257,'Aceite de Oliva'!$A$6:$A$257,"&gt;="&amp;$A283,'Aceite de Oliva'!$B$6:$B$257,"&lt;="&amp;$B283)</f>
        <v>0.19</v>
      </c>
      <c r="DV283" s="8">
        <f>SUMIFS('Aceite de Oliva'!DV$6:DV$257,'Aceite de Oliva'!$A$6:$A$257,"&gt;="&amp;$A283,'Aceite de Oliva'!$B$6:$B$257,"&lt;="&amp;$B283)</f>
        <v>0</v>
      </c>
      <c r="DZ283" s="8">
        <f>SUMIFS('Aceite de Oliva'!DZ$6:DZ$257,'Aceite de Oliva'!$A$6:$A$257,"&gt;="&amp;$A283,'Aceite de Oliva'!$B$6:$B$257,"&lt;="&amp;$B283)</f>
        <v>0.06</v>
      </c>
      <c r="EA283" s="8">
        <f>SUMIFS('Aceite de Oliva'!EA$6:EA$257,'Aceite de Oliva'!$A$6:$A$257,"&gt;="&amp;$A283,'Aceite de Oliva'!$B$6:$B$257,"&lt;="&amp;$B283)</f>
        <v>0</v>
      </c>
      <c r="EB283" s="8">
        <f>SUMIFS('Aceite de Oliva'!EB$6:EB$257,'Aceite de Oliva'!$A$6:$A$257,"&gt;="&amp;$A283,'Aceite de Oliva'!$B$6:$B$257,"&lt;="&amp;$B283)</f>
        <v>0.11</v>
      </c>
      <c r="EC283" s="8">
        <f>SUMIFS('Aceite de Oliva'!EC$6:EC$257,'Aceite de Oliva'!$A$6:$A$257,"&gt;="&amp;$A283,'Aceite de Oliva'!$B$6:$B$257,"&lt;="&amp;$B283)</f>
        <v>0</v>
      </c>
      <c r="EG283" s="8">
        <f>SUMIFS('Aceite de Oliva'!EG$6:EG$257,'Aceite de Oliva'!$A$6:$A$257,"&gt;="&amp;$A283,'Aceite de Oliva'!$B$6:$B$257,"&lt;="&amp;$B283)</f>
        <v>0.45</v>
      </c>
      <c r="EH283" s="8">
        <f>SUMIFS('Aceite de Oliva'!EH$6:EH$257,'Aceite de Oliva'!$A$6:$A$257,"&gt;="&amp;$A283,'Aceite de Oliva'!$B$6:$B$257,"&lt;="&amp;$B283)</f>
        <v>0.24</v>
      </c>
      <c r="EI283" s="8">
        <f>SUMIFS('Aceite de Oliva'!EI$6:EI$257,'Aceite de Oliva'!$A$6:$A$257,"&gt;="&amp;$A283,'Aceite de Oliva'!$B$6:$B$257,"&lt;="&amp;$B283)</f>
        <v>0.69</v>
      </c>
      <c r="EJ283" s="8">
        <f>SUMIFS('Aceite de Oliva'!EJ$6:EJ$257,'Aceite de Oliva'!$A$6:$A$257,"&gt;="&amp;$A283,'Aceite de Oliva'!$B$6:$B$257,"&lt;="&amp;$B283)</f>
        <v>0</v>
      </c>
    </row>
    <row r="284" spans="1:140"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c r="DS284" s="8">
        <f>SUMIFS('Aceite de Oliva'!DS$6:DS$257,'Aceite de Oliva'!$A$6:$A$257,"&gt;="&amp;$A284,'Aceite de Oliva'!$B$6:$B$257,"&lt;="&amp;$B284)</f>
        <v>0.36</v>
      </c>
      <c r="DT284" s="8">
        <f>SUMIFS('Aceite de Oliva'!DT$6:DT$257,'Aceite de Oliva'!$A$6:$A$257,"&gt;="&amp;$A284,'Aceite de Oliva'!$B$6:$B$257,"&lt;="&amp;$B284)</f>
        <v>0</v>
      </c>
      <c r="DU284" s="8">
        <f>SUMIFS('Aceite de Oliva'!DU$6:DU$257,'Aceite de Oliva'!$A$6:$A$257,"&gt;="&amp;$A284,'Aceite de Oliva'!$B$6:$B$257,"&lt;="&amp;$B284)</f>
        <v>0.27</v>
      </c>
      <c r="DV284" s="8">
        <f>SUMIFS('Aceite de Oliva'!DV$6:DV$257,'Aceite de Oliva'!$A$6:$A$257,"&gt;="&amp;$A284,'Aceite de Oliva'!$B$6:$B$257,"&lt;="&amp;$B284)</f>
        <v>0</v>
      </c>
      <c r="DZ284" s="8">
        <f>SUMIFS('Aceite de Oliva'!DZ$6:DZ$257,'Aceite de Oliva'!$A$6:$A$257,"&gt;="&amp;$A284,'Aceite de Oliva'!$B$6:$B$257,"&lt;="&amp;$B284)</f>
        <v>0.73</v>
      </c>
      <c r="EA284" s="8">
        <f>SUMIFS('Aceite de Oliva'!EA$6:EA$257,'Aceite de Oliva'!$A$6:$A$257,"&gt;="&amp;$A284,'Aceite de Oliva'!$B$6:$B$257,"&lt;="&amp;$B284)</f>
        <v>2.1799999999999997</v>
      </c>
      <c r="EB284" s="8">
        <f>SUMIFS('Aceite de Oliva'!EB$6:EB$257,'Aceite de Oliva'!$A$6:$A$257,"&gt;="&amp;$A284,'Aceite de Oliva'!$B$6:$B$257,"&lt;="&amp;$B284)</f>
        <v>0.59000000000000008</v>
      </c>
      <c r="EC284" s="8">
        <f>SUMIFS('Aceite de Oliva'!EC$6:EC$257,'Aceite de Oliva'!$A$6:$A$257,"&gt;="&amp;$A284,'Aceite de Oliva'!$B$6:$B$257,"&lt;="&amp;$B284)</f>
        <v>0</v>
      </c>
      <c r="EG284" s="8">
        <f>SUMIFS('Aceite de Oliva'!EG$6:EG$257,'Aceite de Oliva'!$A$6:$A$257,"&gt;="&amp;$A284,'Aceite de Oliva'!$B$6:$B$257,"&lt;="&amp;$B284)</f>
        <v>0.42</v>
      </c>
      <c r="EH284" s="8">
        <f>SUMIFS('Aceite de Oliva'!EH$6:EH$257,'Aceite de Oliva'!$A$6:$A$257,"&gt;="&amp;$A284,'Aceite de Oliva'!$B$6:$B$257,"&lt;="&amp;$B284)</f>
        <v>0.30000000000000004</v>
      </c>
      <c r="EI284" s="8">
        <f>SUMIFS('Aceite de Oliva'!EI$6:EI$257,'Aceite de Oliva'!$A$6:$A$257,"&gt;="&amp;$A284,'Aceite de Oliva'!$B$6:$B$257,"&lt;="&amp;$B284)</f>
        <v>0.48000000000000004</v>
      </c>
      <c r="EJ284" s="8">
        <f>SUMIFS('Aceite de Oliva'!EJ$6:EJ$257,'Aceite de Oliva'!$A$6:$A$257,"&gt;="&amp;$A284,'Aceite de Oliva'!$B$6:$B$257,"&lt;="&amp;$B284)</f>
        <v>0.11</v>
      </c>
    </row>
    <row r="285" spans="1:140"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c r="DS285" s="8">
        <f>SUMIF('Aceite de Oliva'!$A$6:$A$257,"&gt;="&amp;$A285,'Aceite de Oliva'!DS$6:DS$257)</f>
        <v>5.299999999999998</v>
      </c>
      <c r="DT285" s="8">
        <f>SUMIF('Aceite de Oliva'!$A$6:$A$257,"&gt;="&amp;$A285,'Aceite de Oliva'!DT$6:DT$257)</f>
        <v>3.4699999999999998</v>
      </c>
      <c r="DU285" s="8">
        <f>SUMIF('Aceite de Oliva'!$A$6:$A$257,"&gt;="&amp;$A285,'Aceite de Oliva'!DU$6:DU$257)</f>
        <v>5.6700000000000008</v>
      </c>
      <c r="DV285" s="8">
        <f>SUMIF('Aceite de Oliva'!$A$6:$A$257,"&gt;="&amp;$A285,'Aceite de Oliva'!DV$6:DV$257)</f>
        <v>2.1799999999999997</v>
      </c>
      <c r="DZ285" s="8">
        <f>SUMIF('Aceite de Oliva'!$A$6:$A$257,"&gt;="&amp;$A285,'Aceite de Oliva'!DZ$6:DZ$257)</f>
        <v>4.9999999999999991</v>
      </c>
      <c r="EA285" s="8">
        <f>SUMIF('Aceite de Oliva'!$A$6:$A$257,"&gt;="&amp;$A285,'Aceite de Oliva'!EA$6:EA$257)</f>
        <v>3.15</v>
      </c>
      <c r="EB285" s="8">
        <f>SUMIF('Aceite de Oliva'!$A$6:$A$257,"&gt;="&amp;$A285,'Aceite de Oliva'!EB$6:EB$257)</f>
        <v>4.5199999999999996</v>
      </c>
      <c r="EC285" s="8">
        <f>SUMIF('Aceite de Oliva'!$A$6:$A$257,"&gt;="&amp;$A285,'Aceite de Oliva'!EC$6:EC$257)</f>
        <v>2.17</v>
      </c>
      <c r="EG285" s="8">
        <f>SUMIF('Aceite de Oliva'!$A$6:$A$257,"&gt;="&amp;$A285,'Aceite de Oliva'!EG$6:EG$257)</f>
        <v>3.8299999999999992</v>
      </c>
      <c r="EH285" s="8">
        <f>SUMIF('Aceite de Oliva'!$A$6:$A$257,"&gt;="&amp;$A285,'Aceite de Oliva'!EH$6:EH$257)</f>
        <v>3.61</v>
      </c>
      <c r="EI285" s="8">
        <f>SUMIF('Aceite de Oliva'!$A$6:$A$257,"&gt;="&amp;$A285,'Aceite de Oliva'!EI$6:EI$257)</f>
        <v>3.91</v>
      </c>
      <c r="EJ285" s="8">
        <f>SUMIF('Aceite de Oliva'!$A$6:$A$257,"&gt;="&amp;$A285,'Aceite de Oliva'!EJ$6:EJ$257)</f>
        <v>1.52</v>
      </c>
    </row>
    <row r="286" spans="1:140" x14ac:dyDescent="0.3">
      <c r="BA286" s="6"/>
      <c r="BB286" s="6"/>
      <c r="BC286" s="6"/>
      <c r="BD286" s="6"/>
      <c r="BE286" s="5"/>
      <c r="BH286" s="6"/>
      <c r="BI286" s="6"/>
      <c r="BJ286" s="6"/>
      <c r="BK286" s="6"/>
      <c r="BO286" s="6"/>
      <c r="BP286" s="6"/>
      <c r="BQ286" s="6"/>
      <c r="BR286" s="6"/>
      <c r="BV286" s="6"/>
      <c r="BW286" s="6"/>
      <c r="BX286" s="6"/>
      <c r="BY286" s="6"/>
      <c r="CC286" s="6"/>
      <c r="CD286" s="6"/>
      <c r="CE286" s="6"/>
      <c r="CF286" s="6"/>
    </row>
    <row r="287" spans="1:140"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c r="DS287" s="11">
        <f>SUM(DS262:DS285)</f>
        <v>100.00999999999998</v>
      </c>
      <c r="DT287" s="11">
        <f>SUM(DT262:DT285)</f>
        <v>100.02</v>
      </c>
      <c r="DU287" s="11">
        <f>SUM(DU262:DU285)</f>
        <v>100.01999999999998</v>
      </c>
      <c r="DV287" s="11">
        <f>SUM(DV262:DV285)</f>
        <v>99.990000000000009</v>
      </c>
      <c r="DZ287" s="11">
        <f>SUM(DZ262:DZ285)</f>
        <v>100.02000000000001</v>
      </c>
      <c r="EA287" s="11">
        <f>SUM(EA262:EA285)</f>
        <v>100.01000000000002</v>
      </c>
      <c r="EB287" s="11">
        <f>SUM(EB262:EB285)</f>
        <v>99.979999999999976</v>
      </c>
      <c r="EC287" s="11">
        <f>SUM(EC262:EC285)</f>
        <v>99.99</v>
      </c>
      <c r="EG287" s="11">
        <f>SUM(EG262:EG285)</f>
        <v>100.01000000000002</v>
      </c>
      <c r="EH287" s="11">
        <f>SUM(EH262:EH285)</f>
        <v>99.999999999999957</v>
      </c>
      <c r="EI287" s="11">
        <f>SUM(EI262:EI285)</f>
        <v>99.969999999999985</v>
      </c>
      <c r="EJ287" s="11">
        <f>SUM(EJ262:EJ285)</f>
        <v>100</v>
      </c>
    </row>
    <row r="288" spans="1:140"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183" priority="58" operator="greaterThan">
      <formula>100.1</formula>
    </cfRule>
    <cfRule type="cellIs" dxfId="182" priority="59" operator="greaterThan">
      <formula>99.8</formula>
    </cfRule>
    <cfRule type="cellIs" dxfId="181" priority="60" operator="lessThan">
      <formula>99.8</formula>
    </cfRule>
  </conditionalFormatting>
  <conditionalFormatting sqref="BH287:BK287">
    <cfRule type="cellIs" dxfId="180" priority="55" operator="greaterThan">
      <formula>100.1</formula>
    </cfRule>
    <cfRule type="cellIs" dxfId="179" priority="56" operator="greaterThan">
      <formula>99.8</formula>
    </cfRule>
    <cfRule type="cellIs" dxfId="178" priority="57" operator="lessThan">
      <formula>99.8</formula>
    </cfRule>
  </conditionalFormatting>
  <conditionalFormatting sqref="BO287:BR287">
    <cfRule type="cellIs" dxfId="177" priority="52" operator="greaterThan">
      <formula>100.1</formula>
    </cfRule>
    <cfRule type="cellIs" dxfId="176" priority="53" operator="greaterThan">
      <formula>99.8</formula>
    </cfRule>
    <cfRule type="cellIs" dxfId="175" priority="54" operator="lessThan">
      <formula>99.8</formula>
    </cfRule>
  </conditionalFormatting>
  <conditionalFormatting sqref="BV287:BY287">
    <cfRule type="cellIs" dxfId="174" priority="49" operator="greaterThan">
      <formula>100.1</formula>
    </cfRule>
    <cfRule type="cellIs" dxfId="173" priority="50" operator="greaterThan">
      <formula>99.8</formula>
    </cfRule>
    <cfRule type="cellIs" dxfId="172" priority="51" operator="lessThan">
      <formula>99.8</formula>
    </cfRule>
  </conditionalFormatting>
  <conditionalFormatting sqref="AT287:AW287">
    <cfRule type="cellIs" dxfId="171" priority="46" operator="greaterThan">
      <formula>100.1</formula>
    </cfRule>
    <cfRule type="cellIs" dxfId="170" priority="47" operator="greaterThan">
      <formula>99.8</formula>
    </cfRule>
    <cfRule type="cellIs" dxfId="169" priority="48" operator="lessThan">
      <formula>99.8</formula>
    </cfRule>
  </conditionalFormatting>
  <conditionalFormatting sqref="AM287:AP287">
    <cfRule type="cellIs" dxfId="168" priority="43" operator="greaterThan">
      <formula>100.1</formula>
    </cfRule>
    <cfRule type="cellIs" dxfId="167" priority="44" operator="greaterThan">
      <formula>99.8</formula>
    </cfRule>
    <cfRule type="cellIs" dxfId="166" priority="45" operator="lessThan">
      <formula>99.8</formula>
    </cfRule>
  </conditionalFormatting>
  <conditionalFormatting sqref="AF287:AI287">
    <cfRule type="cellIs" dxfId="165" priority="40" operator="greaterThan">
      <formula>100.1</formula>
    </cfRule>
    <cfRule type="cellIs" dxfId="164" priority="41" operator="greaterThan">
      <formula>99.8</formula>
    </cfRule>
    <cfRule type="cellIs" dxfId="163" priority="42" operator="lessThan">
      <formula>99.8</formula>
    </cfRule>
  </conditionalFormatting>
  <conditionalFormatting sqref="Y287:AB287">
    <cfRule type="cellIs" dxfId="162" priority="37" operator="greaterThan">
      <formula>100.1</formula>
    </cfRule>
    <cfRule type="cellIs" dxfId="161" priority="38" operator="greaterThan">
      <formula>99.8</formula>
    </cfRule>
    <cfRule type="cellIs" dxfId="160" priority="39" operator="lessThan">
      <formula>99.8</formula>
    </cfRule>
  </conditionalFormatting>
  <conditionalFormatting sqref="R287:U287">
    <cfRule type="cellIs" dxfId="159" priority="34" operator="greaterThan">
      <formula>100.1</formula>
    </cfRule>
    <cfRule type="cellIs" dxfId="158" priority="35" operator="greaterThan">
      <formula>99.8</formula>
    </cfRule>
    <cfRule type="cellIs" dxfId="157" priority="36" operator="lessThan">
      <formula>99.8</formula>
    </cfRule>
  </conditionalFormatting>
  <conditionalFormatting sqref="K287:N287">
    <cfRule type="cellIs" dxfId="156" priority="31" operator="greaterThan">
      <formula>100.1</formula>
    </cfRule>
    <cfRule type="cellIs" dxfId="155" priority="32" operator="greaterThan">
      <formula>99.8</formula>
    </cfRule>
    <cfRule type="cellIs" dxfId="154" priority="33" operator="lessThan">
      <formula>99.8</formula>
    </cfRule>
  </conditionalFormatting>
  <conditionalFormatting sqref="D287:G287">
    <cfRule type="cellIs" dxfId="153" priority="28" operator="greaterThan">
      <formula>100.1</formula>
    </cfRule>
    <cfRule type="cellIs" dxfId="152" priority="29" operator="greaterThan">
      <formula>99.8</formula>
    </cfRule>
    <cfRule type="cellIs" dxfId="151" priority="30" operator="lessThan">
      <formula>99.8</formula>
    </cfRule>
  </conditionalFormatting>
  <conditionalFormatting sqref="CC287:CF287">
    <cfRule type="cellIs" dxfId="150" priority="25" operator="greaterThan">
      <formula>100.1</formula>
    </cfRule>
    <cfRule type="cellIs" dxfId="149" priority="26" operator="greaterThan">
      <formula>99.8</formula>
    </cfRule>
    <cfRule type="cellIs" dxfId="148" priority="27" operator="lessThan">
      <formula>99.8</formula>
    </cfRule>
  </conditionalFormatting>
  <conditionalFormatting sqref="CJ287:CM287">
    <cfRule type="cellIs" dxfId="147" priority="22" operator="greaterThan">
      <formula>100.1</formula>
    </cfRule>
    <cfRule type="cellIs" dxfId="146" priority="23" operator="greaterThan">
      <formula>99.8</formula>
    </cfRule>
    <cfRule type="cellIs" dxfId="145" priority="24" operator="lessThan">
      <formula>99.8</formula>
    </cfRule>
  </conditionalFormatting>
  <conditionalFormatting sqref="CQ287:CT287">
    <cfRule type="cellIs" dxfId="144" priority="19" operator="greaterThan">
      <formula>100.1</formula>
    </cfRule>
    <cfRule type="cellIs" dxfId="143" priority="20" operator="greaterThan">
      <formula>99.8</formula>
    </cfRule>
    <cfRule type="cellIs" dxfId="142" priority="21" operator="lessThan">
      <formula>99.8</formula>
    </cfRule>
  </conditionalFormatting>
  <conditionalFormatting sqref="CX287:DA287">
    <cfRule type="cellIs" dxfId="141" priority="16" operator="greaterThan">
      <formula>100.1</formula>
    </cfRule>
    <cfRule type="cellIs" dxfId="140" priority="17" operator="greaterThan">
      <formula>99.8</formula>
    </cfRule>
    <cfRule type="cellIs" dxfId="139" priority="18" operator="lessThan">
      <formula>99.8</formula>
    </cfRule>
  </conditionalFormatting>
  <conditionalFormatting sqref="DE287:DH287">
    <cfRule type="cellIs" dxfId="138" priority="13" operator="greaterThan">
      <formula>100.1</formula>
    </cfRule>
    <cfRule type="cellIs" dxfId="137" priority="14" operator="greaterThan">
      <formula>99.8</formula>
    </cfRule>
    <cfRule type="cellIs" dxfId="136" priority="15" operator="lessThan">
      <formula>99.8</formula>
    </cfRule>
  </conditionalFormatting>
  <conditionalFormatting sqref="DL287:DO287">
    <cfRule type="cellIs" dxfId="135" priority="10" operator="greaterThan">
      <formula>100.1</formula>
    </cfRule>
    <cfRule type="cellIs" dxfId="134" priority="11" operator="greaterThan">
      <formula>99.8</formula>
    </cfRule>
    <cfRule type="cellIs" dxfId="133" priority="12" operator="lessThan">
      <formula>99.8</formula>
    </cfRule>
  </conditionalFormatting>
  <conditionalFormatting sqref="DS287:DV287">
    <cfRule type="cellIs" dxfId="132" priority="7" operator="greaterThan">
      <formula>100.1</formula>
    </cfRule>
    <cfRule type="cellIs" dxfId="131" priority="8" operator="greaterThan">
      <formula>99.8</formula>
    </cfRule>
    <cfRule type="cellIs" dxfId="130" priority="9" operator="lessThan">
      <formula>99.8</formula>
    </cfRule>
  </conditionalFormatting>
  <conditionalFormatting sqref="DZ287:EC287">
    <cfRule type="cellIs" dxfId="129" priority="4" operator="greaterThan">
      <formula>100.1</formula>
    </cfRule>
    <cfRule type="cellIs" dxfId="128" priority="5" operator="greaterThan">
      <formula>99.8</formula>
    </cfRule>
    <cfRule type="cellIs" dxfId="127" priority="6" operator="lessThan">
      <formula>99.8</formula>
    </cfRule>
  </conditionalFormatting>
  <conditionalFormatting sqref="EG287:EJ287">
    <cfRule type="cellIs" dxfId="126" priority="1" operator="greaterThan">
      <formula>100.1</formula>
    </cfRule>
    <cfRule type="cellIs" dxfId="125" priority="2" operator="greaterThan">
      <formula>99.8</formula>
    </cfRule>
    <cfRule type="cellIs" dxfId="124"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EJ287"/>
  <sheetViews>
    <sheetView showGridLines="0" zoomScale="70" zoomScaleNormal="70" workbookViewId="0">
      <pane xSplit="2" ySplit="3" topLeftCell="DS244" activePane="bottomRight" state="frozen"/>
      <selection activeCell="A287" sqref="A287"/>
      <selection pane="topRight" activeCell="A287" sqref="A287"/>
      <selection pane="bottomLeft" activeCell="A287" sqref="A287"/>
      <selection pane="bottomRight" activeCell="EM51" sqref="EM51"/>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style="6" customWidth="1"/>
    <col min="53" max="54" width="18" style="6" customWidth="1"/>
    <col min="55" max="56" width="11.44140625" style="6"/>
    <col min="57" max="57" width="17.21875" style="6" customWidth="1"/>
    <col min="58" max="58" width="15.44140625" style="6" customWidth="1"/>
    <col min="59" max="16384" width="11.44140625" style="6"/>
  </cols>
  <sheetData>
    <row r="1" spans="1:140"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row>
    <row r="2" spans="1:140"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row>
    <row r="3" spans="1:140"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row>
    <row r="4" spans="1:140"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row>
    <row r="5" spans="1:140"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row>
    <row r="6" spans="1:140"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row>
    <row r="7" spans="1:140"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row>
    <row r="8" spans="1:140"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row>
    <row r="9" spans="1:140"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row>
    <row r="10" spans="1:140"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row>
    <row r="11" spans="1:140"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row>
    <row r="12" spans="1:140"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row>
    <row r="13" spans="1:140"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row>
    <row r="14" spans="1:140"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row>
    <row r="15" spans="1:140"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row>
    <row r="16" spans="1:140"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row>
    <row r="17" spans="1:140"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row>
    <row r="18" spans="1:140"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row>
    <row r="19" spans="1:140"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row>
    <row r="20" spans="1:140"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row>
    <row r="21" spans="1:140"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row>
    <row r="22" spans="1:140"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row>
    <row r="23" spans="1:140"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row>
    <row r="24" spans="1:140"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row>
    <row r="25" spans="1:140"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row>
    <row r="26" spans="1:140"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row>
    <row r="27" spans="1:140"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row>
    <row r="28" spans="1:140"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row>
    <row r="29" spans="1:140"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row>
    <row r="30" spans="1:140"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row>
    <row r="31" spans="1:140"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row>
    <row r="32" spans="1:140"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row>
    <row r="33" spans="1:140"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row>
    <row r="34" spans="1:140"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row>
    <row r="35" spans="1:140"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row>
    <row r="36" spans="1:140"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row>
    <row r="37" spans="1:140"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row>
    <row r="38" spans="1:140"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row>
    <row r="39" spans="1:140"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row>
    <row r="40" spans="1:140"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row>
    <row r="41" spans="1:140"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row>
    <row r="42" spans="1:140"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row>
    <row r="43" spans="1:140"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row>
    <row r="44" spans="1:140"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row>
    <row r="45" spans="1:140"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row>
    <row r="46" spans="1:140"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row>
    <row r="47" spans="1:140"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row>
    <row r="48" spans="1:140"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row>
    <row r="49" spans="1:140"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row>
    <row r="50" spans="1:140"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row>
    <row r="51" spans="1:140"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row>
    <row r="52" spans="1:140"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row>
    <row r="53" spans="1:140"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row>
    <row r="54" spans="1:140"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row>
    <row r="55" spans="1:140"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row>
    <row r="56" spans="1:140"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row>
    <row r="57" spans="1:140"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row>
    <row r="58" spans="1:140"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row>
    <row r="59" spans="1:140"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row>
    <row r="60" spans="1:140"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row>
    <row r="61" spans="1:140"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row>
    <row r="62" spans="1:140"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row>
    <row r="63" spans="1:140"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row>
    <row r="64" spans="1:140"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row>
    <row r="65" spans="1:140"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row>
    <row r="66" spans="1:140"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row>
    <row r="67" spans="1:140"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row>
    <row r="68" spans="1:140"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row>
    <row r="69" spans="1:140"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row>
    <row r="70" spans="1:140"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row>
    <row r="71" spans="1:140"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row>
    <row r="72" spans="1:140"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row>
    <row r="73" spans="1:140"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row>
    <row r="74" spans="1:140"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row>
    <row r="75" spans="1:140"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row>
    <row r="76" spans="1:140"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row>
    <row r="77" spans="1:140"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row>
    <row r="78" spans="1:140"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row>
    <row r="79" spans="1:140"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row>
    <row r="80" spans="1:140"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row>
    <row r="81" spans="1:140"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row>
    <row r="82" spans="1:140"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row>
    <row r="83" spans="1:140"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row>
    <row r="84" spans="1:140"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row>
    <row r="85" spans="1:140"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row>
    <row r="86" spans="1:140"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row>
    <row r="87" spans="1:140"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row>
    <row r="88" spans="1:140"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row>
    <row r="89" spans="1:140"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row>
    <row r="90" spans="1:140"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row>
    <row r="91" spans="1:140"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row>
    <row r="92" spans="1:140"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row>
    <row r="93" spans="1:140"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row>
    <row r="94" spans="1:140"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row>
    <row r="95" spans="1:140"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row>
    <row r="96" spans="1:140"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row>
    <row r="97" spans="1:140"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row>
    <row r="98" spans="1:140"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row>
    <row r="99" spans="1:140"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row>
    <row r="100" spans="1:140"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row>
    <row r="101" spans="1:140"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row>
    <row r="102" spans="1:140"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row>
    <row r="103" spans="1:140"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row>
    <row r="104" spans="1:140"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row>
    <row r="105" spans="1:140"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row>
    <row r="106" spans="1:140"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row>
    <row r="107" spans="1:140"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row>
    <row r="108" spans="1:140"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row>
    <row r="109" spans="1:140"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row>
    <row r="110" spans="1:140"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row>
    <row r="111" spans="1:140"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row>
    <row r="112" spans="1:140"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row>
    <row r="113" spans="1:140"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row>
    <row r="114" spans="1:140"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row>
    <row r="115" spans="1:140"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row>
    <row r="116" spans="1:140"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row>
    <row r="117" spans="1:140"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row>
    <row r="118" spans="1:140"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row>
    <row r="119" spans="1:140"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row>
    <row r="120" spans="1:140"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row>
    <row r="121" spans="1:140"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row>
    <row r="122" spans="1:140"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row>
    <row r="123" spans="1:140"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row>
    <row r="124" spans="1:140"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row>
    <row r="125" spans="1:140"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row>
    <row r="126" spans="1:140"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row>
    <row r="127" spans="1:140"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row>
    <row r="128" spans="1:140"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row>
    <row r="129" spans="1:140"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row>
    <row r="130" spans="1:140"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row>
    <row r="131" spans="1:140"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row>
    <row r="132" spans="1:140"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row>
    <row r="133" spans="1:140"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row>
    <row r="134" spans="1:140"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row>
    <row r="135" spans="1:140"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row>
    <row r="136" spans="1:140"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row>
    <row r="137" spans="1:140"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row>
    <row r="138" spans="1:140"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row>
    <row r="139" spans="1:140"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row>
    <row r="140" spans="1:140"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row>
    <row r="141" spans="1:140"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row>
    <row r="142" spans="1:140"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row>
    <row r="143" spans="1:140"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row>
    <row r="144" spans="1:140"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row>
    <row r="145" spans="1:140"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row>
    <row r="146" spans="1:140"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row>
    <row r="147" spans="1:140"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row>
    <row r="148" spans="1:140"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row>
    <row r="149" spans="1:140"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row>
    <row r="150" spans="1:140"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row>
    <row r="151" spans="1:140"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row>
    <row r="152" spans="1:140"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row>
    <row r="153" spans="1:140"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row>
    <row r="154" spans="1:140"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row>
    <row r="155" spans="1:140"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row>
    <row r="156" spans="1:140"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row>
    <row r="157" spans="1:140"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row>
    <row r="158" spans="1:140"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row>
    <row r="159" spans="1:140"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row>
    <row r="160" spans="1:140"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row>
    <row r="161" spans="1:140"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row>
    <row r="162" spans="1:140"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row>
    <row r="163" spans="1:140"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row>
    <row r="164" spans="1:140"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row>
    <row r="165" spans="1:140"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row>
    <row r="166" spans="1:140"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row>
    <row r="167" spans="1:140"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row>
    <row r="168" spans="1:140"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row>
    <row r="169" spans="1:140"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row>
    <row r="170" spans="1:140"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row>
    <row r="171" spans="1:140"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row>
    <row r="172" spans="1:140"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row>
    <row r="173" spans="1:140"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row>
    <row r="174" spans="1:140"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row>
    <row r="175" spans="1:140"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row>
    <row r="176" spans="1:140"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row>
    <row r="177" spans="1:140"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row>
    <row r="178" spans="1:140"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row>
    <row r="179" spans="1:140"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row>
    <row r="180" spans="1:140"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row>
    <row r="181" spans="1:140"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row>
    <row r="182" spans="1:140"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row>
    <row r="183" spans="1:140"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row>
    <row r="184" spans="1:140"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row>
    <row r="185" spans="1:140"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row>
    <row r="186" spans="1:140"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row>
    <row r="187" spans="1:140"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row>
    <row r="188" spans="1:140"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row>
    <row r="189" spans="1:140"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row>
    <row r="190" spans="1:140"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row>
    <row r="191" spans="1:140"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row>
    <row r="192" spans="1:140"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row>
    <row r="193" spans="1:140"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row>
    <row r="194" spans="1:140"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row>
    <row r="195" spans="1:140"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row>
    <row r="196" spans="1:140"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row>
    <row r="197" spans="1:140"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row>
    <row r="198" spans="1:140"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row>
    <row r="199" spans="1:140"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row>
    <row r="200" spans="1:140"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row>
    <row r="201" spans="1:140"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row>
    <row r="202" spans="1:140"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row>
    <row r="203" spans="1:140"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row>
    <row r="204" spans="1:140"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row>
    <row r="205" spans="1:140"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row>
    <row r="206" spans="1:140"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row>
    <row r="207" spans="1:140"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row>
    <row r="208" spans="1:140"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row>
    <row r="209" spans="1:140"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row>
    <row r="210" spans="1:140"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row>
    <row r="211" spans="1:140"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row>
    <row r="212" spans="1:140"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row>
    <row r="213" spans="1:140"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row>
    <row r="214" spans="1:140"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row>
    <row r="215" spans="1:140"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row>
    <row r="216" spans="1:140"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row>
    <row r="217" spans="1:140"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row>
    <row r="218" spans="1:140"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row>
    <row r="219" spans="1:140"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row>
    <row r="220" spans="1:140"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row>
    <row r="221" spans="1:140"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row>
    <row r="222" spans="1:140"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row>
    <row r="223" spans="1:140"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row>
    <row r="224" spans="1:140"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row>
    <row r="225" spans="1:140"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row>
    <row r="226" spans="1:140"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row>
    <row r="227" spans="1:140"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row>
    <row r="228" spans="1:140"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row>
    <row r="229" spans="1:140"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row>
    <row r="230" spans="1:140"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row>
    <row r="231" spans="1:140"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row>
    <row r="232" spans="1:140"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row>
    <row r="233" spans="1:140"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row>
    <row r="234" spans="1:140"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row>
    <row r="235" spans="1:140"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row>
    <row r="236" spans="1:140"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row>
    <row r="237" spans="1:140"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row>
    <row r="238" spans="1:140"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row>
    <row r="239" spans="1:140"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row>
    <row r="240" spans="1:140"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row>
    <row r="241" spans="1:140"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row>
    <row r="242" spans="1:140"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row>
    <row r="243" spans="1:140"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row>
    <row r="244" spans="1:140"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row>
    <row r="245" spans="1:140"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row>
    <row r="246" spans="1:140"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row>
    <row r="247" spans="1:140"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row>
    <row r="248" spans="1:140"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row>
    <row r="249" spans="1:140"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row>
    <row r="250" spans="1:140"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row>
    <row r="251" spans="1:140"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row>
    <row r="252" spans="1:140"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row>
    <row r="253" spans="1:140"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row>
    <row r="254" spans="1:140"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row>
    <row r="255" spans="1:140"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row>
    <row r="256" spans="1:140"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row>
    <row r="257" spans="1:140"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row>
    <row r="259" spans="1:140"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row>
    <row r="260" spans="1:140"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row>
    <row r="261" spans="1:140"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row>
    <row r="262" spans="1:140"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row>
    <row r="263" spans="1:140"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row>
    <row r="264" spans="1:140"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row>
    <row r="265" spans="1:140"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row>
    <row r="266" spans="1:140"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row>
    <row r="267" spans="1:140"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row>
    <row r="268" spans="1:140"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row>
    <row r="269" spans="1:140"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row>
    <row r="270" spans="1:140"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row>
    <row r="271" spans="1:140"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row>
    <row r="272" spans="1:140"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row>
    <row r="273" spans="1:140"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row>
    <row r="274" spans="1:140"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row>
    <row r="275" spans="1:140"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row>
    <row r="276" spans="1:140"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row>
    <row r="277" spans="1:140"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row>
    <row r="278" spans="1:140"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row>
    <row r="279" spans="1:140"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row>
    <row r="280" spans="1:140"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row>
    <row r="281" spans="1:140"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row>
    <row r="282" spans="1:140"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row>
    <row r="283" spans="1:140"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row>
    <row r="284" spans="1:140"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row>
    <row r="285" spans="1:140"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row>
    <row r="287" spans="1:140"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row>
  </sheetData>
  <mergeCells count="1">
    <mergeCell ref="A260:B260"/>
  </mergeCells>
  <conditionalFormatting sqref="BA287:BD287">
    <cfRule type="cellIs" dxfId="123" priority="58" operator="greaterThan">
      <formula>100.1</formula>
    </cfRule>
    <cfRule type="cellIs" dxfId="122" priority="59" operator="greaterThan">
      <formula>99.8</formula>
    </cfRule>
    <cfRule type="cellIs" dxfId="121" priority="60" operator="lessThan">
      <formula>99.8</formula>
    </cfRule>
  </conditionalFormatting>
  <conditionalFormatting sqref="BH287:BK287">
    <cfRule type="cellIs" dxfId="120" priority="55" operator="greaterThan">
      <formula>100.1</formula>
    </cfRule>
    <cfRule type="cellIs" dxfId="119" priority="56" operator="greaterThan">
      <formula>99.8</formula>
    </cfRule>
    <cfRule type="cellIs" dxfId="118" priority="57" operator="lessThan">
      <formula>99.8</formula>
    </cfRule>
  </conditionalFormatting>
  <conditionalFormatting sqref="BO287:BR287">
    <cfRule type="cellIs" dxfId="117" priority="52" operator="greaterThan">
      <formula>100.1</formula>
    </cfRule>
    <cfRule type="cellIs" dxfId="116" priority="53" operator="greaterThan">
      <formula>99.8</formula>
    </cfRule>
    <cfRule type="cellIs" dxfId="115" priority="54" operator="lessThan">
      <formula>99.8</formula>
    </cfRule>
  </conditionalFormatting>
  <conditionalFormatting sqref="BV287:BY287">
    <cfRule type="cellIs" dxfId="114" priority="49" operator="greaterThan">
      <formula>100.1</formula>
    </cfRule>
    <cfRule type="cellIs" dxfId="113" priority="50" operator="greaterThan">
      <formula>99.8</formula>
    </cfRule>
    <cfRule type="cellIs" dxfId="112" priority="51" operator="lessThan">
      <formula>99.8</formula>
    </cfRule>
  </conditionalFormatting>
  <conditionalFormatting sqref="AT287:AW287">
    <cfRule type="cellIs" dxfId="111" priority="46" operator="greaterThan">
      <formula>100.1</formula>
    </cfRule>
    <cfRule type="cellIs" dxfId="110" priority="47" operator="greaterThan">
      <formula>99.8</formula>
    </cfRule>
    <cfRule type="cellIs" dxfId="109" priority="48" operator="lessThan">
      <formula>99.8</formula>
    </cfRule>
  </conditionalFormatting>
  <conditionalFormatting sqref="AM287:AP287">
    <cfRule type="cellIs" dxfId="108" priority="43" operator="greaterThan">
      <formula>100.1</formula>
    </cfRule>
    <cfRule type="cellIs" dxfId="107" priority="44" operator="greaterThan">
      <formula>99.8</formula>
    </cfRule>
    <cfRule type="cellIs" dxfId="106" priority="45" operator="lessThan">
      <formula>99.8</formula>
    </cfRule>
  </conditionalFormatting>
  <conditionalFormatting sqref="AF287:AI287">
    <cfRule type="cellIs" dxfId="105" priority="40" operator="greaterThan">
      <formula>100.1</formula>
    </cfRule>
    <cfRule type="cellIs" dxfId="104" priority="41" operator="greaterThan">
      <formula>99.8</formula>
    </cfRule>
    <cfRule type="cellIs" dxfId="103" priority="42" operator="lessThan">
      <formula>99.8</formula>
    </cfRule>
  </conditionalFormatting>
  <conditionalFormatting sqref="Y287:AB287">
    <cfRule type="cellIs" dxfId="102" priority="37" operator="greaterThan">
      <formula>100.1</formula>
    </cfRule>
    <cfRule type="cellIs" dxfId="101" priority="38" operator="greaterThan">
      <formula>99.8</formula>
    </cfRule>
    <cfRule type="cellIs" dxfId="100" priority="39" operator="lessThan">
      <formula>99.8</formula>
    </cfRule>
  </conditionalFormatting>
  <conditionalFormatting sqref="R287:U287">
    <cfRule type="cellIs" dxfId="99" priority="34" operator="greaterThan">
      <formula>100.1</formula>
    </cfRule>
    <cfRule type="cellIs" dxfId="98" priority="35" operator="greaterThan">
      <formula>99.8</formula>
    </cfRule>
    <cfRule type="cellIs" dxfId="97" priority="36" operator="lessThan">
      <formula>99.8</formula>
    </cfRule>
  </conditionalFormatting>
  <conditionalFormatting sqref="K287:N287">
    <cfRule type="cellIs" dxfId="96" priority="31" operator="greaterThan">
      <formula>100.1</formula>
    </cfRule>
    <cfRule type="cellIs" dxfId="95" priority="32" operator="greaterThan">
      <formula>99.8</formula>
    </cfRule>
    <cfRule type="cellIs" dxfId="94" priority="33" operator="lessThan">
      <formula>99.8</formula>
    </cfRule>
  </conditionalFormatting>
  <conditionalFormatting sqref="D287:G287">
    <cfRule type="cellIs" dxfId="93" priority="28" operator="greaterThan">
      <formula>100.1</formula>
    </cfRule>
    <cfRule type="cellIs" dxfId="92" priority="29" operator="greaterThan">
      <formula>99.8</formula>
    </cfRule>
    <cfRule type="cellIs" dxfId="91" priority="30" operator="lessThan">
      <formula>99.8</formula>
    </cfRule>
  </conditionalFormatting>
  <conditionalFormatting sqref="CC287:CF287">
    <cfRule type="cellIs" dxfId="90" priority="25" operator="greaterThan">
      <formula>100.1</formula>
    </cfRule>
    <cfRule type="cellIs" dxfId="89" priority="26" operator="greaterThan">
      <formula>99.8</formula>
    </cfRule>
    <cfRule type="cellIs" dxfId="88" priority="27" operator="lessThan">
      <formula>99.8</formula>
    </cfRule>
  </conditionalFormatting>
  <conditionalFormatting sqref="CJ287:CM287">
    <cfRule type="cellIs" dxfId="87" priority="22" operator="greaterThan">
      <formula>100.1</formula>
    </cfRule>
    <cfRule type="cellIs" dxfId="86" priority="23" operator="greaterThan">
      <formula>99.8</formula>
    </cfRule>
    <cfRule type="cellIs" dxfId="85" priority="24" operator="lessThan">
      <formula>99.8</formula>
    </cfRule>
  </conditionalFormatting>
  <conditionalFormatting sqref="CQ287:CT287">
    <cfRule type="cellIs" dxfId="84" priority="19" operator="greaterThan">
      <formula>100.1</formula>
    </cfRule>
    <cfRule type="cellIs" dxfId="83" priority="20" operator="greaterThan">
      <formula>99.8</formula>
    </cfRule>
    <cfRule type="cellIs" dxfId="82" priority="21" operator="lessThan">
      <formula>99.8</formula>
    </cfRule>
  </conditionalFormatting>
  <conditionalFormatting sqref="CX287:DA287">
    <cfRule type="cellIs" dxfId="81" priority="16" operator="greaterThan">
      <formula>100.1</formula>
    </cfRule>
    <cfRule type="cellIs" dxfId="80" priority="17" operator="greaterThan">
      <formula>99.8</formula>
    </cfRule>
    <cfRule type="cellIs" dxfId="79" priority="18" operator="lessThan">
      <formula>99.8</formula>
    </cfRule>
  </conditionalFormatting>
  <conditionalFormatting sqref="DE287:DH287">
    <cfRule type="cellIs" dxfId="78" priority="13" operator="greaterThan">
      <formula>100.1</formula>
    </cfRule>
    <cfRule type="cellIs" dxfId="77" priority="14" operator="greaterThan">
      <formula>99.8</formula>
    </cfRule>
    <cfRule type="cellIs" dxfId="76" priority="15" operator="lessThan">
      <formula>99.8</formula>
    </cfRule>
  </conditionalFormatting>
  <conditionalFormatting sqref="DL287:DO287">
    <cfRule type="cellIs" dxfId="75" priority="10" operator="greaterThan">
      <formula>100.1</formula>
    </cfRule>
    <cfRule type="cellIs" dxfId="74" priority="11" operator="greaterThan">
      <formula>99.8</formula>
    </cfRule>
    <cfRule type="cellIs" dxfId="73" priority="12" operator="lessThan">
      <formula>99.8</formula>
    </cfRule>
  </conditionalFormatting>
  <conditionalFormatting sqref="DS287:DV287">
    <cfRule type="cellIs" dxfId="72" priority="7" operator="greaterThan">
      <formula>100.1</formula>
    </cfRule>
    <cfRule type="cellIs" dxfId="71" priority="8" operator="greaterThan">
      <formula>99.8</formula>
    </cfRule>
    <cfRule type="cellIs" dxfId="70" priority="9" operator="lessThan">
      <formula>99.8</formula>
    </cfRule>
  </conditionalFormatting>
  <conditionalFormatting sqref="DZ287:EC287">
    <cfRule type="cellIs" dxfId="69" priority="4" operator="greaterThan">
      <formula>100.1</formula>
    </cfRule>
    <cfRule type="cellIs" dxfId="68" priority="5" operator="greaterThan">
      <formula>99.8</formula>
    </cfRule>
    <cfRule type="cellIs" dxfId="67" priority="6" operator="lessThan">
      <formula>99.8</formula>
    </cfRule>
  </conditionalFormatting>
  <conditionalFormatting sqref="EG287:EJ287">
    <cfRule type="cellIs" dxfId="66" priority="1" operator="greaterThan">
      <formula>100.1</formula>
    </cfRule>
    <cfRule type="cellIs" dxfId="65" priority="2" operator="greaterThan">
      <formula>99.8</formula>
    </cfRule>
    <cfRule type="cellIs" dxfId="64"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EJ287"/>
  <sheetViews>
    <sheetView showGridLines="0" zoomScale="70" zoomScaleNormal="70" workbookViewId="0">
      <pane xSplit="2" ySplit="3" topLeftCell="DO244" activePane="bottomRight" state="frozen"/>
      <selection activeCell="A287" sqref="A287"/>
      <selection pane="topRight" activeCell="A287" sqref="A287"/>
      <selection pane="bottomLeft" activeCell="A287" sqref="A287"/>
      <selection pane="bottomRight" activeCell="EF11" sqref="EF11"/>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style="6" customWidth="1"/>
    <col min="53" max="54" width="18" style="6" customWidth="1"/>
    <col min="55" max="56" width="11.44140625" style="6"/>
    <col min="57" max="57" width="17.21875" style="6" customWidth="1"/>
    <col min="58" max="58" width="15.44140625" style="6" customWidth="1"/>
    <col min="59" max="16384" width="11.44140625" style="6"/>
  </cols>
  <sheetData>
    <row r="1" spans="1:140"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row>
    <row r="2" spans="1:140"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row>
    <row r="3" spans="1:140"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row>
    <row r="4" spans="1:140"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row>
    <row r="5" spans="1:140"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row>
    <row r="6" spans="1:140"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row>
    <row r="7" spans="1:140"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row>
    <row r="8" spans="1:140"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row>
    <row r="9" spans="1:140"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row>
    <row r="10" spans="1:140"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row>
    <row r="11" spans="1:140"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row>
    <row r="12" spans="1:140"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row>
    <row r="13" spans="1:140"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row>
    <row r="14" spans="1:140"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row>
    <row r="15" spans="1:140"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row>
    <row r="16" spans="1:140"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row>
    <row r="17" spans="1:140"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row>
    <row r="18" spans="1:140"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row>
    <row r="19" spans="1:140"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row>
    <row r="20" spans="1:140"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row>
    <row r="21" spans="1:140"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row>
    <row r="22" spans="1:140"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row>
    <row r="23" spans="1:140"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row>
    <row r="24" spans="1:140"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row>
    <row r="25" spans="1:140"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row>
    <row r="26" spans="1:140"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row>
    <row r="27" spans="1:140"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row>
    <row r="28" spans="1:140"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row>
    <row r="29" spans="1:140"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row>
    <row r="30" spans="1:140"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row>
    <row r="31" spans="1:140"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row>
    <row r="32" spans="1:140"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row>
    <row r="33" spans="1:140"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row>
    <row r="34" spans="1:140"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row>
    <row r="35" spans="1:140"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row>
    <row r="36" spans="1:140"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row>
    <row r="37" spans="1:140"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row>
    <row r="38" spans="1:140"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row>
    <row r="39" spans="1:140"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row>
    <row r="40" spans="1:140"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row>
    <row r="41" spans="1:140"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row>
    <row r="42" spans="1:140"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row>
    <row r="43" spans="1:140"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row>
    <row r="44" spans="1:140"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row>
    <row r="45" spans="1:140"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row>
    <row r="46" spans="1:140"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row>
    <row r="47" spans="1:140"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row>
    <row r="48" spans="1:140"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row>
    <row r="49" spans="1:140"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row>
    <row r="50" spans="1:140"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row>
    <row r="51" spans="1:140"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row>
    <row r="52" spans="1:140"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row>
    <row r="53" spans="1:140"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row>
    <row r="54" spans="1:140"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row>
    <row r="55" spans="1:140"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row>
    <row r="56" spans="1:140"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row>
    <row r="57" spans="1:140"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row>
    <row r="58" spans="1:140"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row>
    <row r="59" spans="1:140"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row>
    <row r="60" spans="1:140"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row>
    <row r="61" spans="1:140"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row>
    <row r="62" spans="1:140"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row>
    <row r="63" spans="1:140"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row>
    <row r="64" spans="1:140"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row>
    <row r="65" spans="1:140"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row>
    <row r="66" spans="1:140"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row>
    <row r="67" spans="1:140"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row>
    <row r="68" spans="1:140"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row>
    <row r="69" spans="1:140"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row>
    <row r="70" spans="1:140"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row>
    <row r="71" spans="1:140"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row>
    <row r="72" spans="1:140"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row>
    <row r="73" spans="1:140"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row>
    <row r="74" spans="1:140"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row>
    <row r="75" spans="1:140"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row>
    <row r="76" spans="1:140"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row>
    <row r="77" spans="1:140"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row>
    <row r="78" spans="1:140"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row>
    <row r="79" spans="1:140"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row>
    <row r="80" spans="1:140"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row>
    <row r="81" spans="1:140"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row>
    <row r="82" spans="1:140"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row>
    <row r="83" spans="1:140"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row>
    <row r="84" spans="1:140"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row>
    <row r="85" spans="1:140"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row>
    <row r="86" spans="1:140"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row>
    <row r="87" spans="1:140"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row>
    <row r="88" spans="1:140"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row>
    <row r="89" spans="1:140"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row>
    <row r="90" spans="1:140"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row>
    <row r="91" spans="1:140"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row>
    <row r="92" spans="1:140"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row>
    <row r="93" spans="1:140"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row>
    <row r="94" spans="1:140"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row>
    <row r="95" spans="1:140"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row>
    <row r="96" spans="1:140"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row>
    <row r="97" spans="1:140"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row>
    <row r="98" spans="1:140"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row>
    <row r="99" spans="1:140"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row>
    <row r="100" spans="1:140"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row>
    <row r="101" spans="1:140"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row>
    <row r="102" spans="1:140"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row>
    <row r="103" spans="1:140"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row>
    <row r="104" spans="1:140"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row>
    <row r="105" spans="1:140"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row>
    <row r="106" spans="1:140"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row>
    <row r="107" spans="1:140"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row>
    <row r="108" spans="1:140"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row>
    <row r="109" spans="1:140"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row>
    <row r="110" spans="1:140"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row>
    <row r="111" spans="1:140"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row>
    <row r="112" spans="1:140"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row>
    <row r="113" spans="1:140"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row>
    <row r="114" spans="1:140"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row>
    <row r="115" spans="1:140"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row>
    <row r="116" spans="1:140"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row>
    <row r="117" spans="1:140"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row>
    <row r="118" spans="1:140"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row>
    <row r="119" spans="1:140"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row>
    <row r="120" spans="1:140"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row>
    <row r="121" spans="1:140"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row>
    <row r="122" spans="1:140"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row>
    <row r="123" spans="1:140"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row>
    <row r="124" spans="1:140"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row>
    <row r="125" spans="1:140"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row>
    <row r="126" spans="1:140"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row>
    <row r="127" spans="1:140"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row>
    <row r="128" spans="1:140"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row>
    <row r="129" spans="1:140"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row>
    <row r="130" spans="1:140"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row>
    <row r="131" spans="1:140"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row>
    <row r="132" spans="1:140"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row>
    <row r="133" spans="1:140"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row>
    <row r="134" spans="1:140"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row>
    <row r="135" spans="1:140"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row>
    <row r="136" spans="1:140"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row>
    <row r="137" spans="1:140"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row>
    <row r="138" spans="1:140"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row>
    <row r="139" spans="1:140"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row>
    <row r="140" spans="1:140"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row>
    <row r="141" spans="1:140"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row>
    <row r="142" spans="1:140"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row>
    <row r="143" spans="1:140"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row>
    <row r="144" spans="1:140"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row>
    <row r="145" spans="1:140"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row>
    <row r="146" spans="1:140"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row>
    <row r="147" spans="1:140"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row>
    <row r="148" spans="1:140"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row>
    <row r="149" spans="1:140"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row>
    <row r="150" spans="1:140"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row>
    <row r="151" spans="1:140"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row>
    <row r="152" spans="1:140"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row>
    <row r="153" spans="1:140"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row>
    <row r="154" spans="1:140"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row>
    <row r="155" spans="1:140"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row>
    <row r="156" spans="1:140"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row>
    <row r="157" spans="1:140"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row>
    <row r="158" spans="1:140"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row>
    <row r="159" spans="1:140"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row>
    <row r="160" spans="1:140"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row>
    <row r="161" spans="1:140"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row>
    <row r="162" spans="1:140"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row>
    <row r="163" spans="1:140"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row>
    <row r="164" spans="1:140"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row>
    <row r="165" spans="1:140"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row>
    <row r="166" spans="1:140"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row>
    <row r="167" spans="1:140"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row>
    <row r="168" spans="1:140"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row>
    <row r="169" spans="1:140"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row>
    <row r="170" spans="1:140"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row>
    <row r="171" spans="1:140"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row>
    <row r="172" spans="1:140"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row>
    <row r="173" spans="1:140"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row>
    <row r="174" spans="1:140"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row>
    <row r="175" spans="1:140"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row>
    <row r="176" spans="1:140"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row>
    <row r="177" spans="1:140"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row>
    <row r="178" spans="1:140"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row>
    <row r="179" spans="1:140"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row>
    <row r="180" spans="1:140"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row>
    <row r="181" spans="1:140"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row>
    <row r="182" spans="1:140"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row>
    <row r="183" spans="1:140"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row>
    <row r="184" spans="1:140"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row>
    <row r="185" spans="1:140"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row>
    <row r="186" spans="1:140"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row>
    <row r="187" spans="1:140"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row>
    <row r="188" spans="1:140"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row>
    <row r="189" spans="1:140"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row>
    <row r="190" spans="1:140"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row>
    <row r="191" spans="1:140"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row>
    <row r="192" spans="1:140"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row>
    <row r="193" spans="1:140"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row>
    <row r="194" spans="1:140"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row>
    <row r="195" spans="1:140"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row>
    <row r="196" spans="1:140"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row>
    <row r="197" spans="1:140"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row>
    <row r="198" spans="1:140"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row>
    <row r="199" spans="1:140"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row>
    <row r="200" spans="1:140"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row>
    <row r="201" spans="1:140"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row>
    <row r="202" spans="1:140"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row>
    <row r="203" spans="1:140"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row>
    <row r="204" spans="1:140"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row>
    <row r="205" spans="1:140"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row>
    <row r="206" spans="1:140"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row>
    <row r="207" spans="1:140"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row>
    <row r="208" spans="1:140"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row>
    <row r="209" spans="1:140"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row>
    <row r="210" spans="1:140"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row>
    <row r="211" spans="1:140"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row>
    <row r="212" spans="1:140"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row>
    <row r="213" spans="1:140"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row>
    <row r="214" spans="1:140"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row>
    <row r="215" spans="1:140"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row>
    <row r="216" spans="1:140"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row>
    <row r="217" spans="1:140"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row>
    <row r="218" spans="1:140"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row>
    <row r="219" spans="1:140"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row>
    <row r="220" spans="1:140"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row>
    <row r="221" spans="1:140"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row>
    <row r="222" spans="1:140"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row>
    <row r="223" spans="1:140"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row>
    <row r="224" spans="1:140"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row>
    <row r="225" spans="1:140"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row>
    <row r="226" spans="1:140"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row>
    <row r="227" spans="1:140"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row>
    <row r="228" spans="1:140"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row>
    <row r="229" spans="1:140"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row>
    <row r="230" spans="1:140"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row>
    <row r="231" spans="1:140"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row>
    <row r="232" spans="1:140"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row>
    <row r="233" spans="1:140"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row>
    <row r="234" spans="1:140"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row>
    <row r="235" spans="1:140"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row>
    <row r="236" spans="1:140"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row>
    <row r="237" spans="1:140"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row>
    <row r="238" spans="1:140"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row>
    <row r="239" spans="1:140"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row>
    <row r="240" spans="1:140"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row>
    <row r="241" spans="1:140"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row>
    <row r="242" spans="1:140"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row>
    <row r="243" spans="1:140"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row>
    <row r="244" spans="1:140"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row>
    <row r="245" spans="1:140"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row>
    <row r="246" spans="1:140"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row>
    <row r="247" spans="1:140"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row>
    <row r="248" spans="1:140"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row>
    <row r="249" spans="1:140"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row>
    <row r="250" spans="1:140"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row>
    <row r="251" spans="1:140"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row>
    <row r="252" spans="1:140"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row>
    <row r="253" spans="1:140"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row>
    <row r="254" spans="1:140"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row>
    <row r="255" spans="1:140"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row>
    <row r="256" spans="1:140"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row>
    <row r="257" spans="1:140"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row>
    <row r="259" spans="1:140"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row>
    <row r="260" spans="1:140"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row>
    <row r="261" spans="1:140"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row>
    <row r="262" spans="1:140" x14ac:dyDescent="0.3">
      <c r="A262" s="14">
        <f>'TAM Aceite Virgen'!B10</f>
        <v>0</v>
      </c>
      <c r="B262" s="14">
        <f>'TAM Aceite Virgen'!C10</f>
        <v>2.7</v>
      </c>
      <c r="C262" s="14"/>
      <c r="D262" s="9">
        <f>SUMIF('Aceite Virgen'!$B6:$B257,"&lt;="&amp;$B262,'Aceite Virgen'!D$6:D$257)</f>
        <v>2.88</v>
      </c>
      <c r="E262" s="9">
        <f>SUMIF('Aceite Virgen'!$B6:$B257,"&lt;="&amp;$B262,'Aceite Virgen'!E$6:E$257)</f>
        <v>2.19</v>
      </c>
      <c r="F262" s="9">
        <f>SUMIF('Aceite Virgen'!$B6:$B257,"&lt;="&amp;$B262,'Aceite Virgen'!F$6:F$257)</f>
        <v>2.57</v>
      </c>
      <c r="G262" s="9">
        <f>SUMIF('Aceite Virgen'!$B6:$B257,"&lt;="&amp;$B262,'Aceite Virgen'!G$6:G$257)</f>
        <v>0</v>
      </c>
      <c r="H262" s="14"/>
      <c r="I262" s="14"/>
      <c r="J262" s="14"/>
      <c r="K262" s="9">
        <f>SUMIF('Aceite Virgen'!$B6:$B257,"&lt;="&amp;$B262,'Aceite Virgen'!K$6:K$257)</f>
        <v>2.38</v>
      </c>
      <c r="L262" s="9">
        <f>SUMIF('Aceite Virgen'!$B6:$B257,"&lt;="&amp;$B262,'Aceite Virgen'!L$6:L$257)</f>
        <v>2.82</v>
      </c>
      <c r="M262" s="9">
        <f>SUMIF('Aceite Virgen'!$B6:$B257,"&lt;="&amp;$B262,'Aceite Virgen'!M$6:M$257)</f>
        <v>2.59</v>
      </c>
      <c r="N262" s="9">
        <f>SUMIF('Aceite Virgen'!$B6:$B257,"&lt;="&amp;$B262,'Aceite Virgen'!N$6:N$257)</f>
        <v>0</v>
      </c>
      <c r="O262" s="14"/>
      <c r="P262" s="14"/>
      <c r="Q262" s="14"/>
      <c r="R262" s="9">
        <f>SUMIF('Aceite Virgen'!$B6:$B257,"&lt;="&amp;$B262,'Aceite Virgen'!R$6:R$257)</f>
        <v>2.8600000000000003</v>
      </c>
      <c r="S262" s="9">
        <f>SUMIF('Aceite Virgen'!$B6:$B257,"&lt;="&amp;$B262,'Aceite Virgen'!S$6:S$257)</f>
        <v>1.58</v>
      </c>
      <c r="T262" s="9">
        <f>SUMIF('Aceite Virgen'!$B6:$B257,"&lt;="&amp;$B262,'Aceite Virgen'!T$6:T$257)</f>
        <v>3.4000000000000004</v>
      </c>
      <c r="U262" s="9">
        <f>SUMIF('Aceite Virgen'!$B6:$B257,"&lt;="&amp;$B262,'Aceite Virgen'!U$6:U$257)</f>
        <v>0</v>
      </c>
      <c r="V262" s="14"/>
      <c r="W262" s="14"/>
      <c r="X262" s="14"/>
      <c r="Y262" s="9">
        <f>SUMIF('Aceite Virgen'!$B6:$B257,"&lt;="&amp;$B262,'Aceite Virgen'!Y$6:Y$257)</f>
        <v>3.62</v>
      </c>
      <c r="Z262" s="9">
        <f>SUMIF('Aceite Virgen'!$B6:$B257,"&lt;="&amp;$B262,'Aceite Virgen'!Z$6:Z$257)</f>
        <v>12.32</v>
      </c>
      <c r="AA262" s="9">
        <f>SUMIF('Aceite Virgen'!$B6:$B257,"&lt;="&amp;$B262,'Aceite Virgen'!AA$6:AA$257)</f>
        <v>1.46</v>
      </c>
      <c r="AB262" s="9">
        <f>SUMIF('Aceite Virgen'!$B6:$B257,"&lt;="&amp;$B262,'Aceite Virgen'!AB$6:AB$257)</f>
        <v>1.68</v>
      </c>
      <c r="AC262" s="14"/>
      <c r="AD262" s="14"/>
      <c r="AE262" s="14"/>
      <c r="AF262" s="9">
        <f>SUMIF('Aceite Virgen'!$B6:$B257,"&lt;="&amp;$B262,'Aceite Virgen'!AF$6:AF$257)</f>
        <v>1.2400000000000002</v>
      </c>
      <c r="AG262" s="9">
        <f>SUMIF('Aceite Virgen'!$B6:$B257,"&lt;="&amp;$B262,'Aceite Virgen'!AG$6:AG$257)</f>
        <v>1.3</v>
      </c>
      <c r="AH262" s="9">
        <f>SUMIF('Aceite Virgen'!$B6:$B257,"&lt;="&amp;$B262,'Aceite Virgen'!AH$6:AH$257)</f>
        <v>1.07</v>
      </c>
      <c r="AI262" s="9">
        <f>SUMIF('Aceite Virgen'!$B6:$B257,"&lt;="&amp;$B262,'Aceite Virgen'!AI$6:AI$257)</f>
        <v>0</v>
      </c>
      <c r="AJ262" s="14"/>
      <c r="AK262" s="14"/>
      <c r="AL262" s="14"/>
      <c r="AM262" s="9">
        <f>SUMIF('Aceite Virgen'!$B6:$B257,"&lt;="&amp;$B262,'Aceite Virgen'!AM$6:AM$257)</f>
        <v>1.6600000000000001</v>
      </c>
      <c r="AN262" s="9">
        <f>SUMIF('Aceite Virgen'!$B6:$B257,"&lt;="&amp;$B262,'Aceite Virgen'!AN$6:AN$257)</f>
        <v>1.01</v>
      </c>
      <c r="AO262" s="9">
        <f>SUMIF('Aceite Virgen'!$B6:$B257,"&lt;="&amp;$B262,'Aceite Virgen'!AO$6:AO$257)</f>
        <v>1.59</v>
      </c>
      <c r="AP262" s="9">
        <f>SUMIF('Aceite Virgen'!$B6:$B257,"&lt;="&amp;$B262,'Aceite Virgen'!AP$6:AP$257)</f>
        <v>1.36</v>
      </c>
      <c r="AQ262" s="14"/>
      <c r="AR262" s="14"/>
      <c r="AT262" s="9">
        <f>SUMIF('Aceite Virgen'!$B6:$B257,"&lt;="&amp;$B262,'Aceite Virgen'!AT$6:AT$257)</f>
        <v>1.89</v>
      </c>
      <c r="AU262" s="9">
        <f>SUMIF('Aceite Virgen'!$B6:$B257,"&lt;="&amp;$B262,'Aceite Virgen'!AU$6:AU$257)</f>
        <v>0</v>
      </c>
      <c r="AV262" s="9">
        <f>SUMIF('Aceite Virgen'!$B6:$B257,"&lt;="&amp;$B262,'Aceite Virgen'!AV$6:AV$257)</f>
        <v>1.4500000000000002</v>
      </c>
      <c r="AW262" s="9">
        <f>SUMIF('Aceite Virgen'!$B6:$B257,"&lt;="&amp;$B262,'Aceite Virgen'!AW$6:AW$257)</f>
        <v>0</v>
      </c>
      <c r="BA262" s="9">
        <f>SUMIF('Aceite Virgen'!$B6:$B257,"&lt;="&amp;$B262,'Aceite Virgen'!BA$6:BA$257)</f>
        <v>1.31</v>
      </c>
      <c r="BB262" s="9">
        <f>SUMIF('Aceite Virgen'!$B6:$B257,"&lt;="&amp;$B262,'Aceite Virgen'!BB$6:BB$257)</f>
        <v>2.13</v>
      </c>
      <c r="BC262" s="9">
        <f>SUMIF('Aceite Virgen'!$B6:$B257,"&lt;="&amp;$B262,'Aceite Virgen'!BC$6:BC$257)</f>
        <v>1.27</v>
      </c>
      <c r="BD262" s="9">
        <f>SUMIF('Aceite Virgen'!$B6:$B257,"&lt;="&amp;$B262,'Aceite Virgen'!BD$6:BD$257)</f>
        <v>0</v>
      </c>
      <c r="BH262" s="9">
        <f>SUMIF('Aceite Virgen'!$B6:$B257,"&lt;="&amp;$B262,'Aceite Virgen'!BH$6:BH$257)</f>
        <v>0.8</v>
      </c>
      <c r="BI262" s="9">
        <f>SUMIF('Aceite Virgen'!$B6:$B257,"&lt;="&amp;$B262,'Aceite Virgen'!BI$6:BI$257)</f>
        <v>0</v>
      </c>
      <c r="BJ262" s="9">
        <f>SUMIF('Aceite Virgen'!$B6:$B257,"&lt;="&amp;$B262,'Aceite Virgen'!BJ$6:BJ$257)</f>
        <v>0.82999999999999985</v>
      </c>
      <c r="BK262" s="9">
        <f>SUMIF('Aceite Virgen'!$B6:$B257,"&lt;="&amp;$B262,'Aceite Virgen'!BK$6:BK$257)</f>
        <v>0</v>
      </c>
      <c r="BO262" s="9">
        <f>SUMIF('Aceite Virgen'!$B6:$B257,"&lt;="&amp;$B262,'Aceite Virgen'!BO$6:BO$257)</f>
        <v>1.0300000000000002</v>
      </c>
      <c r="BP262" s="9">
        <f>SUMIF('Aceite Virgen'!$B6:$B257,"&lt;="&amp;$B262,'Aceite Virgen'!BP$6:BP$257)</f>
        <v>2.66</v>
      </c>
      <c r="BQ262" s="9">
        <f>SUMIF('Aceite Virgen'!$B6:$B257,"&lt;="&amp;$B262,'Aceite Virgen'!BQ$6:BQ$257)</f>
        <v>0.88000000000000012</v>
      </c>
      <c r="BR262" s="9">
        <f>SUMIF('Aceite Virgen'!$B6:$B257,"&lt;="&amp;$B262,'Aceite Virgen'!BR$6:BR$257)</f>
        <v>0</v>
      </c>
      <c r="BV262" s="9">
        <f>SUMIF('Aceite Virgen'!$B6:$B257,"&lt;="&amp;$B262,'Aceite Virgen'!BV$6:BV$257)</f>
        <v>1.79</v>
      </c>
      <c r="BW262" s="9">
        <f>SUMIF('Aceite Virgen'!$B6:$B257,"&lt;="&amp;$B262,'Aceite Virgen'!BW$6:BW$257)</f>
        <v>0</v>
      </c>
      <c r="BX262" s="9">
        <f>SUMIF('Aceite Virgen'!$B6:$B257,"&lt;="&amp;$B262,'Aceite Virgen'!BX$6:BX$257)</f>
        <v>0.60000000000000009</v>
      </c>
      <c r="BY262" s="9">
        <f>SUMIF('Aceite Virgen'!$B6:$B257,"&lt;="&amp;$B262,'Aceite Virgen'!BY$6:BY$257)</f>
        <v>0</v>
      </c>
      <c r="CC262" s="9">
        <f>SUMIF('Aceite Virgen'!$B6:$B257,"&lt;="&amp;$B262,'Aceite Virgen'!CC$6:CC$257)</f>
        <v>0.79999999999999993</v>
      </c>
      <c r="CD262" s="9">
        <f>SUMIF('Aceite Virgen'!$B6:$B257,"&lt;="&amp;$B262,'Aceite Virgen'!CD$6:CD$257)</f>
        <v>0</v>
      </c>
      <c r="CE262" s="9">
        <f>SUMIF('Aceite Virgen'!$B6:$B257,"&lt;="&amp;$B262,'Aceite Virgen'!CE$6:CE$257)</f>
        <v>0.85000000000000009</v>
      </c>
      <c r="CF262" s="9">
        <f>SUMIF('Aceite Virgen'!$B6:$B257,"&lt;="&amp;$B262,'Aceite Virgen'!CF$6:CF$257)</f>
        <v>0</v>
      </c>
      <c r="CJ262" s="9">
        <f>SUMIF('Aceite Virgen'!$B6:$B257,"&lt;="&amp;$B262,'Aceite Virgen'!CJ$6:CJ$257)</f>
        <v>1.9900000000000002</v>
      </c>
      <c r="CK262" s="9">
        <f>SUMIF('Aceite Virgen'!$B6:$B257,"&lt;="&amp;$B262,'Aceite Virgen'!CK$6:CK$257)</f>
        <v>2.21</v>
      </c>
      <c r="CL262" s="9">
        <f>SUMIF('Aceite Virgen'!$B6:$B257,"&lt;="&amp;$B262,'Aceite Virgen'!CL$6:CL$257)</f>
        <v>2.0100000000000002</v>
      </c>
      <c r="CM262" s="9">
        <f>SUMIF('Aceite Virgen'!$B6:$B257,"&lt;="&amp;$B262,'Aceite Virgen'!CM$6:CM$257)</f>
        <v>0</v>
      </c>
      <c r="CQ262" s="9">
        <f>SUMIF('Aceite Virgen'!$B6:$B257,"&lt;="&amp;$B262,'Aceite Virgen'!CQ$6:CQ$257)</f>
        <v>3.61</v>
      </c>
      <c r="CR262" s="9">
        <f>SUMIF('Aceite Virgen'!$B6:$B257,"&lt;="&amp;$B262,'Aceite Virgen'!CR$6:CR$257)</f>
        <v>1.96</v>
      </c>
      <c r="CS262" s="9">
        <f>SUMIF('Aceite Virgen'!$B6:$B257,"&lt;="&amp;$B262,'Aceite Virgen'!CS$6:CS$257)</f>
        <v>3.5199999999999996</v>
      </c>
      <c r="CT262" s="9">
        <f>SUMIF('Aceite Virgen'!$B6:$B257,"&lt;="&amp;$B262,'Aceite Virgen'!CT$6:CT$257)</f>
        <v>1.91</v>
      </c>
      <c r="CX262" s="9">
        <f>SUMIF('Aceite Virgen'!$B6:$B257,"&lt;="&amp;$B262,'Aceite Virgen'!CX$6:CX$257)</f>
        <v>2.29</v>
      </c>
      <c r="CY262" s="9">
        <f>SUMIF('Aceite Virgen'!$B6:$B257,"&lt;="&amp;$B262,'Aceite Virgen'!CY$6:CY$257)</f>
        <v>1.05</v>
      </c>
      <c r="CZ262" s="9">
        <f>SUMIF('Aceite Virgen'!$B6:$B257,"&lt;="&amp;$B262,'Aceite Virgen'!CZ$6:CZ$257)</f>
        <v>2.97</v>
      </c>
      <c r="DA262" s="9">
        <f>SUMIF('Aceite Virgen'!$B6:$B257,"&lt;="&amp;$B262,'Aceite Virgen'!DA$6:DA$257)</f>
        <v>0</v>
      </c>
      <c r="DE262" s="9">
        <f>SUMIF('Aceite Virgen'!$B6:$B257,"&lt;="&amp;$B262,'Aceite Virgen'!DE$6:DE$257)</f>
        <v>3.48</v>
      </c>
      <c r="DF262" s="9">
        <f>SUMIF('Aceite Virgen'!$B6:$B257,"&lt;="&amp;$B262,'Aceite Virgen'!DF$6:DF$257)</f>
        <v>9.26</v>
      </c>
      <c r="DG262" s="9">
        <f>SUMIF('Aceite Virgen'!$B6:$B257,"&lt;="&amp;$B262,'Aceite Virgen'!DG$6:DG$257)</f>
        <v>1.77</v>
      </c>
      <c r="DH262" s="9">
        <f>SUMIF('Aceite Virgen'!$B6:$B257,"&lt;="&amp;$B262,'Aceite Virgen'!DH$6:DH$257)</f>
        <v>0</v>
      </c>
      <c r="DL262" s="9">
        <f>SUMIF('Aceite Virgen'!$B6:$B257,"&lt;="&amp;$B262,'Aceite Virgen'!DL$6:DL$257)</f>
        <v>1.9300000000000002</v>
      </c>
      <c r="DM262" s="9">
        <f>SUMIF('Aceite Virgen'!$B6:$B257,"&lt;="&amp;$B262,'Aceite Virgen'!DM$6:DM$257)</f>
        <v>0</v>
      </c>
      <c r="DN262" s="9">
        <f>SUMIF('Aceite Virgen'!$B6:$B257,"&lt;="&amp;$B262,'Aceite Virgen'!DN$6:DN$257)</f>
        <v>2.69</v>
      </c>
      <c r="DO262" s="9">
        <f>SUMIF('Aceite Virgen'!$B6:$B257,"&lt;="&amp;$B262,'Aceite Virgen'!DO$6:DO$257)</f>
        <v>0</v>
      </c>
      <c r="DS262" s="9">
        <f>SUMIF('Aceite Virgen'!$B6:$B257,"&lt;="&amp;$B262,'Aceite Virgen'!DS$6:DS$257)</f>
        <v>5.0100000000000007</v>
      </c>
      <c r="DT262" s="9">
        <f>SUMIF('Aceite Virgen'!$B6:$B257,"&lt;="&amp;$B262,'Aceite Virgen'!DT$6:DT$257)</f>
        <v>0</v>
      </c>
      <c r="DU262" s="9">
        <f>SUMIF('Aceite Virgen'!$B6:$B257,"&lt;="&amp;$B262,'Aceite Virgen'!DU$6:DU$257)</f>
        <v>4.37</v>
      </c>
      <c r="DV262" s="9">
        <f>SUMIF('Aceite Virgen'!$B6:$B257,"&lt;="&amp;$B262,'Aceite Virgen'!DV$6:DV$257)</f>
        <v>7.71</v>
      </c>
      <c r="DZ262" s="9">
        <f>SUMIF('Aceite Virgen'!$B6:$B257,"&lt;="&amp;$B262,'Aceite Virgen'!DZ$6:DZ$257)</f>
        <v>3.6800000000000006</v>
      </c>
      <c r="EA262" s="9">
        <f>SUMIF('Aceite Virgen'!$B6:$B257,"&lt;="&amp;$B262,'Aceite Virgen'!EA$6:EA$257)</f>
        <v>9.81</v>
      </c>
      <c r="EB262" s="9">
        <f>SUMIF('Aceite Virgen'!$B6:$B257,"&lt;="&amp;$B262,'Aceite Virgen'!EB$6:EB$257)</f>
        <v>2.2999999999999998</v>
      </c>
      <c r="EC262" s="9">
        <f>SUMIF('Aceite Virgen'!$B6:$B257,"&lt;="&amp;$B262,'Aceite Virgen'!EC$6:EC$257)</f>
        <v>0</v>
      </c>
      <c r="EG262" s="9">
        <f>SUMIF('Aceite Virgen'!$B6:$B257,"&lt;="&amp;$B262,'Aceite Virgen'!EG$6:EG$257)</f>
        <v>4.92</v>
      </c>
      <c r="EH262" s="9">
        <f>SUMIF('Aceite Virgen'!$B6:$B257,"&lt;="&amp;$B262,'Aceite Virgen'!EH$6:EH$257)</f>
        <v>2.65</v>
      </c>
      <c r="EI262" s="9">
        <f>SUMIF('Aceite Virgen'!$B6:$B257,"&lt;="&amp;$B262,'Aceite Virgen'!EI$6:EI$257)</f>
        <v>5.0400000000000009</v>
      </c>
      <c r="EJ262" s="9">
        <f>SUMIF('Aceite Virgen'!$B6:$B257,"&lt;="&amp;$B262,'Aceite Virgen'!EJ$6:EJ$257)</f>
        <v>0</v>
      </c>
    </row>
    <row r="263" spans="1:140" x14ac:dyDescent="0.3">
      <c r="A263" s="14">
        <f>'TAM Aceite Virgen'!B11</f>
        <v>2.7</v>
      </c>
      <c r="B263" s="14">
        <f>'TAM Aceite Virgen'!C11</f>
        <v>2.8</v>
      </c>
      <c r="C263" s="14"/>
      <c r="D263" s="8">
        <f>SUMIFS('Aceite Virgen'!D$6:D$257,'Aceite Virgen'!$A$6:$A$257,"&gt;="&amp;$A263,'Aceite Virgen'!$B$6:$B$257,"&lt;="&amp;$B263)</f>
        <v>1.1399999999999999</v>
      </c>
      <c r="E263" s="8">
        <f>SUMIFS('Aceite Virgen'!E$6:E$257,'Aceite Virgen'!$A$6:$A$257,"&gt;="&amp;$A263,'Aceite Virgen'!$B$6:$B$257,"&lt;="&amp;$B263)</f>
        <v>5.3100000000000005</v>
      </c>
      <c r="F263" s="8">
        <f>SUMIFS('Aceite Virgen'!F$6:F$257,'Aceite Virgen'!$A$6:$A$257,"&gt;="&amp;$A263,'Aceite Virgen'!$B$6:$B$257,"&lt;="&amp;$B263)</f>
        <v>0.64</v>
      </c>
      <c r="G263" s="8">
        <f>SUMIFS('Aceite Virgen'!G$6:G$257,'Aceite Virgen'!$A$6:$A$257,"&gt;="&amp;$A263,'Aceite Virgen'!$B$6:$B$257,"&lt;="&amp;$B263)</f>
        <v>0</v>
      </c>
      <c r="H263" s="14"/>
      <c r="I263" s="14"/>
      <c r="J263" s="14"/>
      <c r="K263" s="8">
        <f>SUMIFS('Aceite Virgen'!K$6:K$257,'Aceite Virgen'!$A$6:$A$257,"&gt;="&amp;$A263,'Aceite Virgen'!$B$6:$B$257,"&lt;="&amp;$B263)</f>
        <v>0.44</v>
      </c>
      <c r="L263" s="8">
        <f>SUMIFS('Aceite Virgen'!L$6:L$257,'Aceite Virgen'!$A$6:$A$257,"&gt;="&amp;$A263,'Aceite Virgen'!$B$6:$B$257,"&lt;="&amp;$B263)</f>
        <v>0</v>
      </c>
      <c r="M263" s="8">
        <f>SUMIFS('Aceite Virgen'!M$6:M$257,'Aceite Virgen'!$A$6:$A$257,"&gt;="&amp;$A263,'Aceite Virgen'!$B$6:$B$257,"&lt;="&amp;$B263)</f>
        <v>0.35</v>
      </c>
      <c r="N263" s="8">
        <f>SUMIFS('Aceite Virgen'!N$6:N$257,'Aceite Virgen'!$A$6:$A$257,"&gt;="&amp;$A263,'Aceite Virgen'!$B$6:$B$257,"&lt;="&amp;$B263)</f>
        <v>0</v>
      </c>
      <c r="O263" s="14"/>
      <c r="P263" s="14"/>
      <c r="Q263" s="14"/>
      <c r="R263" s="8">
        <f>SUMIFS('Aceite Virgen'!R$6:R$257,'Aceite Virgen'!$A$6:$A$257,"&gt;="&amp;$A263,'Aceite Virgen'!$B$6:$B$257,"&lt;="&amp;$B263)</f>
        <v>0.31</v>
      </c>
      <c r="S263" s="8">
        <f>SUMIFS('Aceite Virgen'!S$6:S$257,'Aceite Virgen'!$A$6:$A$257,"&gt;="&amp;$A263,'Aceite Virgen'!$B$6:$B$257,"&lt;="&amp;$B263)</f>
        <v>0</v>
      </c>
      <c r="T263" s="8">
        <f>SUMIFS('Aceite Virgen'!T$6:T$257,'Aceite Virgen'!$A$6:$A$257,"&gt;="&amp;$A263,'Aceite Virgen'!$B$6:$B$257,"&lt;="&amp;$B263)</f>
        <v>0.43</v>
      </c>
      <c r="U263" s="8">
        <f>SUMIFS('Aceite Virgen'!U$6:U$257,'Aceite Virgen'!$A$6:$A$257,"&gt;="&amp;$A263,'Aceite Virgen'!$B$6:$B$257,"&lt;="&amp;$B263)</f>
        <v>0</v>
      </c>
      <c r="V263" s="14"/>
      <c r="W263" s="14"/>
      <c r="X263" s="14"/>
      <c r="Y263" s="8">
        <f>SUMIFS('Aceite Virgen'!Y$6:Y$257,'Aceite Virgen'!$A$6:$A$257,"&gt;="&amp;$A263,'Aceite Virgen'!$B$6:$B$257,"&lt;="&amp;$B263)</f>
        <v>0.15</v>
      </c>
      <c r="Z263" s="8">
        <f>SUMIFS('Aceite Virgen'!Z$6:Z$257,'Aceite Virgen'!$A$6:$A$257,"&gt;="&amp;$A263,'Aceite Virgen'!$B$6:$B$257,"&lt;="&amp;$B263)</f>
        <v>0</v>
      </c>
      <c r="AA263" s="8">
        <f>SUMIFS('Aceite Virgen'!AA$6:AA$257,'Aceite Virgen'!$A$6:$A$257,"&gt;="&amp;$A263,'Aceite Virgen'!$B$6:$B$257,"&lt;="&amp;$B263)</f>
        <v>0.22</v>
      </c>
      <c r="AB263" s="8">
        <f>SUMIFS('Aceite Virgen'!AB$6:AB$257,'Aceite Virgen'!$A$6:$A$257,"&gt;="&amp;$A263,'Aceite Virgen'!$B$6:$B$257,"&lt;="&amp;$B263)</f>
        <v>0</v>
      </c>
      <c r="AC263" s="14"/>
      <c r="AD263" s="14"/>
      <c r="AE263" s="14"/>
      <c r="AF263" s="8">
        <f>SUMIFS('Aceite Virgen'!AF$6:AF$257,'Aceite Virgen'!$A$6:$A$257,"&gt;="&amp;$A263,'Aceite Virgen'!$B$6:$B$257,"&lt;="&amp;$B263)</f>
        <v>0.11</v>
      </c>
      <c r="AG263" s="8">
        <f>SUMIFS('Aceite Virgen'!AG$6:AG$257,'Aceite Virgen'!$A$6:$A$257,"&gt;="&amp;$A263,'Aceite Virgen'!$B$6:$B$257,"&lt;="&amp;$B263)</f>
        <v>0</v>
      </c>
      <c r="AH263" s="8">
        <f>SUMIFS('Aceite Virgen'!AH$6:AH$257,'Aceite Virgen'!$A$6:$A$257,"&gt;="&amp;$A263,'Aceite Virgen'!$B$6:$B$257,"&lt;="&amp;$B263)</f>
        <v>0.12</v>
      </c>
      <c r="AI263" s="8">
        <f>SUMIFS('Aceite Virgen'!AI$6:AI$257,'Aceite Virgen'!$A$6:$A$257,"&gt;="&amp;$A263,'Aceite Virgen'!$B$6:$B$257,"&lt;="&amp;$B263)</f>
        <v>0</v>
      </c>
      <c r="AJ263" s="14"/>
      <c r="AK263" s="14"/>
      <c r="AL263" s="14"/>
      <c r="AM263" s="8">
        <f>SUMIFS('Aceite Virgen'!AM$6:AM$257,'Aceite Virgen'!$A$6:$A$257,"&gt;="&amp;$A263,'Aceite Virgen'!$B$6:$B$257,"&lt;="&amp;$B263)</f>
        <v>0.2</v>
      </c>
      <c r="AN263" s="8">
        <f>SUMIFS('Aceite Virgen'!AN$6:AN$257,'Aceite Virgen'!$A$6:$A$257,"&gt;="&amp;$A263,'Aceite Virgen'!$B$6:$B$257,"&lt;="&amp;$B263)</f>
        <v>0.39</v>
      </c>
      <c r="AO263" s="8">
        <f>SUMIFS('Aceite Virgen'!AO$6:AO$257,'Aceite Virgen'!$A$6:$A$257,"&gt;="&amp;$A263,'Aceite Virgen'!$B$6:$B$257,"&lt;="&amp;$B263)</f>
        <v>0.2</v>
      </c>
      <c r="AP263" s="8">
        <f>SUMIFS('Aceite Virgen'!AP$6:AP$257,'Aceite Virgen'!$A$6:$A$257,"&gt;="&amp;$A263,'Aceite Virgen'!$B$6:$B$257,"&lt;="&amp;$B263)</f>
        <v>0</v>
      </c>
      <c r="AQ263" s="14"/>
      <c r="AR263" s="14"/>
      <c r="AT263" s="8">
        <f>SUMIFS('Aceite Virgen'!AT$6:AT$257,'Aceite Virgen'!$A$6:$A$257,"&gt;="&amp;$A263,'Aceite Virgen'!$B$6:$B$257,"&lt;="&amp;$B263)</f>
        <v>0.04</v>
      </c>
      <c r="AU263" s="8">
        <f>SUMIFS('Aceite Virgen'!AU$6:AU$257,'Aceite Virgen'!$A$6:$A$257,"&gt;="&amp;$A263,'Aceite Virgen'!$B$6:$B$257,"&lt;="&amp;$B263)</f>
        <v>0</v>
      </c>
      <c r="AV263" s="8">
        <f>SUMIFS('Aceite Virgen'!AV$6:AV$257,'Aceite Virgen'!$A$6:$A$257,"&gt;="&amp;$A263,'Aceite Virgen'!$B$6:$B$257,"&lt;="&amp;$B263)</f>
        <v>0.05</v>
      </c>
      <c r="AW263" s="8">
        <f>SUMIFS('Aceite Virgen'!AW$6:AW$257,'Aceite Virgen'!$A$6:$A$257,"&gt;="&amp;$A263,'Aceite Virgen'!$B$6:$B$257,"&lt;="&amp;$B263)</f>
        <v>0</v>
      </c>
      <c r="BA263" s="8">
        <f>SUMIFS('Aceite Virgen'!BA$6:BA$257,'Aceite Virgen'!$A$6:$A$257,"&gt;="&amp;$A263,'Aceite Virgen'!$B$6:$B$257,"&lt;="&amp;$B263)</f>
        <v>0.08</v>
      </c>
      <c r="BB263" s="8">
        <f>SUMIFS('Aceite Virgen'!BB$6:BB$257,'Aceite Virgen'!$A$6:$A$257,"&gt;="&amp;$A263,'Aceite Virgen'!$B$6:$B$257,"&lt;="&amp;$B263)</f>
        <v>0</v>
      </c>
      <c r="BC263" s="8">
        <f>SUMIFS('Aceite Virgen'!BC$6:BC$257,'Aceite Virgen'!$A$6:$A$257,"&gt;="&amp;$A263,'Aceite Virgen'!$B$6:$B$257,"&lt;="&amp;$B263)</f>
        <v>0.1</v>
      </c>
      <c r="BD263" s="8">
        <f>SUMIFS('Aceite Virgen'!BD$6:BD$257,'Aceite Virgen'!$A$6:$A$257,"&gt;="&amp;$A263,'Aceite Virgen'!$B$6:$B$257,"&lt;="&amp;$B263)</f>
        <v>0</v>
      </c>
      <c r="BH263" s="8">
        <f>SUMIFS('Aceite Virgen'!BH$6:BH$257,'Aceite Virgen'!$A$6:$A$257,"&gt;="&amp;$A263,'Aceite Virgen'!$B$6:$B$257,"&lt;="&amp;$B263)</f>
        <v>0.48</v>
      </c>
      <c r="BI263" s="8">
        <f>SUMIFS('Aceite Virgen'!BI$6:BI$257,'Aceite Virgen'!$A$6:$A$257,"&gt;="&amp;$A263,'Aceite Virgen'!$B$6:$B$257,"&lt;="&amp;$B263)</f>
        <v>3.08</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0.16</v>
      </c>
      <c r="BP263" s="8">
        <f>SUMIFS('Aceite Virgen'!BP$6:BP$257,'Aceite Virgen'!$A$6:$A$257,"&gt;="&amp;$A263,'Aceite Virgen'!$B$6:$B$257,"&lt;="&amp;$B263)</f>
        <v>1.01</v>
      </c>
      <c r="BQ263" s="8">
        <f>SUMIFS('Aceite Virgen'!BQ$6:BQ$257,'Aceite Virgen'!$A$6:$A$257,"&gt;="&amp;$A263,'Aceite Virgen'!$B$6:$B$257,"&lt;="&amp;$B263)</f>
        <v>0.12</v>
      </c>
      <c r="BR263" s="8">
        <f>SUMIFS('Aceite Virgen'!BR$6:BR$257,'Aceite Virgen'!$A$6:$A$257,"&gt;="&amp;$A263,'Aceite Virgen'!$B$6:$B$257,"&lt;="&amp;$B263)</f>
        <v>0</v>
      </c>
      <c r="BV263" s="8">
        <f>SUMIFS('Aceite Virgen'!BV$6:BV$257,'Aceite Virgen'!$A$6:$A$257,"&gt;="&amp;$A263,'Aceite Virgen'!$B$6:$B$257,"&lt;="&amp;$B263)</f>
        <v>0.13</v>
      </c>
      <c r="BW263" s="8">
        <f>SUMIFS('Aceite Virgen'!BW$6:BW$257,'Aceite Virgen'!$A$6:$A$257,"&gt;="&amp;$A263,'Aceite Virgen'!$B$6:$B$257,"&lt;="&amp;$B263)</f>
        <v>0</v>
      </c>
      <c r="BX263" s="8">
        <f>SUMIFS('Aceite Virgen'!BX$6:BX$257,'Aceite Virgen'!$A$6:$A$257,"&gt;="&amp;$A263,'Aceite Virgen'!$B$6:$B$257,"&lt;="&amp;$B263)</f>
        <v>0.16</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7.0000000000000007E-2</v>
      </c>
      <c r="CK263" s="8">
        <f>SUMIFS('Aceite Virgen'!CK$6:CK$257,'Aceite Virgen'!$A$6:$A$257,"&gt;="&amp;$A263,'Aceite Virgen'!$B$6:$B$257,"&lt;="&amp;$B263)</f>
        <v>0</v>
      </c>
      <c r="CL263" s="8">
        <f>SUMIFS('Aceite Virgen'!CL$6:CL$257,'Aceite Virgen'!$A$6:$A$257,"&gt;="&amp;$A263,'Aceite Virgen'!$B$6:$B$257,"&lt;="&amp;$B263)</f>
        <v>0.08</v>
      </c>
      <c r="CM263" s="8">
        <f>SUMIFS('Aceite Virgen'!CM$6:CM$257,'Aceite Virgen'!$A$6:$A$257,"&gt;="&amp;$A263,'Aceite Virgen'!$B$6:$B$257,"&lt;="&amp;$B263)</f>
        <v>0</v>
      </c>
      <c r="CQ263" s="8">
        <f>SUMIFS('Aceite Virgen'!CQ$6:CQ$257,'Aceite Virgen'!$A$6:$A$257,"&gt;="&amp;$A263,'Aceite Virgen'!$B$6:$B$257,"&lt;="&amp;$B263)</f>
        <v>0.32</v>
      </c>
      <c r="CR263" s="8">
        <f>SUMIFS('Aceite Virgen'!CR$6:CR$257,'Aceite Virgen'!$A$6:$A$257,"&gt;="&amp;$A263,'Aceite Virgen'!$B$6:$B$257,"&lt;="&amp;$B263)</f>
        <v>0</v>
      </c>
      <c r="CS263" s="8">
        <f>SUMIFS('Aceite Virgen'!CS$6:CS$257,'Aceite Virgen'!$A$6:$A$257,"&gt;="&amp;$A263,'Aceite Virgen'!$B$6:$B$257,"&lt;="&amp;$B263)</f>
        <v>0.4</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0.53</v>
      </c>
      <c r="DF263" s="8">
        <f>SUMIFS('Aceite Virgen'!DF$6:DF$257,'Aceite Virgen'!$A$6:$A$257,"&gt;="&amp;$A263,'Aceite Virgen'!$B$6:$B$257,"&lt;="&amp;$B263)</f>
        <v>0.27</v>
      </c>
      <c r="DG263" s="8">
        <f>SUMIFS('Aceite Virgen'!DG$6:DG$257,'Aceite Virgen'!$A$6:$A$257,"&gt;="&amp;$A263,'Aceite Virgen'!$B$6:$B$257,"&lt;="&amp;$B263)</f>
        <v>0.67</v>
      </c>
      <c r="DH263" s="8">
        <f>SUMIFS('Aceite Virgen'!DH$6:DH$257,'Aceite Virgen'!$A$6:$A$257,"&gt;="&amp;$A263,'Aceite Virgen'!$B$6:$B$257,"&lt;="&amp;$B263)</f>
        <v>0</v>
      </c>
      <c r="DL263" s="8">
        <f>SUMIFS('Aceite Virgen'!DL$6:DL$257,'Aceite Virgen'!$A$6:$A$257,"&gt;="&amp;$A263,'Aceite Virgen'!$B$6:$B$257,"&lt;="&amp;$B263)</f>
        <v>0.28000000000000003</v>
      </c>
      <c r="DM263" s="8">
        <f>SUMIFS('Aceite Virgen'!DM$6:DM$257,'Aceite Virgen'!$A$6:$A$257,"&gt;="&amp;$A263,'Aceite Virgen'!$B$6:$B$257,"&lt;="&amp;$B263)</f>
        <v>0</v>
      </c>
      <c r="DN263" s="8">
        <f>SUMIFS('Aceite Virgen'!DN$6:DN$257,'Aceite Virgen'!$A$6:$A$257,"&gt;="&amp;$A263,'Aceite Virgen'!$B$6:$B$257,"&lt;="&amp;$B263)</f>
        <v>0.38</v>
      </c>
      <c r="DO263" s="8">
        <f>SUMIFS('Aceite Virgen'!DO$6:DO$257,'Aceite Virgen'!$A$6:$A$257,"&gt;="&amp;$A263,'Aceite Virgen'!$B$6:$B$257,"&lt;="&amp;$B263)</f>
        <v>0</v>
      </c>
      <c r="DS263" s="8">
        <f>SUMIFS('Aceite Virgen'!DS$6:DS$257,'Aceite Virgen'!$A$6:$A$257,"&gt;="&amp;$A263,'Aceite Virgen'!$B$6:$B$257,"&lt;="&amp;$B263)</f>
        <v>4.1399999999999997</v>
      </c>
      <c r="DT263" s="8">
        <f>SUMIFS('Aceite Virgen'!DT$6:DT$257,'Aceite Virgen'!$A$6:$A$257,"&gt;="&amp;$A263,'Aceite Virgen'!$B$6:$B$257,"&lt;="&amp;$B263)</f>
        <v>5.85</v>
      </c>
      <c r="DU263" s="8">
        <f>SUMIFS('Aceite Virgen'!DU$6:DU$257,'Aceite Virgen'!$A$6:$A$257,"&gt;="&amp;$A263,'Aceite Virgen'!$B$6:$B$257,"&lt;="&amp;$B263)</f>
        <v>4.47</v>
      </c>
      <c r="DV263" s="8">
        <f>SUMIFS('Aceite Virgen'!DV$6:DV$257,'Aceite Virgen'!$A$6:$A$257,"&gt;="&amp;$A263,'Aceite Virgen'!$B$6:$B$257,"&lt;="&amp;$B263)</f>
        <v>0</v>
      </c>
      <c r="DZ263" s="8">
        <f>SUMIFS('Aceite Virgen'!DZ$6:DZ$257,'Aceite Virgen'!$A$6:$A$257,"&gt;="&amp;$A263,'Aceite Virgen'!$B$6:$B$257,"&lt;="&amp;$B263)</f>
        <v>2.19</v>
      </c>
      <c r="EA263" s="8">
        <f>SUMIFS('Aceite Virgen'!EA$6:EA$257,'Aceite Virgen'!$A$6:$A$257,"&gt;="&amp;$A263,'Aceite Virgen'!$B$6:$B$257,"&lt;="&amp;$B263)</f>
        <v>4.93</v>
      </c>
      <c r="EB263" s="8">
        <f>SUMIFS('Aceite Virgen'!EB$6:EB$257,'Aceite Virgen'!$A$6:$A$257,"&gt;="&amp;$A263,'Aceite Virgen'!$B$6:$B$257,"&lt;="&amp;$B263)</f>
        <v>1.98</v>
      </c>
      <c r="EC263" s="8">
        <f>SUMIFS('Aceite Virgen'!EC$6:EC$257,'Aceite Virgen'!$A$6:$A$257,"&gt;="&amp;$A263,'Aceite Virgen'!$B$6:$B$257,"&lt;="&amp;$B263)</f>
        <v>0</v>
      </c>
      <c r="EG263" s="8">
        <f>SUMIFS('Aceite Virgen'!EG$6:EG$257,'Aceite Virgen'!$A$6:$A$257,"&gt;="&amp;$A263,'Aceite Virgen'!$B$6:$B$257,"&lt;="&amp;$B263)</f>
        <v>6.22</v>
      </c>
      <c r="EH263" s="8">
        <f>SUMIFS('Aceite Virgen'!EH$6:EH$257,'Aceite Virgen'!$A$6:$A$257,"&gt;="&amp;$A263,'Aceite Virgen'!$B$6:$B$257,"&lt;="&amp;$B263)</f>
        <v>25.549999999999997</v>
      </c>
      <c r="EI263" s="8">
        <f>SUMIFS('Aceite Virgen'!EI$6:EI$257,'Aceite Virgen'!$A$6:$A$257,"&gt;="&amp;$A263,'Aceite Virgen'!$B$6:$B$257,"&lt;="&amp;$B263)</f>
        <v>0.53</v>
      </c>
      <c r="EJ263" s="8">
        <f>SUMIFS('Aceite Virgen'!EJ$6:EJ$257,'Aceite Virgen'!$A$6:$A$257,"&gt;="&amp;$A263,'Aceite Virgen'!$B$6:$B$257,"&lt;="&amp;$B263)</f>
        <v>0</v>
      </c>
    </row>
    <row r="264" spans="1:140" x14ac:dyDescent="0.3">
      <c r="A264" s="14">
        <f>'TAM Aceite Virgen'!B12</f>
        <v>2.8</v>
      </c>
      <c r="B264" s="14">
        <f>'TAM Aceite Virgen'!C12</f>
        <v>2.9</v>
      </c>
      <c r="C264" s="14"/>
      <c r="D264" s="8">
        <f>SUMIFS('Aceite Virgen'!D$6:D$257,'Aceite Virgen'!$A$6:$A$257,"&gt;="&amp;$A264,'Aceite Virgen'!$B$6:$B$257,"&lt;="&amp;$B264)</f>
        <v>0.16</v>
      </c>
      <c r="E264" s="8">
        <f>SUMIFS('Aceite Virgen'!E$6:E$257,'Aceite Virgen'!$A$6:$A$257,"&gt;="&amp;$A264,'Aceite Virgen'!$B$6:$B$257,"&lt;="&amp;$B264)</f>
        <v>1.3</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0.1</v>
      </c>
      <c r="L264" s="8">
        <f>SUMIFS('Aceite Virgen'!L$6:L$257,'Aceite Virgen'!$A$6:$A$257,"&gt;="&amp;$A264,'Aceite Virgen'!$B$6:$B$257,"&lt;="&amp;$B264)</f>
        <v>0.74</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0.63</v>
      </c>
      <c r="S264" s="8">
        <f>SUMIFS('Aceite Virgen'!S$6:S$257,'Aceite Virgen'!$A$6:$A$257,"&gt;="&amp;$A264,'Aceite Virgen'!$B$6:$B$257,"&lt;="&amp;$B264)</f>
        <v>3.92</v>
      </c>
      <c r="T264" s="8">
        <f>SUMIFS('Aceite Virgen'!T$6:T$257,'Aceite Virgen'!$A$6:$A$257,"&gt;="&amp;$A264,'Aceite Virgen'!$B$6:$B$257,"&lt;="&amp;$B264)</f>
        <v>0</v>
      </c>
      <c r="U264" s="8">
        <f>SUMIFS('Aceite Virgen'!U$6:U$257,'Aceite Virgen'!$A$6:$A$257,"&gt;="&amp;$A264,'Aceite Virgen'!$B$6:$B$257,"&lt;="&amp;$B264)</f>
        <v>0</v>
      </c>
      <c r="V264" s="14"/>
      <c r="W264" s="14"/>
      <c r="X264" s="14"/>
      <c r="Y264" s="8">
        <f>SUMIFS('Aceite Virgen'!Y$6:Y$257,'Aceite Virgen'!$A$6:$A$257,"&gt;="&amp;$A264,'Aceite Virgen'!$B$6:$B$257,"&lt;="&amp;$B264)</f>
        <v>0</v>
      </c>
      <c r="Z264" s="8">
        <f>SUMIFS('Aceite Virgen'!Z$6:Z$257,'Aceite Virgen'!$A$6:$A$257,"&gt;="&amp;$A264,'Aceite Virgen'!$B$6:$B$257,"&lt;="&amp;$B264)</f>
        <v>0</v>
      </c>
      <c r="AA264" s="8">
        <f>SUMIFS('Aceite Virgen'!AA$6:AA$257,'Aceite Virgen'!$A$6:$A$257,"&gt;="&amp;$A264,'Aceite Virgen'!$B$6:$B$257,"&lt;="&amp;$B264)</f>
        <v>0</v>
      </c>
      <c r="AB264" s="8">
        <f>SUMIFS('Aceite Virgen'!AB$6:AB$257,'Aceite Virgen'!$A$6:$A$257,"&gt;="&amp;$A264,'Aceite Virgen'!$B$6:$B$257,"&lt;="&amp;$B264)</f>
        <v>0</v>
      </c>
      <c r="AC264" s="14"/>
      <c r="AD264" s="14"/>
      <c r="AE264" s="14"/>
      <c r="AF264" s="8">
        <f>SUMIFS('Aceite Virgen'!AF$6:AF$257,'Aceite Virgen'!$A$6:$A$257,"&gt;="&amp;$A264,'Aceite Virgen'!$B$6:$B$257,"&lt;="&amp;$B264)</f>
        <v>0.04</v>
      </c>
      <c r="AG264" s="8">
        <f>SUMIFS('Aceite Virgen'!AG$6:AG$257,'Aceite Virgen'!$A$6:$A$257,"&gt;="&amp;$A264,'Aceite Virgen'!$B$6:$B$257,"&lt;="&amp;$B264)</f>
        <v>0.48</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v>
      </c>
      <c r="BB264" s="8">
        <f>SUMIFS('Aceite Virgen'!BB$6:BB$257,'Aceite Virgen'!$A$6:$A$257,"&gt;="&amp;$A264,'Aceite Virgen'!$B$6:$B$257,"&lt;="&amp;$B264)</f>
        <v>0</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0.11</v>
      </c>
      <c r="BI264" s="8">
        <f>SUMIFS('Aceite Virgen'!BI$6:BI$257,'Aceite Virgen'!$A$6:$A$257,"&gt;="&amp;$A264,'Aceite Virgen'!$B$6:$B$257,"&lt;="&amp;$B264)</f>
        <v>0</v>
      </c>
      <c r="BJ264" s="8">
        <f>SUMIFS('Aceite Virgen'!BJ$6:BJ$257,'Aceite Virgen'!$A$6:$A$257,"&gt;="&amp;$A264,'Aceite Virgen'!$B$6:$B$257,"&lt;="&amp;$B264)</f>
        <v>7.0000000000000007E-2</v>
      </c>
      <c r="BK264" s="8">
        <f>SUMIFS('Aceite Virgen'!BK$6:BK$257,'Aceite Virgen'!$A$6:$A$257,"&gt;="&amp;$A264,'Aceite Virgen'!$B$6:$B$257,"&lt;="&amp;$B264)</f>
        <v>0</v>
      </c>
      <c r="BO264" s="8">
        <f>SUMIFS('Aceite Virgen'!BO$6:BO$257,'Aceite Virgen'!$A$6:$A$257,"&gt;="&amp;$A264,'Aceite Virgen'!$B$6:$B$257,"&lt;="&amp;$B264)</f>
        <v>0.1</v>
      </c>
      <c r="BP264" s="8">
        <f>SUMIFS('Aceite Virgen'!BP$6:BP$257,'Aceite Virgen'!$A$6:$A$257,"&gt;="&amp;$A264,'Aceite Virgen'!$B$6:$B$257,"&lt;="&amp;$B264)</f>
        <v>1.64</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0.13</v>
      </c>
      <c r="CD264" s="8">
        <f>SUMIFS('Aceite Virgen'!CD$6:CD$257,'Aceite Virgen'!$A$6:$A$257,"&gt;="&amp;$A264,'Aceite Virgen'!$B$6:$B$257,"&lt;="&amp;$B264)</f>
        <v>1.43</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v>
      </c>
      <c r="CK264" s="8">
        <f>SUMIFS('Aceite Virgen'!CK$6:CK$257,'Aceite Virgen'!$A$6:$A$257,"&gt;="&amp;$A264,'Aceite Virgen'!$B$6:$B$257,"&lt;="&amp;$B264)</f>
        <v>0</v>
      </c>
      <c r="CL264" s="8">
        <f>SUMIFS('Aceite Virgen'!CL$6:CL$257,'Aceite Virgen'!$A$6:$A$257,"&gt;="&amp;$A264,'Aceite Virgen'!$B$6:$B$257,"&lt;="&amp;$B264)</f>
        <v>0</v>
      </c>
      <c r="CM264" s="8">
        <f>SUMIFS('Aceite Virgen'!CM$6:CM$257,'Aceite Virgen'!$A$6:$A$257,"&gt;="&amp;$A264,'Aceite Virgen'!$B$6:$B$257,"&lt;="&amp;$B264)</f>
        <v>0</v>
      </c>
      <c r="CQ264" s="8">
        <f>SUMIFS('Aceite Virgen'!CQ$6:CQ$257,'Aceite Virgen'!$A$6:$A$257,"&gt;="&amp;$A264,'Aceite Virgen'!$B$6:$B$257,"&lt;="&amp;$B264)</f>
        <v>0.28000000000000003</v>
      </c>
      <c r="CR264" s="8">
        <f>SUMIFS('Aceite Virgen'!CR$6:CR$257,'Aceite Virgen'!$A$6:$A$257,"&gt;="&amp;$A264,'Aceite Virgen'!$B$6:$B$257,"&lt;="&amp;$B264)</f>
        <v>2.81</v>
      </c>
      <c r="CS264" s="8">
        <f>SUMIFS('Aceite Virgen'!CS$6:CS$257,'Aceite Virgen'!$A$6:$A$257,"&gt;="&amp;$A264,'Aceite Virgen'!$B$6:$B$257,"&lt;="&amp;$B264)</f>
        <v>0</v>
      </c>
      <c r="CT264" s="8">
        <f>SUMIFS('Aceite Virgen'!CT$6:CT$257,'Aceite Virgen'!$A$6:$A$257,"&gt;="&amp;$A264,'Aceite Virgen'!$B$6:$B$257,"&lt;="&amp;$B264)</f>
        <v>0</v>
      </c>
      <c r="CX264" s="8">
        <f>SUMIFS('Aceite Virgen'!CX$6:CX$257,'Aceite Virgen'!$A$6:$A$257,"&gt;="&amp;$A264,'Aceite Virgen'!$B$6:$B$257,"&lt;="&amp;$B264)</f>
        <v>0</v>
      </c>
      <c r="CY264" s="8">
        <f>SUMIFS('Aceite Virgen'!CY$6:CY$257,'Aceite Virgen'!$A$6:$A$257,"&gt;="&amp;$A264,'Aceite Virgen'!$B$6:$B$257,"&lt;="&amp;$B264)</f>
        <v>0</v>
      </c>
      <c r="CZ264" s="8">
        <f>SUMIFS('Aceite Virgen'!CZ$6:CZ$257,'Aceite Virgen'!$A$6:$A$257,"&gt;="&amp;$A264,'Aceite Virgen'!$B$6:$B$257,"&lt;="&amp;$B264)</f>
        <v>0</v>
      </c>
      <c r="DA264" s="8">
        <f>SUMIFS('Aceite Virgen'!DA$6:DA$257,'Aceite Virgen'!$A$6:$A$257,"&gt;="&amp;$A264,'Aceite Virgen'!$B$6:$B$257,"&lt;="&amp;$B264)</f>
        <v>0</v>
      </c>
      <c r="DE264" s="8">
        <f>SUMIFS('Aceite Virgen'!DE$6:DE$257,'Aceite Virgen'!$A$6:$A$257,"&gt;="&amp;$A264,'Aceite Virgen'!$B$6:$B$257,"&lt;="&amp;$B264)</f>
        <v>0.37</v>
      </c>
      <c r="DF264" s="8">
        <f>SUMIFS('Aceite Virgen'!DF$6:DF$257,'Aceite Virgen'!$A$6:$A$257,"&gt;="&amp;$A264,'Aceite Virgen'!$B$6:$B$257,"&lt;="&amp;$B264)</f>
        <v>1.24</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0.32</v>
      </c>
      <c r="DM264" s="8">
        <f>SUMIFS('Aceite Virgen'!DM$6:DM$257,'Aceite Virgen'!$A$6:$A$257,"&gt;="&amp;$A264,'Aceite Virgen'!$B$6:$B$257,"&lt;="&amp;$B264)</f>
        <v>1.69</v>
      </c>
      <c r="DN264" s="8">
        <f>SUMIFS('Aceite Virgen'!DN$6:DN$257,'Aceite Virgen'!$A$6:$A$257,"&gt;="&amp;$A264,'Aceite Virgen'!$B$6:$B$257,"&lt;="&amp;$B264)</f>
        <v>0.05</v>
      </c>
      <c r="DO264" s="8">
        <f>SUMIFS('Aceite Virgen'!DO$6:DO$257,'Aceite Virgen'!$A$6:$A$257,"&gt;="&amp;$A264,'Aceite Virgen'!$B$6:$B$257,"&lt;="&amp;$B264)</f>
        <v>0</v>
      </c>
      <c r="DS264" s="8">
        <f>SUMIFS('Aceite Virgen'!DS$6:DS$257,'Aceite Virgen'!$A$6:$A$257,"&gt;="&amp;$A264,'Aceite Virgen'!$B$6:$B$257,"&lt;="&amp;$B264)</f>
        <v>0.44</v>
      </c>
      <c r="DT264" s="8">
        <f>SUMIFS('Aceite Virgen'!DT$6:DT$257,'Aceite Virgen'!$A$6:$A$257,"&gt;="&amp;$A264,'Aceite Virgen'!$B$6:$B$257,"&lt;="&amp;$B264)</f>
        <v>1.82</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3.1300000000000003</v>
      </c>
      <c r="EA264" s="8">
        <f>SUMIFS('Aceite Virgen'!EA$6:EA$257,'Aceite Virgen'!$A$6:$A$257,"&gt;="&amp;$A264,'Aceite Virgen'!$B$6:$B$257,"&lt;="&amp;$B264)</f>
        <v>7.54</v>
      </c>
      <c r="EB264" s="8">
        <f>SUMIFS('Aceite Virgen'!EB$6:EB$257,'Aceite Virgen'!$A$6:$A$257,"&gt;="&amp;$A264,'Aceite Virgen'!$B$6:$B$257,"&lt;="&amp;$B264)</f>
        <v>0</v>
      </c>
      <c r="EC264" s="8">
        <f>SUMIFS('Aceite Virgen'!EC$6:EC$257,'Aceite Virgen'!$A$6:$A$257,"&gt;="&amp;$A264,'Aceite Virgen'!$B$6:$B$257,"&lt;="&amp;$B264)</f>
        <v>32.43</v>
      </c>
      <c r="EG264" s="8">
        <f>SUMIFS('Aceite Virgen'!EG$6:EG$257,'Aceite Virgen'!$A$6:$A$257,"&gt;="&amp;$A264,'Aceite Virgen'!$B$6:$B$257,"&lt;="&amp;$B264)</f>
        <v>2.5099999999999998</v>
      </c>
      <c r="EH264" s="8">
        <f>SUMIFS('Aceite Virgen'!EH$6:EH$257,'Aceite Virgen'!$A$6:$A$257,"&gt;="&amp;$A264,'Aceite Virgen'!$B$6:$B$257,"&lt;="&amp;$B264)</f>
        <v>0</v>
      </c>
      <c r="EI264" s="8">
        <f>SUMIFS('Aceite Virgen'!EI$6:EI$257,'Aceite Virgen'!$A$6:$A$257,"&gt;="&amp;$A264,'Aceite Virgen'!$B$6:$B$257,"&lt;="&amp;$B264)</f>
        <v>1.32</v>
      </c>
      <c r="EJ264" s="8">
        <f>SUMIFS('Aceite Virgen'!EJ$6:EJ$257,'Aceite Virgen'!$A$6:$A$257,"&gt;="&amp;$A264,'Aceite Virgen'!$B$6:$B$257,"&lt;="&amp;$B264)</f>
        <v>21.27</v>
      </c>
    </row>
    <row r="265" spans="1:140" x14ac:dyDescent="0.3">
      <c r="A265" s="14">
        <f>'TAM Aceite Virgen'!B13</f>
        <v>2.9</v>
      </c>
      <c r="B265" s="14">
        <f>'TAM Aceite Virgen'!C13</f>
        <v>3</v>
      </c>
      <c r="C265" s="14"/>
      <c r="D265" s="8">
        <f>SUMIFS('Aceite Virgen'!D$6:D$257,'Aceite Virgen'!$A$6:$A$257,"&gt;="&amp;$A265,'Aceite Virgen'!$B$6:$B$257,"&lt;="&amp;$B265)</f>
        <v>0.5</v>
      </c>
      <c r="E265" s="8">
        <f>SUMIFS('Aceite Virgen'!E$6:E$257,'Aceite Virgen'!$A$6:$A$257,"&gt;="&amp;$A265,'Aceite Virgen'!$B$6:$B$257,"&lt;="&amp;$B265)</f>
        <v>2.21</v>
      </c>
      <c r="F265" s="8">
        <f>SUMIFS('Aceite Virgen'!F$6:F$257,'Aceite Virgen'!$A$6:$A$257,"&gt;="&amp;$A265,'Aceite Virgen'!$B$6:$B$257,"&lt;="&amp;$B265)</f>
        <v>0.28999999999999998</v>
      </c>
      <c r="G265" s="8">
        <f>SUMIFS('Aceite Virgen'!G$6:G$257,'Aceite Virgen'!$A$6:$A$257,"&gt;="&amp;$A265,'Aceite Virgen'!$B$6:$B$257,"&lt;="&amp;$B265)</f>
        <v>0</v>
      </c>
      <c r="H265" s="14"/>
      <c r="I265" s="14"/>
      <c r="J265" s="14"/>
      <c r="K265" s="8">
        <f>SUMIFS('Aceite Virgen'!K$6:K$257,'Aceite Virgen'!$A$6:$A$257,"&gt;="&amp;$A265,'Aceite Virgen'!$B$6:$B$257,"&lt;="&amp;$B265)</f>
        <v>0.15</v>
      </c>
      <c r="L265" s="8">
        <f>SUMIFS('Aceite Virgen'!L$6:L$257,'Aceite Virgen'!$A$6:$A$257,"&gt;="&amp;$A265,'Aceite Virgen'!$B$6:$B$257,"&lt;="&amp;$B265)</f>
        <v>0</v>
      </c>
      <c r="M265" s="8">
        <f>SUMIFS('Aceite Virgen'!M$6:M$257,'Aceite Virgen'!$A$6:$A$257,"&gt;="&amp;$A265,'Aceite Virgen'!$B$6:$B$257,"&lt;="&amp;$B265)</f>
        <v>0.19</v>
      </c>
      <c r="N265" s="8">
        <f>SUMIFS('Aceite Virgen'!N$6:N$257,'Aceite Virgen'!$A$6:$A$257,"&gt;="&amp;$A265,'Aceite Virgen'!$B$6:$B$257,"&lt;="&amp;$B265)</f>
        <v>0</v>
      </c>
      <c r="O265" s="14"/>
      <c r="P265" s="14"/>
      <c r="Q265" s="14"/>
      <c r="R265" s="8">
        <f>SUMIFS('Aceite Virgen'!R$6:R$257,'Aceite Virgen'!$A$6:$A$257,"&gt;="&amp;$A265,'Aceite Virgen'!$B$6:$B$257,"&lt;="&amp;$B265)</f>
        <v>0.22</v>
      </c>
      <c r="S265" s="8">
        <f>SUMIFS('Aceite Virgen'!S$6:S$257,'Aceite Virgen'!$A$6:$A$257,"&gt;="&amp;$A265,'Aceite Virgen'!$B$6:$B$257,"&lt;="&amp;$B265)</f>
        <v>0</v>
      </c>
      <c r="T265" s="8">
        <f>SUMIFS('Aceite Virgen'!T$6:T$257,'Aceite Virgen'!$A$6:$A$257,"&gt;="&amp;$A265,'Aceite Virgen'!$B$6:$B$257,"&lt;="&amp;$B265)</f>
        <v>0.31</v>
      </c>
      <c r="U265" s="8">
        <f>SUMIFS('Aceite Virgen'!U$6:U$257,'Aceite Virgen'!$A$6:$A$257,"&gt;="&amp;$A265,'Aceite Virgen'!$B$6:$B$257,"&lt;="&amp;$B265)</f>
        <v>0</v>
      </c>
      <c r="V265" s="14"/>
      <c r="W265" s="14"/>
      <c r="X265" s="14"/>
      <c r="Y265" s="8">
        <f>SUMIFS('Aceite Virgen'!Y$6:Y$257,'Aceite Virgen'!$A$6:$A$257,"&gt;="&amp;$A265,'Aceite Virgen'!$B$6:$B$257,"&lt;="&amp;$B265)</f>
        <v>1.1700000000000002</v>
      </c>
      <c r="Z265" s="8">
        <f>SUMIFS('Aceite Virgen'!Z$6:Z$257,'Aceite Virgen'!$A$6:$A$257,"&gt;="&amp;$A265,'Aceite Virgen'!$B$6:$B$257,"&lt;="&amp;$B265)</f>
        <v>0</v>
      </c>
      <c r="AA265" s="8">
        <f>SUMIFS('Aceite Virgen'!AA$6:AA$257,'Aceite Virgen'!$A$6:$A$257,"&gt;="&amp;$A265,'Aceite Virgen'!$B$6:$B$257,"&lt;="&amp;$B265)</f>
        <v>1.7200000000000002</v>
      </c>
      <c r="AB265" s="8">
        <f>SUMIFS('Aceite Virgen'!AB$6:AB$257,'Aceite Virgen'!$A$6:$A$257,"&gt;="&amp;$A265,'Aceite Virgen'!$B$6:$B$257,"&lt;="&amp;$B265)</f>
        <v>0</v>
      </c>
      <c r="AC265" s="14"/>
      <c r="AD265" s="14"/>
      <c r="AE265" s="14"/>
      <c r="AF265" s="8">
        <f>SUMIFS('Aceite Virgen'!AF$6:AF$257,'Aceite Virgen'!$A$6:$A$257,"&gt;="&amp;$A265,'Aceite Virgen'!$B$6:$B$257,"&lt;="&amp;$B265)</f>
        <v>0.09</v>
      </c>
      <c r="AG265" s="8">
        <f>SUMIFS('Aceite Virgen'!AG$6:AG$257,'Aceite Virgen'!$A$6:$A$257,"&gt;="&amp;$A265,'Aceite Virgen'!$B$6:$B$257,"&lt;="&amp;$B265)</f>
        <v>0.5</v>
      </c>
      <c r="AH265" s="8">
        <f>SUMIFS('Aceite Virgen'!AH$6:AH$257,'Aceite Virgen'!$A$6:$A$257,"&gt;="&amp;$A265,'Aceite Virgen'!$B$6:$B$257,"&lt;="&amp;$B265)</f>
        <v>0</v>
      </c>
      <c r="AI265" s="8">
        <f>SUMIFS('Aceite Virgen'!AI$6:AI$257,'Aceite Virgen'!$A$6:$A$257,"&gt;="&amp;$A265,'Aceite Virgen'!$B$6:$B$257,"&lt;="&amp;$B265)</f>
        <v>1.56</v>
      </c>
      <c r="AJ265" s="14"/>
      <c r="AK265" s="14"/>
      <c r="AL265" s="14"/>
      <c r="AM265" s="8">
        <f>SUMIFS('Aceite Virgen'!AM$6:AM$257,'Aceite Virgen'!$A$6:$A$257,"&gt;="&amp;$A265,'Aceite Virgen'!$B$6:$B$257,"&lt;="&amp;$B265)</f>
        <v>0.22</v>
      </c>
      <c r="AN265" s="8">
        <f>SUMIFS('Aceite Virgen'!AN$6:AN$257,'Aceite Virgen'!$A$6:$A$257,"&gt;="&amp;$A265,'Aceite Virgen'!$B$6:$B$257,"&lt;="&amp;$B265)</f>
        <v>0</v>
      </c>
      <c r="AO265" s="8">
        <f>SUMIFS('Aceite Virgen'!AO$6:AO$257,'Aceite Virgen'!$A$6:$A$257,"&gt;="&amp;$A265,'Aceite Virgen'!$B$6:$B$257,"&lt;="&amp;$B265)</f>
        <v>0.27</v>
      </c>
      <c r="AP265" s="8">
        <f>SUMIFS('Aceite Virgen'!AP$6:AP$257,'Aceite Virgen'!$A$6:$A$257,"&gt;="&amp;$A265,'Aceite Virgen'!$B$6:$B$257,"&lt;="&amp;$B265)</f>
        <v>0</v>
      </c>
      <c r="AQ265" s="14"/>
      <c r="AR265" s="14"/>
      <c r="AT265" s="8">
        <f>SUMIFS('Aceite Virgen'!AT$6:AT$257,'Aceite Virgen'!$A$6:$A$257,"&gt;="&amp;$A265,'Aceite Virgen'!$B$6:$B$257,"&lt;="&amp;$B265)</f>
        <v>0</v>
      </c>
      <c r="AU265" s="8">
        <f>SUMIFS('Aceite Virgen'!AU$6:AU$257,'Aceite Virgen'!$A$6:$A$257,"&gt;="&amp;$A265,'Aceite Virgen'!$B$6:$B$257,"&lt;="&amp;$B265)</f>
        <v>0</v>
      </c>
      <c r="AV265" s="8">
        <f>SUMIFS('Aceite Virgen'!AV$6:AV$257,'Aceite Virgen'!$A$6:$A$257,"&gt;="&amp;$A265,'Aceite Virgen'!$B$6:$B$257,"&lt;="&amp;$B265)</f>
        <v>0</v>
      </c>
      <c r="AW265" s="8">
        <f>SUMIFS('Aceite Virgen'!AW$6:AW$257,'Aceite Virgen'!$A$6:$A$257,"&gt;="&amp;$A265,'Aceite Virgen'!$B$6:$B$257,"&lt;="&amp;$B265)</f>
        <v>0</v>
      </c>
      <c r="BA265" s="8">
        <f>SUMIFS('Aceite Virgen'!BA$6:BA$257,'Aceite Virgen'!$A$6:$A$257,"&gt;="&amp;A265,'Aceite Virgen'!$B$6:$B$257,"&lt;="&amp;B265)</f>
        <v>0.14000000000000001</v>
      </c>
      <c r="BB265" s="8">
        <f>SUMIFS('Aceite Virgen'!BB$6:BB$257,'Aceite Virgen'!$A$6:$A$257,"&gt;="&amp;$A265,'Aceite Virgen'!$B$6:$B$257,"&lt;="&amp;$B265)</f>
        <v>1.28</v>
      </c>
      <c r="BC265" s="8">
        <f>SUMIFS('Aceite Virgen'!BC$6:BC$257,'Aceite Virgen'!$A$6:$A$257,"&gt;="&amp;$A265,'Aceite Virgen'!$B$6:$B$257,"&lt;="&amp;$B265)</f>
        <v>0</v>
      </c>
      <c r="BD265" s="8">
        <f>SUMIFS('Aceite Virgen'!BD$6:BD$257,'Aceite Virgen'!$A$6:$A$257,"&gt;="&amp;$A265,'Aceite Virgen'!$B$6:$B$257,"&lt;="&amp;$B265)</f>
        <v>0</v>
      </c>
      <c r="BH265" s="8">
        <f>SUMIFS('Aceite Virgen'!BH$6:BH$257,'Aceite Virgen'!$A$6:$A$257,"&gt;="&amp;$A265,'Aceite Virgen'!$B$6:$B$257,"&lt;="&amp;$B265)</f>
        <v>0.26</v>
      </c>
      <c r="BI265" s="8">
        <f>SUMIFS('Aceite Virgen'!BI$6:BI$257,'Aceite Virgen'!$A$6:$A$257,"&gt;="&amp;$A265,'Aceite Virgen'!$B$6:$B$257,"&lt;="&amp;$B265)</f>
        <v>3.54</v>
      </c>
      <c r="BJ265" s="8">
        <f>SUMIFS('Aceite Virgen'!BJ$6:BJ$257,'Aceite Virgen'!$A$6:$A$257,"&gt;="&amp;$A265,'Aceite Virgen'!$B$6:$B$257,"&lt;="&amp;$B265)</f>
        <v>0</v>
      </c>
      <c r="BK265" s="8">
        <f>SUMIFS('Aceite Virgen'!BK$6:BK$257,'Aceite Virgen'!$A$6:$A$257,"&gt;="&amp;$A265,'Aceite Virgen'!$B$6:$B$257,"&lt;="&amp;$B265)</f>
        <v>0</v>
      </c>
      <c r="BO265" s="8">
        <f>SUMIFS('Aceite Virgen'!BO$6:BO$257,'Aceite Virgen'!$A$6:$A$257,"&gt;="&amp;$A265,'Aceite Virgen'!$B$6:$B$257,"&lt;="&amp;$B265)</f>
        <v>0.44</v>
      </c>
      <c r="BP265" s="8">
        <f>SUMIFS('Aceite Virgen'!BP$6:BP$257,'Aceite Virgen'!$A$6:$A$257,"&gt;="&amp;$A265,'Aceite Virgen'!$B$6:$B$257,"&lt;="&amp;$B265)</f>
        <v>3.74</v>
      </c>
      <c r="BQ265" s="8">
        <f>SUMIFS('Aceite Virgen'!BQ$6:BQ$257,'Aceite Virgen'!$A$6:$A$257,"&gt;="&amp;$A265,'Aceite Virgen'!$B$6:$B$257,"&lt;="&amp;$B265)</f>
        <v>0</v>
      </c>
      <c r="BR265" s="8">
        <f>SUMIFS('Aceite Virgen'!BR$6:BR$257,'Aceite Virgen'!$A$6:$A$257,"&gt;="&amp;$A265,'Aceite Virgen'!$B$6:$B$257,"&lt;="&amp;$B265)</f>
        <v>0</v>
      </c>
      <c r="BV265" s="8">
        <f>SUMIFS('Aceite Virgen'!BV$6:BV$257,'Aceite Virgen'!$A$6:$A$257,"&gt;="&amp;$A265,'Aceite Virgen'!$B$6:$B$257,"&lt;="&amp;$B265)</f>
        <v>0.37</v>
      </c>
      <c r="BW265" s="8">
        <f>SUMIFS('Aceite Virgen'!BW$6:BW$257,'Aceite Virgen'!$A$6:$A$257,"&gt;="&amp;$A265,'Aceite Virgen'!$B$6:$B$257,"&lt;="&amp;$B265)</f>
        <v>3.44</v>
      </c>
      <c r="BX265" s="8">
        <f>SUMIFS('Aceite Virgen'!BX$6:BX$257,'Aceite Virgen'!$A$6:$A$257,"&gt;="&amp;$A265,'Aceite Virgen'!$B$6:$B$257,"&lt;="&amp;$B265)</f>
        <v>0</v>
      </c>
      <c r="BY265" s="8">
        <f>SUMIFS('Aceite Virgen'!BY$6:BY$257,'Aceite Virgen'!$A$6:$A$257,"&gt;="&amp;$A265,'Aceite Virgen'!$B$6:$B$257,"&lt;="&amp;$B265)</f>
        <v>1.06</v>
      </c>
      <c r="CC265" s="8">
        <f>SUMIFS('Aceite Virgen'!CC$6:CC$257,'Aceite Virgen'!$A$6:$A$257,"&gt;="&amp;$A265,'Aceite Virgen'!$B$6:$B$257,"&lt;="&amp;$B265)</f>
        <v>0.77</v>
      </c>
      <c r="CD265" s="8">
        <f>SUMIFS('Aceite Virgen'!CD$6:CD$257,'Aceite Virgen'!$A$6:$A$257,"&gt;="&amp;$A265,'Aceite Virgen'!$B$6:$B$257,"&lt;="&amp;$B265)</f>
        <v>3.95</v>
      </c>
      <c r="CE265" s="8">
        <f>SUMIFS('Aceite Virgen'!CE$6:CE$257,'Aceite Virgen'!$A$6:$A$257,"&gt;="&amp;$A265,'Aceite Virgen'!$B$6:$B$257,"&lt;="&amp;$B265)</f>
        <v>0</v>
      </c>
      <c r="CF265" s="8">
        <f>SUMIFS('Aceite Virgen'!CF$6:CF$257,'Aceite Virgen'!$A$6:$A$257,"&gt;="&amp;$A265,'Aceite Virgen'!$B$6:$B$257,"&lt;="&amp;$B265)</f>
        <v>19.18</v>
      </c>
      <c r="CJ265" s="8">
        <f>SUMIFS('Aceite Virgen'!CJ$6:CJ$257,'Aceite Virgen'!$A$6:$A$257,"&gt;="&amp;$A265,'Aceite Virgen'!$B$6:$B$257,"&lt;="&amp;$B265)</f>
        <v>1.1599999999999999</v>
      </c>
      <c r="CK265" s="8">
        <f>SUMIFS('Aceite Virgen'!CK$6:CK$257,'Aceite Virgen'!$A$6:$A$257,"&gt;="&amp;$A265,'Aceite Virgen'!$B$6:$B$257,"&lt;="&amp;$B265)</f>
        <v>4.63</v>
      </c>
      <c r="CL265" s="8">
        <f>SUMIFS('Aceite Virgen'!CL$6:CL$257,'Aceite Virgen'!$A$6:$A$257,"&gt;="&amp;$A265,'Aceite Virgen'!$B$6:$B$257,"&lt;="&amp;$B265)</f>
        <v>0.78</v>
      </c>
      <c r="CM265" s="8">
        <f>SUMIFS('Aceite Virgen'!CM$6:CM$257,'Aceite Virgen'!$A$6:$A$257,"&gt;="&amp;$A265,'Aceite Virgen'!$B$6:$B$257,"&lt;="&amp;$B265)</f>
        <v>0</v>
      </c>
      <c r="CQ265" s="8">
        <f>SUMIFS('Aceite Virgen'!CQ$6:CQ$257,'Aceite Virgen'!$A$6:$A$257,"&gt;="&amp;$A265,'Aceite Virgen'!$B$6:$B$257,"&lt;="&amp;$B265)</f>
        <v>3.34</v>
      </c>
      <c r="CR265" s="8">
        <f>SUMIFS('Aceite Virgen'!CR$6:CR$257,'Aceite Virgen'!$A$6:$A$257,"&gt;="&amp;$A265,'Aceite Virgen'!$B$6:$B$257,"&lt;="&amp;$B265)</f>
        <v>1.97</v>
      </c>
      <c r="CS265" s="8">
        <f>SUMIFS('Aceite Virgen'!CS$6:CS$257,'Aceite Virgen'!$A$6:$A$257,"&gt;="&amp;$A265,'Aceite Virgen'!$B$6:$B$257,"&lt;="&amp;$B265)</f>
        <v>3.79</v>
      </c>
      <c r="CT265" s="8">
        <f>SUMIFS('Aceite Virgen'!CT$6:CT$257,'Aceite Virgen'!$A$6:$A$257,"&gt;="&amp;$A265,'Aceite Virgen'!$B$6:$B$257,"&lt;="&amp;$B265)</f>
        <v>0</v>
      </c>
      <c r="CX265" s="8">
        <f>SUMIFS('Aceite Virgen'!CX$6:CX$257,'Aceite Virgen'!$A$6:$A$257,"&gt;="&amp;$A265,'Aceite Virgen'!$B$6:$B$257,"&lt;="&amp;$B265)</f>
        <v>2.78</v>
      </c>
      <c r="CY265" s="8">
        <f>SUMIFS('Aceite Virgen'!CY$6:CY$257,'Aceite Virgen'!$A$6:$A$257,"&gt;="&amp;$A265,'Aceite Virgen'!$B$6:$B$257,"&lt;="&amp;$B265)</f>
        <v>0</v>
      </c>
      <c r="CZ265" s="8">
        <f>SUMIFS('Aceite Virgen'!CZ$6:CZ$257,'Aceite Virgen'!$A$6:$A$257,"&gt;="&amp;$A265,'Aceite Virgen'!$B$6:$B$257,"&lt;="&amp;$B265)</f>
        <v>2.78</v>
      </c>
      <c r="DA265" s="8">
        <f>SUMIFS('Aceite Virgen'!DA$6:DA$257,'Aceite Virgen'!$A$6:$A$257,"&gt;="&amp;$A265,'Aceite Virgen'!$B$6:$B$257,"&lt;="&amp;$B265)</f>
        <v>8.16</v>
      </c>
      <c r="DE265" s="8">
        <f>SUMIFS('Aceite Virgen'!DE$6:DE$257,'Aceite Virgen'!$A$6:$A$257,"&gt;="&amp;$A265,'Aceite Virgen'!$B$6:$B$257,"&lt;="&amp;$B265)</f>
        <v>4.41</v>
      </c>
      <c r="DF265" s="8">
        <f>SUMIFS('Aceite Virgen'!DF$6:DF$257,'Aceite Virgen'!$A$6:$A$257,"&gt;="&amp;$A265,'Aceite Virgen'!$B$6:$B$257,"&lt;="&amp;$B265)</f>
        <v>6.84</v>
      </c>
      <c r="DG265" s="8">
        <f>SUMIFS('Aceite Virgen'!DG$6:DG$257,'Aceite Virgen'!$A$6:$A$257,"&gt;="&amp;$A265,'Aceite Virgen'!$B$6:$B$257,"&lt;="&amp;$B265)</f>
        <v>3.53</v>
      </c>
      <c r="DH265" s="8">
        <f>SUMIFS('Aceite Virgen'!DH$6:DH$257,'Aceite Virgen'!$A$6:$A$257,"&gt;="&amp;$A265,'Aceite Virgen'!$B$6:$B$257,"&lt;="&amp;$B265)</f>
        <v>8.86</v>
      </c>
      <c r="DL265" s="8">
        <f>SUMIFS('Aceite Virgen'!DL$6:DL$257,'Aceite Virgen'!$A$6:$A$257,"&gt;="&amp;$A265,'Aceite Virgen'!$B$6:$B$257,"&lt;="&amp;$B265)</f>
        <v>5.67</v>
      </c>
      <c r="DM265" s="8">
        <f>SUMIFS('Aceite Virgen'!DM$6:DM$257,'Aceite Virgen'!$A$6:$A$257,"&gt;="&amp;$A265,'Aceite Virgen'!$B$6:$B$257,"&lt;="&amp;$B265)</f>
        <v>10.59</v>
      </c>
      <c r="DN265" s="8">
        <f>SUMIFS('Aceite Virgen'!DN$6:DN$257,'Aceite Virgen'!$A$6:$A$257,"&gt;="&amp;$A265,'Aceite Virgen'!$B$6:$B$257,"&lt;="&amp;$B265)</f>
        <v>5.03</v>
      </c>
      <c r="DO265" s="8">
        <f>SUMIFS('Aceite Virgen'!DO$6:DO$257,'Aceite Virgen'!$A$6:$A$257,"&gt;="&amp;$A265,'Aceite Virgen'!$B$6:$B$257,"&lt;="&amp;$B265)</f>
        <v>3.04</v>
      </c>
      <c r="DS265" s="8">
        <f>SUMIFS('Aceite Virgen'!DS$6:DS$257,'Aceite Virgen'!$A$6:$A$257,"&gt;="&amp;$A265,'Aceite Virgen'!$B$6:$B$257,"&lt;="&amp;$B265)</f>
        <v>9.3199999999999985</v>
      </c>
      <c r="DT265" s="8">
        <f>SUMIFS('Aceite Virgen'!DT$6:DT$257,'Aceite Virgen'!$A$6:$A$257,"&gt;="&amp;$A265,'Aceite Virgen'!$B$6:$B$257,"&lt;="&amp;$B265)</f>
        <v>9.65</v>
      </c>
      <c r="DU265" s="8">
        <f>SUMIFS('Aceite Virgen'!DU$6:DU$257,'Aceite Virgen'!$A$6:$A$257,"&gt;="&amp;$A265,'Aceite Virgen'!$B$6:$B$257,"&lt;="&amp;$B265)</f>
        <v>10.17</v>
      </c>
      <c r="DV265" s="8">
        <f>SUMIFS('Aceite Virgen'!DV$6:DV$257,'Aceite Virgen'!$A$6:$A$257,"&gt;="&amp;$A265,'Aceite Virgen'!$B$6:$B$257,"&lt;="&amp;$B265)</f>
        <v>0</v>
      </c>
      <c r="DZ265" s="8">
        <f>SUMIFS('Aceite Virgen'!DZ$6:DZ$257,'Aceite Virgen'!$A$6:$A$257,"&gt;="&amp;$A265,'Aceite Virgen'!$B$6:$B$257,"&lt;="&amp;$B265)</f>
        <v>9.99</v>
      </c>
      <c r="EA265" s="8">
        <f>SUMIFS('Aceite Virgen'!EA$6:EA$257,'Aceite Virgen'!$A$6:$A$257,"&gt;="&amp;$A265,'Aceite Virgen'!$B$6:$B$257,"&lt;="&amp;$B265)</f>
        <v>23.560000000000002</v>
      </c>
      <c r="EB265" s="8">
        <f>SUMIFS('Aceite Virgen'!EB$6:EB$257,'Aceite Virgen'!$A$6:$A$257,"&gt;="&amp;$A265,'Aceite Virgen'!$B$6:$B$257,"&lt;="&amp;$B265)</f>
        <v>8.24</v>
      </c>
      <c r="EC265" s="8">
        <f>SUMIFS('Aceite Virgen'!EC$6:EC$257,'Aceite Virgen'!$A$6:$A$257,"&gt;="&amp;$A265,'Aceite Virgen'!$B$6:$B$257,"&lt;="&amp;$B265)</f>
        <v>0</v>
      </c>
      <c r="EG265" s="8">
        <f>SUMIFS('Aceite Virgen'!EG$6:EG$257,'Aceite Virgen'!$A$6:$A$257,"&gt;="&amp;$A265,'Aceite Virgen'!$B$6:$B$257,"&lt;="&amp;$B265)</f>
        <v>6.84</v>
      </c>
      <c r="EH265" s="8">
        <f>SUMIFS('Aceite Virgen'!EH$6:EH$257,'Aceite Virgen'!$A$6:$A$257,"&gt;="&amp;$A265,'Aceite Virgen'!$B$6:$B$257,"&lt;="&amp;$B265)</f>
        <v>6.55</v>
      </c>
      <c r="EI265" s="8">
        <f>SUMIFS('Aceite Virgen'!EI$6:EI$257,'Aceite Virgen'!$A$6:$A$257,"&gt;="&amp;$A265,'Aceite Virgen'!$B$6:$B$257,"&lt;="&amp;$B265)</f>
        <v>7.4700000000000006</v>
      </c>
      <c r="EJ265" s="8">
        <f>SUMIFS('Aceite Virgen'!EJ$6:EJ$257,'Aceite Virgen'!$A$6:$A$257,"&gt;="&amp;$A265,'Aceite Virgen'!$B$6:$B$257,"&lt;="&amp;$B265)</f>
        <v>0</v>
      </c>
    </row>
    <row r="266" spans="1:140" x14ac:dyDescent="0.3">
      <c r="A266" s="14">
        <f>'TAM Aceite Virgen'!B14</f>
        <v>3</v>
      </c>
      <c r="B266" s="14">
        <f>'TAM Aceite Virgen'!C14</f>
        <v>3.1</v>
      </c>
      <c r="C266" s="14"/>
      <c r="D266" s="8">
        <f>SUMIFS('Aceite Virgen'!D$6:D$257,'Aceite Virgen'!$A$6:$A$257,"&gt;="&amp;$A266,'Aceite Virgen'!$B$6:$B$257,"&lt;="&amp;$B266)</f>
        <v>2.19</v>
      </c>
      <c r="E266" s="8">
        <f>SUMIFS('Aceite Virgen'!E$6:E$257,'Aceite Virgen'!$A$6:$A$257,"&gt;="&amp;$A266,'Aceite Virgen'!$B$6:$B$257,"&lt;="&amp;$B266)</f>
        <v>2.2400000000000002</v>
      </c>
      <c r="F266" s="8">
        <f>SUMIFS('Aceite Virgen'!F$6:F$257,'Aceite Virgen'!$A$6:$A$257,"&gt;="&amp;$A266,'Aceite Virgen'!$B$6:$B$257,"&lt;="&amp;$B266)</f>
        <v>1.57</v>
      </c>
      <c r="G266" s="8">
        <f>SUMIFS('Aceite Virgen'!G$6:G$257,'Aceite Virgen'!$A$6:$A$257,"&gt;="&amp;$A266,'Aceite Virgen'!$B$6:$B$257,"&lt;="&amp;$B266)</f>
        <v>2.2799999999999998</v>
      </c>
      <c r="H266" s="14"/>
      <c r="I266" s="14"/>
      <c r="J266" s="14"/>
      <c r="K266" s="8">
        <f>SUMIFS('Aceite Virgen'!K$6:K$257,'Aceite Virgen'!$A$6:$A$257,"&gt;="&amp;$A266,'Aceite Virgen'!$B$6:$B$257,"&lt;="&amp;$B266)</f>
        <v>0.87</v>
      </c>
      <c r="L266" s="8">
        <f>SUMIFS('Aceite Virgen'!L$6:L$257,'Aceite Virgen'!$A$6:$A$257,"&gt;="&amp;$A266,'Aceite Virgen'!$B$6:$B$257,"&lt;="&amp;$B266)</f>
        <v>3.24</v>
      </c>
      <c r="M266" s="8">
        <f>SUMIFS('Aceite Virgen'!M$6:M$257,'Aceite Virgen'!$A$6:$A$257,"&gt;="&amp;$A266,'Aceite Virgen'!$B$6:$B$257,"&lt;="&amp;$B266)</f>
        <v>0.11</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0.26</v>
      </c>
      <c r="U266" s="8">
        <f>SUMIFS('Aceite Virgen'!U$6:U$257,'Aceite Virgen'!$A$6:$A$257,"&gt;="&amp;$A266,'Aceite Virgen'!$B$6:$B$257,"&lt;="&amp;$B266)</f>
        <v>0</v>
      </c>
      <c r="V266" s="14"/>
      <c r="W266" s="14"/>
      <c r="X266" s="14"/>
      <c r="Y266" s="8">
        <f>SUMIFS('Aceite Virgen'!Y$6:Y$257,'Aceite Virgen'!$A$6:$A$257,"&gt;="&amp;$A266,'Aceite Virgen'!$B$6:$B$257,"&lt;="&amp;$B266)</f>
        <v>0.46</v>
      </c>
      <c r="Z266" s="8">
        <f>SUMIFS('Aceite Virgen'!Z$6:Z$257,'Aceite Virgen'!$A$6:$A$257,"&gt;="&amp;$A266,'Aceite Virgen'!$B$6:$B$257,"&lt;="&amp;$B266)</f>
        <v>0</v>
      </c>
      <c r="AA266" s="8">
        <f>SUMIFS('Aceite Virgen'!AA$6:AA$257,'Aceite Virgen'!$A$6:$A$257,"&gt;="&amp;$A266,'Aceite Virgen'!$B$6:$B$257,"&lt;="&amp;$B266)</f>
        <v>0.68</v>
      </c>
      <c r="AB266" s="8">
        <f>SUMIFS('Aceite Virgen'!AB$6:AB$257,'Aceite Virgen'!$A$6:$A$257,"&gt;="&amp;$A266,'Aceite Virgen'!$B$6:$B$257,"&lt;="&amp;$B266)</f>
        <v>0</v>
      </c>
      <c r="AC266" s="14"/>
      <c r="AD266" s="14"/>
      <c r="AE266" s="14"/>
      <c r="AF266" s="8">
        <f>SUMIFS('Aceite Virgen'!AF$6:AF$257,'Aceite Virgen'!$A$6:$A$257,"&gt;="&amp;$A266,'Aceite Virgen'!$B$6:$B$257,"&lt;="&amp;$B266)</f>
        <v>0.32</v>
      </c>
      <c r="AG266" s="8">
        <f>SUMIFS('Aceite Virgen'!AG$6:AG$257,'Aceite Virgen'!$A$6:$A$257,"&gt;="&amp;$A266,'Aceite Virgen'!$B$6:$B$257,"&lt;="&amp;$B266)</f>
        <v>0.68</v>
      </c>
      <c r="AH266" s="8">
        <f>SUMIFS('Aceite Virgen'!AH$6:AH$257,'Aceite Virgen'!$A$6:$A$257,"&gt;="&amp;$A266,'Aceite Virgen'!$B$6:$B$257,"&lt;="&amp;$B266)</f>
        <v>0.25</v>
      </c>
      <c r="AI266" s="8">
        <f>SUMIFS('Aceite Virgen'!AI$6:AI$257,'Aceite Virgen'!$A$6:$A$257,"&gt;="&amp;$A266,'Aceite Virgen'!$B$6:$B$257,"&lt;="&amp;$B266)</f>
        <v>0</v>
      </c>
      <c r="AJ266" s="14"/>
      <c r="AK266" s="14"/>
      <c r="AL266" s="14"/>
      <c r="AM266" s="8">
        <f>SUMIFS('Aceite Virgen'!AM$6:AM$257,'Aceite Virgen'!$A$6:$A$257,"&gt;="&amp;$A266,'Aceite Virgen'!$B$6:$B$257,"&lt;="&amp;$B266)</f>
        <v>0.29000000000000004</v>
      </c>
      <c r="AN266" s="8">
        <f>SUMIFS('Aceite Virgen'!AN$6:AN$257,'Aceite Virgen'!$A$6:$A$257,"&gt;="&amp;$A266,'Aceite Virgen'!$B$6:$B$257,"&lt;="&amp;$B266)</f>
        <v>0</v>
      </c>
      <c r="AO266" s="8">
        <f>SUMIFS('Aceite Virgen'!AO$6:AO$257,'Aceite Virgen'!$A$6:$A$257,"&gt;="&amp;$A266,'Aceite Virgen'!$B$6:$B$257,"&lt;="&amp;$B266)</f>
        <v>0.25</v>
      </c>
      <c r="AP266" s="8">
        <f>SUMIFS('Aceite Virgen'!AP$6:AP$257,'Aceite Virgen'!$A$6:$A$257,"&gt;="&amp;$A266,'Aceite Virgen'!$B$6:$B$257,"&lt;="&amp;$B266)</f>
        <v>0</v>
      </c>
      <c r="AQ266" s="14"/>
      <c r="AR266" s="14"/>
      <c r="AT266" s="8">
        <f>SUMIFS('Aceite Virgen'!AT$6:AT$257,'Aceite Virgen'!$A$6:$A$257,"&gt;="&amp;$A266,'Aceite Virgen'!$B$6:$B$257,"&lt;="&amp;$B266)</f>
        <v>0.1</v>
      </c>
      <c r="AU266" s="8">
        <f>SUMIFS('Aceite Virgen'!AU$6:AU$257,'Aceite Virgen'!$A$6:$A$257,"&gt;="&amp;$A266,'Aceite Virgen'!$B$6:$B$257,"&lt;="&amp;$B266)</f>
        <v>0.56999999999999995</v>
      </c>
      <c r="AV266" s="8">
        <f>SUMIFS('Aceite Virgen'!AV$6:AV$257,'Aceite Virgen'!$A$6:$A$257,"&gt;="&amp;$A266,'Aceite Virgen'!$B$6:$B$257,"&lt;="&amp;$B266)</f>
        <v>0.05</v>
      </c>
      <c r="AW266" s="8">
        <f>SUMIFS('Aceite Virgen'!AW$6:AW$257,'Aceite Virgen'!$A$6:$A$257,"&gt;="&amp;$A266,'Aceite Virgen'!$B$6:$B$257,"&lt;="&amp;$B266)</f>
        <v>0</v>
      </c>
      <c r="BA266" s="8">
        <f>SUMIFS('Aceite Virgen'!BA$6:BA$257,'Aceite Virgen'!$A$6:$A$257,"&gt;="&amp;A266,'Aceite Virgen'!$B$6:$B$257,"&lt;="&amp;B266)</f>
        <v>0</v>
      </c>
      <c r="BB266" s="8">
        <f>SUMIFS('Aceite Virgen'!BB$6:BB$257,'Aceite Virgen'!$A$6:$A$257,"&gt;="&amp;$A266,'Aceite Virgen'!$B$6:$B$257,"&lt;="&amp;$B266)</f>
        <v>0</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v>
      </c>
      <c r="BP266" s="8">
        <f>SUMIFS('Aceite Virgen'!BP$6:BP$257,'Aceite Virgen'!$A$6:$A$257,"&gt;="&amp;$A266,'Aceite Virgen'!$B$6:$B$257,"&lt;="&amp;$B266)</f>
        <v>0</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0.04</v>
      </c>
      <c r="BW266" s="8">
        <f>SUMIFS('Aceite Virgen'!BW$6:BW$257,'Aceite Virgen'!$A$6:$A$257,"&gt;="&amp;$A266,'Aceite Virgen'!$B$6:$B$257,"&lt;="&amp;$B266)</f>
        <v>0</v>
      </c>
      <c r="BX266" s="8">
        <f>SUMIFS('Aceite Virgen'!BX$6:BX$257,'Aceite Virgen'!$A$6:$A$257,"&gt;="&amp;$A266,'Aceite Virgen'!$B$6:$B$257,"&lt;="&amp;$B266)</f>
        <v>0</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v>
      </c>
      <c r="CK266" s="8">
        <f>SUMIFS('Aceite Virgen'!CK$6:CK$257,'Aceite Virgen'!$A$6:$A$257,"&gt;="&amp;$A266,'Aceite Virgen'!$B$6:$B$257,"&lt;="&amp;$B266)</f>
        <v>0</v>
      </c>
      <c r="CL266" s="8">
        <f>SUMIFS('Aceite Virgen'!CL$6:CL$257,'Aceite Virgen'!$A$6:$A$257,"&gt;="&amp;$A266,'Aceite Virgen'!$B$6:$B$257,"&lt;="&amp;$B266)</f>
        <v>0</v>
      </c>
      <c r="CM266" s="8">
        <f>SUMIFS('Aceite Virgen'!CM$6:CM$257,'Aceite Virgen'!$A$6:$A$257,"&gt;="&amp;$A266,'Aceite Virgen'!$B$6:$B$257,"&lt;="&amp;$B266)</f>
        <v>0</v>
      </c>
      <c r="CQ266" s="8">
        <f>SUMIFS('Aceite Virgen'!CQ$6:CQ$257,'Aceite Virgen'!$A$6:$A$257,"&gt;="&amp;$A266,'Aceite Virgen'!$B$6:$B$257,"&lt;="&amp;$B266)</f>
        <v>0.86</v>
      </c>
      <c r="CR266" s="8">
        <f>SUMIFS('Aceite Virgen'!CR$6:CR$257,'Aceite Virgen'!$A$6:$A$257,"&gt;="&amp;$A266,'Aceite Virgen'!$B$6:$B$257,"&lt;="&amp;$B266)</f>
        <v>0</v>
      </c>
      <c r="CS266" s="8">
        <f>SUMIFS('Aceite Virgen'!CS$6:CS$257,'Aceite Virgen'!$A$6:$A$257,"&gt;="&amp;$A266,'Aceite Virgen'!$B$6:$B$257,"&lt;="&amp;$B266)</f>
        <v>0.90999999999999992</v>
      </c>
      <c r="CT266" s="8">
        <f>SUMIFS('Aceite Virgen'!CT$6:CT$257,'Aceite Virgen'!$A$6:$A$257,"&gt;="&amp;$A266,'Aceite Virgen'!$B$6:$B$257,"&lt;="&amp;$B266)</f>
        <v>2.13</v>
      </c>
      <c r="CX266" s="8">
        <f>SUMIFS('Aceite Virgen'!CX$6:CX$257,'Aceite Virgen'!$A$6:$A$257,"&gt;="&amp;$A266,'Aceite Virgen'!$B$6:$B$257,"&lt;="&amp;$B266)</f>
        <v>0.72</v>
      </c>
      <c r="CY266" s="8">
        <f>SUMIFS('Aceite Virgen'!CY$6:CY$257,'Aceite Virgen'!$A$6:$A$257,"&gt;="&amp;$A266,'Aceite Virgen'!$B$6:$B$257,"&lt;="&amp;$B266)</f>
        <v>0</v>
      </c>
      <c r="CZ266" s="8">
        <f>SUMIFS('Aceite Virgen'!CZ$6:CZ$257,'Aceite Virgen'!$A$6:$A$257,"&gt;="&amp;$A266,'Aceite Virgen'!$B$6:$B$257,"&lt;="&amp;$B266)</f>
        <v>1.01</v>
      </c>
      <c r="DA266" s="8">
        <f>SUMIFS('Aceite Virgen'!DA$6:DA$257,'Aceite Virgen'!$A$6:$A$257,"&gt;="&amp;$A266,'Aceite Virgen'!$B$6:$B$257,"&lt;="&amp;$B266)</f>
        <v>0</v>
      </c>
      <c r="DE266" s="8">
        <f>SUMIFS('Aceite Virgen'!DE$6:DE$257,'Aceite Virgen'!$A$6:$A$257,"&gt;="&amp;$A266,'Aceite Virgen'!$B$6:$B$257,"&lt;="&amp;$B266)</f>
        <v>0.91</v>
      </c>
      <c r="DF266" s="8">
        <f>SUMIFS('Aceite Virgen'!DF$6:DF$257,'Aceite Virgen'!$A$6:$A$257,"&gt;="&amp;$A266,'Aceite Virgen'!$B$6:$B$257,"&lt;="&amp;$B266)</f>
        <v>0.61</v>
      </c>
      <c r="DG266" s="8">
        <f>SUMIFS('Aceite Virgen'!DG$6:DG$257,'Aceite Virgen'!$A$6:$A$257,"&gt;="&amp;$A266,'Aceite Virgen'!$B$6:$B$257,"&lt;="&amp;$B266)</f>
        <v>0.92</v>
      </c>
      <c r="DH266" s="8">
        <f>SUMIFS('Aceite Virgen'!DH$6:DH$257,'Aceite Virgen'!$A$6:$A$257,"&gt;="&amp;$A266,'Aceite Virgen'!$B$6:$B$257,"&lt;="&amp;$B266)</f>
        <v>0</v>
      </c>
      <c r="DL266" s="8">
        <f>SUMIFS('Aceite Virgen'!DL$6:DL$257,'Aceite Virgen'!$A$6:$A$257,"&gt;="&amp;$A266,'Aceite Virgen'!$B$6:$B$257,"&lt;="&amp;$B266)</f>
        <v>7.48</v>
      </c>
      <c r="DM266" s="8">
        <f>SUMIFS('Aceite Virgen'!DM$6:DM$257,'Aceite Virgen'!$A$6:$A$257,"&gt;="&amp;$A266,'Aceite Virgen'!$B$6:$B$257,"&lt;="&amp;$B266)</f>
        <v>13.49</v>
      </c>
      <c r="DN266" s="8">
        <f>SUMIFS('Aceite Virgen'!DN$6:DN$257,'Aceite Virgen'!$A$6:$A$257,"&gt;="&amp;$A266,'Aceite Virgen'!$B$6:$B$257,"&lt;="&amp;$B266)</f>
        <v>0</v>
      </c>
      <c r="DO266" s="8">
        <f>SUMIFS('Aceite Virgen'!DO$6:DO$257,'Aceite Virgen'!$A$6:$A$257,"&gt;="&amp;$A266,'Aceite Virgen'!$B$6:$B$257,"&lt;="&amp;$B266)</f>
        <v>49.94</v>
      </c>
      <c r="DS266" s="8">
        <f>SUMIFS('Aceite Virgen'!DS$6:DS$257,'Aceite Virgen'!$A$6:$A$257,"&gt;="&amp;$A266,'Aceite Virgen'!$B$6:$B$257,"&lt;="&amp;$B266)</f>
        <v>2.5500000000000003</v>
      </c>
      <c r="DT266" s="8">
        <f>SUMIFS('Aceite Virgen'!DT$6:DT$257,'Aceite Virgen'!$A$6:$A$257,"&gt;="&amp;$A266,'Aceite Virgen'!$B$6:$B$257,"&lt;="&amp;$B266)</f>
        <v>7.5600000000000005</v>
      </c>
      <c r="DU266" s="8">
        <f>SUMIFS('Aceite Virgen'!DU$6:DU$257,'Aceite Virgen'!$A$6:$A$257,"&gt;="&amp;$A266,'Aceite Virgen'!$B$6:$B$257,"&lt;="&amp;$B266)</f>
        <v>0.87999999999999989</v>
      </c>
      <c r="DV266" s="8">
        <f>SUMIFS('Aceite Virgen'!DV$6:DV$257,'Aceite Virgen'!$A$6:$A$257,"&gt;="&amp;$A266,'Aceite Virgen'!$B$6:$B$257,"&lt;="&amp;$B266)</f>
        <v>16.48</v>
      </c>
      <c r="DZ266" s="8">
        <f>SUMIFS('Aceite Virgen'!DZ$6:DZ$257,'Aceite Virgen'!$A$6:$A$257,"&gt;="&amp;$A266,'Aceite Virgen'!$B$6:$B$257,"&lt;="&amp;$B266)</f>
        <v>3.19</v>
      </c>
      <c r="EA266" s="8">
        <f>SUMIFS('Aceite Virgen'!EA$6:EA$257,'Aceite Virgen'!$A$6:$A$257,"&gt;="&amp;$A266,'Aceite Virgen'!$B$6:$B$257,"&lt;="&amp;$B266)</f>
        <v>0.81</v>
      </c>
      <c r="EB266" s="8">
        <f>SUMIFS('Aceite Virgen'!EB$6:EB$257,'Aceite Virgen'!$A$6:$A$257,"&gt;="&amp;$A266,'Aceite Virgen'!$B$6:$B$257,"&lt;="&amp;$B266)</f>
        <v>2.83</v>
      </c>
      <c r="EC266" s="8">
        <f>SUMIFS('Aceite Virgen'!EC$6:EC$257,'Aceite Virgen'!$A$6:$A$257,"&gt;="&amp;$A266,'Aceite Virgen'!$B$6:$B$257,"&lt;="&amp;$B266)</f>
        <v>14.28</v>
      </c>
      <c r="EG266" s="8">
        <f>SUMIFS('Aceite Virgen'!EG$6:EG$257,'Aceite Virgen'!$A$6:$A$257,"&gt;="&amp;$A266,'Aceite Virgen'!$B$6:$B$257,"&lt;="&amp;$B266)</f>
        <v>2.4899999999999998</v>
      </c>
      <c r="EH266" s="8">
        <f>SUMIFS('Aceite Virgen'!EH$6:EH$257,'Aceite Virgen'!$A$6:$A$257,"&gt;="&amp;$A266,'Aceite Virgen'!$B$6:$B$257,"&lt;="&amp;$B266)</f>
        <v>0.56999999999999995</v>
      </c>
      <c r="EI266" s="8">
        <f>SUMIFS('Aceite Virgen'!EI$6:EI$257,'Aceite Virgen'!$A$6:$A$257,"&gt;="&amp;$A266,'Aceite Virgen'!$B$6:$B$257,"&lt;="&amp;$B266)</f>
        <v>2.7600000000000002</v>
      </c>
      <c r="EJ266" s="8">
        <f>SUMIFS('Aceite Virgen'!EJ$6:EJ$257,'Aceite Virgen'!$A$6:$A$257,"&gt;="&amp;$A266,'Aceite Virgen'!$B$6:$B$257,"&lt;="&amp;$B266)</f>
        <v>5.53</v>
      </c>
    </row>
    <row r="267" spans="1:140" x14ac:dyDescent="0.3">
      <c r="A267" s="14">
        <f>'TAM Aceite Virgen'!B15</f>
        <v>3.1</v>
      </c>
      <c r="B267" s="14">
        <f>'TAM Aceite Virgen'!C15</f>
        <v>3.2</v>
      </c>
      <c r="C267" s="14"/>
      <c r="D267" s="8">
        <f>SUMIFS('Aceite Virgen'!D$6:D$257,'Aceite Virgen'!$A$6:$A$257,"&gt;="&amp;$A267,'Aceite Virgen'!$B$6:$B$257,"&lt;="&amp;$B267)</f>
        <v>0.3</v>
      </c>
      <c r="E267" s="8">
        <f>SUMIFS('Aceite Virgen'!E$6:E$257,'Aceite Virgen'!$A$6:$A$257,"&gt;="&amp;$A267,'Aceite Virgen'!$B$6:$B$257,"&lt;="&amp;$B267)</f>
        <v>2.34</v>
      </c>
      <c r="F267" s="8">
        <f>SUMIFS('Aceite Virgen'!F$6:F$257,'Aceite Virgen'!$A$6:$A$257,"&gt;="&amp;$A267,'Aceite Virgen'!$B$6:$B$257,"&lt;="&amp;$B267)</f>
        <v>0</v>
      </c>
      <c r="G267" s="8">
        <f>SUMIFS('Aceite Virgen'!G$6:G$257,'Aceite Virgen'!$A$6:$A$257,"&gt;="&amp;$A267,'Aceite Virgen'!$B$6:$B$257,"&lt;="&amp;$B267)</f>
        <v>0</v>
      </c>
      <c r="H267" s="14"/>
      <c r="I267" s="14"/>
      <c r="J267" s="14"/>
      <c r="K267" s="8">
        <f>SUMIFS('Aceite Virgen'!K$6:K$257,'Aceite Virgen'!$A$6:$A$257,"&gt;="&amp;$A267,'Aceite Virgen'!$B$6:$B$257,"&lt;="&amp;$B267)</f>
        <v>0</v>
      </c>
      <c r="L267" s="8">
        <f>SUMIFS('Aceite Virgen'!L$6:L$257,'Aceite Virgen'!$A$6:$A$257,"&gt;="&amp;$A267,'Aceite Virgen'!$B$6:$B$257,"&lt;="&amp;$B267)</f>
        <v>0</v>
      </c>
      <c r="M267" s="8">
        <f>SUMIFS('Aceite Virgen'!M$6:M$257,'Aceite Virgen'!$A$6:$A$257,"&gt;="&amp;$A267,'Aceite Virgen'!$B$6:$B$257,"&lt;="&amp;$B267)</f>
        <v>0</v>
      </c>
      <c r="N267" s="8">
        <f>SUMIFS('Aceite Virgen'!N$6:N$257,'Aceite Virgen'!$A$6:$A$257,"&gt;="&amp;$A267,'Aceite Virgen'!$B$6:$B$257,"&lt;="&amp;$B267)</f>
        <v>0</v>
      </c>
      <c r="O267" s="14"/>
      <c r="P267" s="14"/>
      <c r="Q267" s="14"/>
      <c r="R267" s="8">
        <f>SUMIFS('Aceite Virgen'!R$6:R$257,'Aceite Virgen'!$A$6:$A$257,"&gt;="&amp;$A267,'Aceite Virgen'!$B$6:$B$257,"&lt;="&amp;$B267)</f>
        <v>0.14000000000000001</v>
      </c>
      <c r="S267" s="8">
        <f>SUMIFS('Aceite Virgen'!S$6:S$257,'Aceite Virgen'!$A$6:$A$257,"&gt;="&amp;$A267,'Aceite Virgen'!$B$6:$B$257,"&lt;="&amp;$B267)</f>
        <v>0</v>
      </c>
      <c r="T267" s="8">
        <f>SUMIFS('Aceite Virgen'!T$6:T$257,'Aceite Virgen'!$A$6:$A$257,"&gt;="&amp;$A267,'Aceite Virgen'!$B$6:$B$257,"&lt;="&amp;$B267)</f>
        <v>0.19</v>
      </c>
      <c r="U267" s="8">
        <f>SUMIFS('Aceite Virgen'!U$6:U$257,'Aceite Virgen'!$A$6:$A$257,"&gt;="&amp;$A267,'Aceite Virgen'!$B$6:$B$257,"&lt;="&amp;$B267)</f>
        <v>0</v>
      </c>
      <c r="V267" s="14"/>
      <c r="W267" s="14"/>
      <c r="X267" s="14"/>
      <c r="Y267" s="8">
        <f>SUMIFS('Aceite Virgen'!Y$6:Y$257,'Aceite Virgen'!$A$6:$A$257,"&gt;="&amp;$A267,'Aceite Virgen'!$B$6:$B$257,"&lt;="&amp;$B267)</f>
        <v>0.5</v>
      </c>
      <c r="Z267" s="8">
        <f>SUMIFS('Aceite Virgen'!Z$6:Z$257,'Aceite Virgen'!$A$6:$A$257,"&gt;="&amp;$A267,'Aceite Virgen'!$B$6:$B$257,"&lt;="&amp;$B267)</f>
        <v>0</v>
      </c>
      <c r="AA267" s="8">
        <f>SUMIFS('Aceite Virgen'!AA$6:AA$257,'Aceite Virgen'!$A$6:$A$257,"&gt;="&amp;$A267,'Aceite Virgen'!$B$6:$B$257,"&lt;="&amp;$B267)</f>
        <v>0.72</v>
      </c>
      <c r="AB267" s="8">
        <f>SUMIFS('Aceite Virgen'!AB$6:AB$257,'Aceite Virgen'!$A$6:$A$257,"&gt;="&amp;$A267,'Aceite Virgen'!$B$6:$B$257,"&lt;="&amp;$B267)</f>
        <v>0</v>
      </c>
      <c r="AC267" s="14"/>
      <c r="AD267" s="14"/>
      <c r="AE267" s="14"/>
      <c r="AF267" s="8">
        <f>SUMIFS('Aceite Virgen'!AF$6:AF$257,'Aceite Virgen'!$A$6:$A$257,"&gt;="&amp;$A267,'Aceite Virgen'!$B$6:$B$257,"&lt;="&amp;$B267)</f>
        <v>0.06</v>
      </c>
      <c r="AG267" s="8">
        <f>SUMIFS('Aceite Virgen'!AG$6:AG$257,'Aceite Virgen'!$A$6:$A$257,"&gt;="&amp;$A267,'Aceite Virgen'!$B$6:$B$257,"&lt;="&amp;$B267)</f>
        <v>0</v>
      </c>
      <c r="AH267" s="8">
        <f>SUMIFS('Aceite Virgen'!AH$6:AH$257,'Aceite Virgen'!$A$6:$A$257,"&gt;="&amp;$A267,'Aceite Virgen'!$B$6:$B$257,"&lt;="&amp;$B267)</f>
        <v>0</v>
      </c>
      <c r="AI267" s="8">
        <f>SUMIFS('Aceite Virgen'!AI$6:AI$257,'Aceite Virgen'!$A$6:$A$257,"&gt;="&amp;$A267,'Aceite Virgen'!$B$6:$B$257,"&lt;="&amp;$B267)</f>
        <v>2.0499999999999998</v>
      </c>
      <c r="AJ267" s="14"/>
      <c r="AK267" s="14"/>
      <c r="AL267" s="14"/>
      <c r="AM267" s="8">
        <f>SUMIFS('Aceite Virgen'!AM$6:AM$257,'Aceite Virgen'!$A$6:$A$257,"&gt;="&amp;$A267,'Aceite Virgen'!$B$6:$B$257,"&lt;="&amp;$B267)</f>
        <v>0.05</v>
      </c>
      <c r="AN267" s="8">
        <f>SUMIFS('Aceite Virgen'!AN$6:AN$257,'Aceite Virgen'!$A$6:$A$257,"&gt;="&amp;$A267,'Aceite Virgen'!$B$6:$B$257,"&lt;="&amp;$B267)</f>
        <v>0</v>
      </c>
      <c r="AO267" s="8">
        <f>SUMIFS('Aceite Virgen'!AO$6:AO$257,'Aceite Virgen'!$A$6:$A$257,"&gt;="&amp;$A267,'Aceite Virgen'!$B$6:$B$257,"&lt;="&amp;$B267)</f>
        <v>0.06</v>
      </c>
      <c r="AP267" s="8">
        <f>SUMIFS('Aceite Virgen'!AP$6:AP$257,'Aceite Virgen'!$A$6:$A$257,"&gt;="&amp;$A267,'Aceite Virgen'!$B$6:$B$257,"&lt;="&amp;$B267)</f>
        <v>0</v>
      </c>
      <c r="AQ267" s="14"/>
      <c r="AR267" s="14"/>
      <c r="AT267" s="8">
        <f>SUMIFS('Aceite Virgen'!AT$6:AT$257,'Aceite Virgen'!$A$6:$A$257,"&gt;="&amp;$A267,'Aceite Virgen'!$B$6:$B$257,"&lt;="&amp;$B267)</f>
        <v>0</v>
      </c>
      <c r="AU267" s="8">
        <f>SUMIFS('Aceite Virgen'!AU$6:AU$257,'Aceite Virgen'!$A$6:$A$257,"&gt;="&amp;$A267,'Aceite Virgen'!$B$6:$B$257,"&lt;="&amp;$B267)</f>
        <v>0</v>
      </c>
      <c r="AV267" s="8">
        <f>SUMIFS('Aceite Virgen'!AV$6:AV$257,'Aceite Virgen'!$A$6:$A$257,"&gt;="&amp;$A267,'Aceite Virgen'!$B$6:$B$257,"&lt;="&amp;$B267)</f>
        <v>0</v>
      </c>
      <c r="AW267" s="8">
        <f>SUMIFS('Aceite Virgen'!AW$6:AW$257,'Aceite Virgen'!$A$6:$A$257,"&gt;="&amp;$A267,'Aceite Virgen'!$B$6:$B$257,"&lt;="&amp;$B267)</f>
        <v>0</v>
      </c>
      <c r="BA267" s="8">
        <f>SUMIFS('Aceite Virgen'!BA$6:BA$257,'Aceite Virgen'!$A$6:$A$257,"&gt;="&amp;A267,'Aceite Virgen'!$B$6:$B$257,"&lt;="&amp;B267)</f>
        <v>0</v>
      </c>
      <c r="BB267" s="8">
        <f>SUMIFS('Aceite Virgen'!BB$6:BB$257,'Aceite Virgen'!$A$6:$A$257,"&gt;="&amp;$A267,'Aceite Virgen'!$B$6:$B$257,"&lt;="&amp;$B267)</f>
        <v>0</v>
      </c>
      <c r="BC267" s="8">
        <f>SUMIFS('Aceite Virgen'!BC$6:BC$257,'Aceite Virgen'!$A$6:$A$257,"&gt;="&amp;$A267,'Aceite Virgen'!$B$6:$B$257,"&lt;="&amp;$B267)</f>
        <v>0</v>
      </c>
      <c r="BD267" s="8">
        <f>SUMIFS('Aceite Virgen'!BD$6:BD$257,'Aceite Virgen'!$A$6:$A$257,"&gt;="&amp;$A267,'Aceite Virgen'!$B$6:$B$257,"&lt;="&amp;$B267)</f>
        <v>0</v>
      </c>
      <c r="BH267" s="8">
        <f>SUMIFS('Aceite Virgen'!BH$6:BH$257,'Aceite Virgen'!$A$6:$A$257,"&gt;="&amp;$A267,'Aceite Virgen'!$B$6:$B$257,"&lt;="&amp;$B267)</f>
        <v>0</v>
      </c>
      <c r="BI267" s="8">
        <f>SUMIFS('Aceite Virgen'!BI$6:BI$257,'Aceite Virgen'!$A$6:$A$257,"&gt;="&amp;$A267,'Aceite Virgen'!$B$6:$B$257,"&lt;="&amp;$B267)</f>
        <v>0</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v>
      </c>
      <c r="BP267" s="8">
        <f>SUMIFS('Aceite Virgen'!BP$6:BP$257,'Aceite Virgen'!$A$6:$A$257,"&gt;="&amp;$A267,'Aceite Virgen'!$B$6:$B$257,"&lt;="&amp;$B267)</f>
        <v>0</v>
      </c>
      <c r="BQ267" s="8">
        <f>SUMIFS('Aceite Virgen'!BQ$6:BQ$257,'Aceite Virgen'!$A$6:$A$257,"&gt;="&amp;$A267,'Aceite Virgen'!$B$6:$B$257,"&lt;="&amp;$B267)</f>
        <v>0</v>
      </c>
      <c r="BR267" s="8">
        <f>SUMIFS('Aceite Virgen'!BR$6:BR$257,'Aceite Virgen'!$A$6:$A$257,"&gt;="&amp;$A267,'Aceite Virgen'!$B$6:$B$257,"&lt;="&amp;$B267)</f>
        <v>0</v>
      </c>
      <c r="BV267" s="8">
        <f>SUMIFS('Aceite Virgen'!BV$6:BV$257,'Aceite Virgen'!$A$6:$A$257,"&gt;="&amp;$A267,'Aceite Virgen'!$B$6:$B$257,"&lt;="&amp;$B267)</f>
        <v>0.09</v>
      </c>
      <c r="BW267" s="8">
        <f>SUMIFS('Aceite Virgen'!BW$6:BW$257,'Aceite Virgen'!$A$6:$A$257,"&gt;="&amp;$A267,'Aceite Virgen'!$B$6:$B$257,"&lt;="&amp;$B267)</f>
        <v>0</v>
      </c>
      <c r="BX267" s="8">
        <f>SUMIFS('Aceite Virgen'!BX$6:BX$257,'Aceite Virgen'!$A$6:$A$257,"&gt;="&amp;$A267,'Aceite Virgen'!$B$6:$B$257,"&lt;="&amp;$B267)</f>
        <v>0.11</v>
      </c>
      <c r="BY267" s="8">
        <f>SUMIFS('Aceite Virgen'!BY$6:BY$257,'Aceite Virgen'!$A$6:$A$257,"&gt;="&amp;$A267,'Aceite Virgen'!$B$6:$B$257,"&lt;="&amp;$B267)</f>
        <v>0</v>
      </c>
      <c r="CC267" s="8">
        <f>SUMIFS('Aceite Virgen'!CC$6:CC$257,'Aceite Virgen'!$A$6:$A$257,"&gt;="&amp;$A267,'Aceite Virgen'!$B$6:$B$257,"&lt;="&amp;$B267)</f>
        <v>0.3</v>
      </c>
      <c r="CD267" s="8">
        <f>SUMIFS('Aceite Virgen'!CD$6:CD$257,'Aceite Virgen'!$A$6:$A$257,"&gt;="&amp;$A267,'Aceite Virgen'!$B$6:$B$257,"&lt;="&amp;$B267)</f>
        <v>0</v>
      </c>
      <c r="CE267" s="8">
        <f>SUMIFS('Aceite Virgen'!CE$6:CE$257,'Aceite Virgen'!$A$6:$A$257,"&gt;="&amp;$A267,'Aceite Virgen'!$B$6:$B$257,"&lt;="&amp;$B267)</f>
        <v>0.27</v>
      </c>
      <c r="CF267" s="8">
        <f>SUMIFS('Aceite Virgen'!CF$6:CF$257,'Aceite Virgen'!$A$6:$A$257,"&gt;="&amp;$A267,'Aceite Virgen'!$B$6:$B$257,"&lt;="&amp;$B267)</f>
        <v>0</v>
      </c>
      <c r="CJ267" s="8">
        <f>SUMIFS('Aceite Virgen'!CJ$6:CJ$257,'Aceite Virgen'!$A$6:$A$257,"&gt;="&amp;$A267,'Aceite Virgen'!$B$6:$B$257,"&lt;="&amp;$B267)</f>
        <v>0.65</v>
      </c>
      <c r="CK267" s="8">
        <f>SUMIFS('Aceite Virgen'!CK$6:CK$257,'Aceite Virgen'!$A$6:$A$257,"&gt;="&amp;$A267,'Aceite Virgen'!$B$6:$B$257,"&lt;="&amp;$B267)</f>
        <v>0</v>
      </c>
      <c r="CL267" s="8">
        <f>SUMIFS('Aceite Virgen'!CL$6:CL$257,'Aceite Virgen'!$A$6:$A$257,"&gt;="&amp;$A267,'Aceite Virgen'!$B$6:$B$257,"&lt;="&amp;$B267)</f>
        <v>0.76</v>
      </c>
      <c r="CM267" s="8">
        <f>SUMIFS('Aceite Virgen'!CM$6:CM$257,'Aceite Virgen'!$A$6:$A$257,"&gt;="&amp;$A267,'Aceite Virgen'!$B$6:$B$257,"&lt;="&amp;$B267)</f>
        <v>0</v>
      </c>
      <c r="CQ267" s="8">
        <f>SUMIFS('Aceite Virgen'!CQ$6:CQ$257,'Aceite Virgen'!$A$6:$A$257,"&gt;="&amp;$A267,'Aceite Virgen'!$B$6:$B$257,"&lt;="&amp;$B267)</f>
        <v>0.6</v>
      </c>
      <c r="CR267" s="8">
        <f>SUMIFS('Aceite Virgen'!CR$6:CR$257,'Aceite Virgen'!$A$6:$A$257,"&gt;="&amp;$A267,'Aceite Virgen'!$B$6:$B$257,"&lt;="&amp;$B267)</f>
        <v>0</v>
      </c>
      <c r="CS267" s="8">
        <f>SUMIFS('Aceite Virgen'!CS$6:CS$257,'Aceite Virgen'!$A$6:$A$257,"&gt;="&amp;$A267,'Aceite Virgen'!$B$6:$B$257,"&lt;="&amp;$B267)</f>
        <v>0.76</v>
      </c>
      <c r="CT267" s="8">
        <f>SUMIFS('Aceite Virgen'!CT$6:CT$257,'Aceite Virgen'!$A$6:$A$257,"&gt;="&amp;$A267,'Aceite Virgen'!$B$6:$B$257,"&lt;="&amp;$B267)</f>
        <v>0</v>
      </c>
      <c r="CX267" s="8">
        <f>SUMIFS('Aceite Virgen'!CX$6:CX$257,'Aceite Virgen'!$A$6:$A$257,"&gt;="&amp;$A267,'Aceite Virgen'!$B$6:$B$257,"&lt;="&amp;$B267)</f>
        <v>1.67</v>
      </c>
      <c r="CY267" s="8">
        <f>SUMIFS('Aceite Virgen'!CY$6:CY$257,'Aceite Virgen'!$A$6:$A$257,"&gt;="&amp;$A267,'Aceite Virgen'!$B$6:$B$257,"&lt;="&amp;$B267)</f>
        <v>4.95</v>
      </c>
      <c r="CZ267" s="8">
        <f>SUMIFS('Aceite Virgen'!CZ$6:CZ$257,'Aceite Virgen'!$A$6:$A$257,"&gt;="&amp;$A267,'Aceite Virgen'!$B$6:$B$257,"&lt;="&amp;$B267)</f>
        <v>1.18</v>
      </c>
      <c r="DA267" s="8">
        <f>SUMIFS('Aceite Virgen'!DA$6:DA$257,'Aceite Virgen'!$A$6:$A$257,"&gt;="&amp;$A267,'Aceite Virgen'!$B$6:$B$257,"&lt;="&amp;$B267)</f>
        <v>0</v>
      </c>
      <c r="DE267" s="8">
        <f>SUMIFS('Aceite Virgen'!DE$6:DE$257,'Aceite Virgen'!$A$6:$A$257,"&gt;="&amp;$A267,'Aceite Virgen'!$B$6:$B$257,"&lt;="&amp;$B267)</f>
        <v>0.74</v>
      </c>
      <c r="DF267" s="8">
        <f>SUMIFS('Aceite Virgen'!DF$6:DF$257,'Aceite Virgen'!$A$6:$A$257,"&gt;="&amp;$A267,'Aceite Virgen'!$B$6:$B$257,"&lt;="&amp;$B267)</f>
        <v>1.28</v>
      </c>
      <c r="DG267" s="8">
        <f>SUMIFS('Aceite Virgen'!DG$6:DG$257,'Aceite Virgen'!$A$6:$A$257,"&gt;="&amp;$A267,'Aceite Virgen'!$B$6:$B$257,"&lt;="&amp;$B267)</f>
        <v>0.66</v>
      </c>
      <c r="DH267" s="8">
        <f>SUMIFS('Aceite Virgen'!DH$6:DH$257,'Aceite Virgen'!$A$6:$A$257,"&gt;="&amp;$A267,'Aceite Virgen'!$B$6:$B$257,"&lt;="&amp;$B267)</f>
        <v>0</v>
      </c>
      <c r="DL267" s="8">
        <f>SUMIFS('Aceite Virgen'!DL$6:DL$257,'Aceite Virgen'!$A$6:$A$257,"&gt;="&amp;$A267,'Aceite Virgen'!$B$6:$B$257,"&lt;="&amp;$B267)</f>
        <v>16.75</v>
      </c>
      <c r="DM267" s="8">
        <f>SUMIFS('Aceite Virgen'!DM$6:DM$257,'Aceite Virgen'!$A$6:$A$257,"&gt;="&amp;$A267,'Aceite Virgen'!$B$6:$B$257,"&lt;="&amp;$B267)</f>
        <v>3.08</v>
      </c>
      <c r="DN267" s="8">
        <f>SUMIFS('Aceite Virgen'!DN$6:DN$257,'Aceite Virgen'!$A$6:$A$257,"&gt;="&amp;$A267,'Aceite Virgen'!$B$6:$B$257,"&lt;="&amp;$B267)</f>
        <v>22.54</v>
      </c>
      <c r="DO267" s="8">
        <f>SUMIFS('Aceite Virgen'!DO$6:DO$257,'Aceite Virgen'!$A$6:$A$257,"&gt;="&amp;$A267,'Aceite Virgen'!$B$6:$B$257,"&lt;="&amp;$B267)</f>
        <v>0</v>
      </c>
      <c r="DS267" s="8">
        <f>SUMIFS('Aceite Virgen'!DS$6:DS$257,'Aceite Virgen'!$A$6:$A$257,"&gt;="&amp;$A267,'Aceite Virgen'!$B$6:$B$257,"&lt;="&amp;$B267)</f>
        <v>20.05</v>
      </c>
      <c r="DT267" s="8">
        <f>SUMIFS('Aceite Virgen'!DT$6:DT$257,'Aceite Virgen'!$A$6:$A$257,"&gt;="&amp;$A267,'Aceite Virgen'!$B$6:$B$257,"&lt;="&amp;$B267)</f>
        <v>6.09</v>
      </c>
      <c r="DU267" s="8">
        <f>SUMIFS('Aceite Virgen'!DU$6:DU$257,'Aceite Virgen'!$A$6:$A$257,"&gt;="&amp;$A267,'Aceite Virgen'!$B$6:$B$257,"&lt;="&amp;$B267)</f>
        <v>25.07</v>
      </c>
      <c r="DV267" s="8">
        <f>SUMIFS('Aceite Virgen'!DV$6:DV$257,'Aceite Virgen'!$A$6:$A$257,"&gt;="&amp;$A267,'Aceite Virgen'!$B$6:$B$257,"&lt;="&amp;$B267)</f>
        <v>0</v>
      </c>
      <c r="DZ267" s="8">
        <f>SUMIFS('Aceite Virgen'!DZ$6:DZ$257,'Aceite Virgen'!$A$6:$A$257,"&gt;="&amp;$A267,'Aceite Virgen'!$B$6:$B$257,"&lt;="&amp;$B267)</f>
        <v>17.22</v>
      </c>
      <c r="EA267" s="8">
        <f>SUMIFS('Aceite Virgen'!EA$6:EA$257,'Aceite Virgen'!$A$6:$A$257,"&gt;="&amp;$A267,'Aceite Virgen'!$B$6:$B$257,"&lt;="&amp;$B267)</f>
        <v>1.06</v>
      </c>
      <c r="EB267" s="8">
        <f>SUMIFS('Aceite Virgen'!EB$6:EB$257,'Aceite Virgen'!$A$6:$A$257,"&gt;="&amp;$A267,'Aceite Virgen'!$B$6:$B$257,"&lt;="&amp;$B267)</f>
        <v>23.01</v>
      </c>
      <c r="EC267" s="8">
        <f>SUMIFS('Aceite Virgen'!EC$6:EC$257,'Aceite Virgen'!$A$6:$A$257,"&gt;="&amp;$A267,'Aceite Virgen'!$B$6:$B$257,"&lt;="&amp;$B267)</f>
        <v>2.1</v>
      </c>
      <c r="EG267" s="8">
        <f>SUMIFS('Aceite Virgen'!EG$6:EG$257,'Aceite Virgen'!$A$6:$A$257,"&gt;="&amp;$A267,'Aceite Virgen'!$B$6:$B$257,"&lt;="&amp;$B267)</f>
        <v>15.45</v>
      </c>
      <c r="EH267" s="8">
        <f>SUMIFS('Aceite Virgen'!EH$6:EH$257,'Aceite Virgen'!$A$6:$A$257,"&gt;="&amp;$A267,'Aceite Virgen'!$B$6:$B$257,"&lt;="&amp;$B267)</f>
        <v>0</v>
      </c>
      <c r="EI267" s="8">
        <f>SUMIFS('Aceite Virgen'!EI$6:EI$257,'Aceite Virgen'!$A$6:$A$257,"&gt;="&amp;$A267,'Aceite Virgen'!$B$6:$B$257,"&lt;="&amp;$B267)</f>
        <v>22.79</v>
      </c>
      <c r="EJ267" s="8">
        <f>SUMIFS('Aceite Virgen'!EJ$6:EJ$257,'Aceite Virgen'!$A$6:$A$257,"&gt;="&amp;$A267,'Aceite Virgen'!$B$6:$B$257,"&lt;="&amp;$B267)</f>
        <v>0</v>
      </c>
    </row>
    <row r="268" spans="1:140" x14ac:dyDescent="0.3">
      <c r="A268" s="14">
        <f>'TAM Aceite Virgen'!B16</f>
        <v>3.2</v>
      </c>
      <c r="B268" s="14">
        <f>'TAM Aceite Virgen'!C16</f>
        <v>3.3</v>
      </c>
      <c r="C268" s="14"/>
      <c r="D268" s="8">
        <f>SUMIFS('Aceite Virgen'!D$6:D$257,'Aceite Virgen'!$A$6:$A$257,"&gt;="&amp;$A268,'Aceite Virgen'!$B$6:$B$257,"&lt;="&amp;$B268)</f>
        <v>0.48</v>
      </c>
      <c r="E268" s="8">
        <f>SUMIFS('Aceite Virgen'!E$6:E$257,'Aceite Virgen'!$A$6:$A$257,"&gt;="&amp;$A268,'Aceite Virgen'!$B$6:$B$257,"&lt;="&amp;$B268)</f>
        <v>0</v>
      </c>
      <c r="F268" s="8">
        <f>SUMIFS('Aceite Virgen'!F$6:F$257,'Aceite Virgen'!$A$6:$A$257,"&gt;="&amp;$A268,'Aceite Virgen'!$B$6:$B$257,"&lt;="&amp;$B268)</f>
        <v>0.65</v>
      </c>
      <c r="G268" s="8">
        <f>SUMIFS('Aceite Virgen'!G$6:G$257,'Aceite Virgen'!$A$6:$A$257,"&gt;="&amp;$A268,'Aceite Virgen'!$B$6:$B$257,"&lt;="&amp;$B268)</f>
        <v>0</v>
      </c>
      <c r="H268" s="14"/>
      <c r="I268" s="14"/>
      <c r="J268" s="14"/>
      <c r="K268" s="8">
        <f>SUMIFS('Aceite Virgen'!K$6:K$257,'Aceite Virgen'!$A$6:$A$257,"&gt;="&amp;$A268,'Aceite Virgen'!$B$6:$B$257,"&lt;="&amp;$B268)</f>
        <v>0</v>
      </c>
      <c r="L268" s="8">
        <f>SUMIFS('Aceite Virgen'!L$6:L$257,'Aceite Virgen'!$A$6:$A$257,"&gt;="&amp;$A268,'Aceite Virgen'!$B$6:$B$257,"&lt;="&amp;$B268)</f>
        <v>0</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0.5</v>
      </c>
      <c r="S268" s="8">
        <f>SUMIFS('Aceite Virgen'!S$6:S$257,'Aceite Virgen'!$A$6:$A$257,"&gt;="&amp;$A268,'Aceite Virgen'!$B$6:$B$257,"&lt;="&amp;$B268)</f>
        <v>0</v>
      </c>
      <c r="T268" s="8">
        <f>SUMIFS('Aceite Virgen'!T$6:T$257,'Aceite Virgen'!$A$6:$A$257,"&gt;="&amp;$A268,'Aceite Virgen'!$B$6:$B$257,"&lt;="&amp;$B268)</f>
        <v>0.69</v>
      </c>
      <c r="U268" s="8">
        <f>SUMIFS('Aceite Virgen'!U$6:U$257,'Aceite Virgen'!$A$6:$A$257,"&gt;="&amp;$A268,'Aceite Virgen'!$B$6:$B$257,"&lt;="&amp;$B268)</f>
        <v>0</v>
      </c>
      <c r="V268" s="14"/>
      <c r="W268" s="14"/>
      <c r="X268" s="14"/>
      <c r="Y268" s="8">
        <f>SUMIFS('Aceite Virgen'!Y$6:Y$257,'Aceite Virgen'!$A$6:$A$257,"&gt;="&amp;$A268,'Aceite Virgen'!$B$6:$B$257,"&lt;="&amp;$B268)</f>
        <v>0.19</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v>
      </c>
      <c r="AG268" s="8">
        <f>SUMIFS('Aceite Virgen'!AG$6:AG$257,'Aceite Virgen'!$A$6:$A$257,"&gt;="&amp;$A268,'Aceite Virgen'!$B$6:$B$257,"&lt;="&amp;$B268)</f>
        <v>0</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0.32</v>
      </c>
      <c r="AN268" s="8">
        <f>SUMIFS('Aceite Virgen'!AN$6:AN$257,'Aceite Virgen'!$A$6:$A$257,"&gt;="&amp;$A268,'Aceite Virgen'!$B$6:$B$257,"&lt;="&amp;$B268)</f>
        <v>0</v>
      </c>
      <c r="AO268" s="8">
        <f>SUMIFS('Aceite Virgen'!AO$6:AO$257,'Aceite Virgen'!$A$6:$A$257,"&gt;="&amp;$A268,'Aceite Virgen'!$B$6:$B$257,"&lt;="&amp;$B268)</f>
        <v>0.39</v>
      </c>
      <c r="AP268" s="8">
        <f>SUMIFS('Aceite Virgen'!AP$6:AP$257,'Aceite Virgen'!$A$6:$A$257,"&gt;="&amp;$A268,'Aceite Virgen'!$B$6:$B$257,"&lt;="&amp;$B268)</f>
        <v>0</v>
      </c>
      <c r="AQ268" s="14"/>
      <c r="AR268" s="14"/>
      <c r="AT268" s="8">
        <f>SUMIFS('Aceite Virgen'!AT$6:AT$257,'Aceite Virgen'!$A$6:$A$257,"&gt;="&amp;$A268,'Aceite Virgen'!$B$6:$B$257,"&lt;="&amp;$B268)</f>
        <v>0.3</v>
      </c>
      <c r="AU268" s="8">
        <f>SUMIFS('Aceite Virgen'!AU$6:AU$257,'Aceite Virgen'!$A$6:$A$257,"&gt;="&amp;$A268,'Aceite Virgen'!$B$6:$B$257,"&lt;="&amp;$B268)</f>
        <v>0</v>
      </c>
      <c r="AV268" s="8">
        <f>SUMIFS('Aceite Virgen'!AV$6:AV$257,'Aceite Virgen'!$A$6:$A$257,"&gt;="&amp;$A268,'Aceite Virgen'!$B$6:$B$257,"&lt;="&amp;$B268)</f>
        <v>0.24</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0.5</v>
      </c>
      <c r="BI268" s="8">
        <f>SUMIFS('Aceite Virgen'!BI$6:BI$257,'Aceite Virgen'!$A$6:$A$257,"&gt;="&amp;$A268,'Aceite Virgen'!$B$6:$B$257,"&lt;="&amp;$B268)</f>
        <v>0</v>
      </c>
      <c r="BJ268" s="8">
        <f>SUMIFS('Aceite Virgen'!BJ$6:BJ$257,'Aceite Virgen'!$A$6:$A$257,"&gt;="&amp;$A268,'Aceite Virgen'!$B$6:$B$257,"&lt;="&amp;$B268)</f>
        <v>0.57000000000000006</v>
      </c>
      <c r="BK268" s="8">
        <f>SUMIFS('Aceite Virgen'!BK$6:BK$257,'Aceite Virgen'!$A$6:$A$257,"&gt;="&amp;$A268,'Aceite Virgen'!$B$6:$B$257,"&lt;="&amp;$B268)</f>
        <v>0</v>
      </c>
      <c r="BO268" s="8">
        <f>SUMIFS('Aceite Virgen'!BO$6:BO$257,'Aceite Virgen'!$A$6:$A$257,"&gt;="&amp;$A268,'Aceite Virgen'!$B$6:$B$257,"&lt;="&amp;$B268)</f>
        <v>0</v>
      </c>
      <c r="BP268" s="8">
        <f>SUMIFS('Aceite Virgen'!BP$6:BP$257,'Aceite Virgen'!$A$6:$A$257,"&gt;="&amp;$A268,'Aceite Virgen'!$B$6:$B$257,"&lt;="&amp;$B268)</f>
        <v>0</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0.5</v>
      </c>
      <c r="BW268" s="8">
        <f>SUMIFS('Aceite Virgen'!BW$6:BW$257,'Aceite Virgen'!$A$6:$A$257,"&gt;="&amp;$A268,'Aceite Virgen'!$B$6:$B$257,"&lt;="&amp;$B268)</f>
        <v>0.62</v>
      </c>
      <c r="BX268" s="8">
        <f>SUMIFS('Aceite Virgen'!BX$6:BX$257,'Aceite Virgen'!$A$6:$A$257,"&gt;="&amp;$A268,'Aceite Virgen'!$B$6:$B$257,"&lt;="&amp;$B268)</f>
        <v>0.43000000000000005</v>
      </c>
      <c r="BY268" s="8">
        <f>SUMIFS('Aceite Virgen'!BY$6:BY$257,'Aceite Virgen'!$A$6:$A$257,"&gt;="&amp;$A268,'Aceite Virgen'!$B$6:$B$257,"&lt;="&amp;$B268)</f>
        <v>0</v>
      </c>
      <c r="CC268" s="8">
        <f>SUMIFS('Aceite Virgen'!CC$6:CC$257,'Aceite Virgen'!$A$6:$A$257,"&gt;="&amp;$A268,'Aceite Virgen'!$B$6:$B$257,"&lt;="&amp;$B268)</f>
        <v>0.33999999999999997</v>
      </c>
      <c r="CD268" s="8">
        <f>SUMIFS('Aceite Virgen'!CD$6:CD$257,'Aceite Virgen'!$A$6:$A$257,"&gt;="&amp;$A268,'Aceite Virgen'!$B$6:$B$257,"&lt;="&amp;$B268)</f>
        <v>1.87</v>
      </c>
      <c r="CE268" s="8">
        <f>SUMIFS('Aceite Virgen'!CE$6:CE$257,'Aceite Virgen'!$A$6:$A$257,"&gt;="&amp;$A268,'Aceite Virgen'!$B$6:$B$257,"&lt;="&amp;$B268)</f>
        <v>0.11</v>
      </c>
      <c r="CF268" s="8">
        <f>SUMIFS('Aceite Virgen'!CF$6:CF$257,'Aceite Virgen'!$A$6:$A$257,"&gt;="&amp;$A268,'Aceite Virgen'!$B$6:$B$257,"&lt;="&amp;$B268)</f>
        <v>0</v>
      </c>
      <c r="CJ268" s="8">
        <f>SUMIFS('Aceite Virgen'!CJ$6:CJ$257,'Aceite Virgen'!$A$6:$A$257,"&gt;="&amp;$A268,'Aceite Virgen'!$B$6:$B$257,"&lt;="&amp;$B268)</f>
        <v>7.0000000000000007E-2</v>
      </c>
      <c r="CK268" s="8">
        <f>SUMIFS('Aceite Virgen'!CK$6:CK$257,'Aceite Virgen'!$A$6:$A$257,"&gt;="&amp;$A268,'Aceite Virgen'!$B$6:$B$257,"&lt;="&amp;$B268)</f>
        <v>0.76</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1.26</v>
      </c>
      <c r="CR268" s="8">
        <f>SUMIFS('Aceite Virgen'!CR$6:CR$257,'Aceite Virgen'!$A$6:$A$257,"&gt;="&amp;$A268,'Aceite Virgen'!$B$6:$B$257,"&lt;="&amp;$B268)</f>
        <v>0</v>
      </c>
      <c r="CS268" s="8">
        <f>SUMIFS('Aceite Virgen'!CS$6:CS$257,'Aceite Virgen'!$A$6:$A$257,"&gt;="&amp;$A268,'Aceite Virgen'!$B$6:$B$257,"&lt;="&amp;$B268)</f>
        <v>0.96</v>
      </c>
      <c r="CT268" s="8">
        <f>SUMIFS('Aceite Virgen'!CT$6:CT$257,'Aceite Virgen'!$A$6:$A$257,"&gt;="&amp;$A268,'Aceite Virgen'!$B$6:$B$257,"&lt;="&amp;$B268)</f>
        <v>3.17</v>
      </c>
      <c r="CX268" s="8">
        <f>SUMIFS('Aceite Virgen'!CX$6:CX$257,'Aceite Virgen'!$A$6:$A$257,"&gt;="&amp;$A268,'Aceite Virgen'!$B$6:$B$257,"&lt;="&amp;$B268)</f>
        <v>6.5299999999999994</v>
      </c>
      <c r="CY268" s="8">
        <f>SUMIFS('Aceite Virgen'!CY$6:CY$257,'Aceite Virgen'!$A$6:$A$257,"&gt;="&amp;$A268,'Aceite Virgen'!$B$6:$B$257,"&lt;="&amp;$B268)</f>
        <v>26.34</v>
      </c>
      <c r="CZ268" s="8">
        <f>SUMIFS('Aceite Virgen'!CZ$6:CZ$257,'Aceite Virgen'!$A$6:$A$257,"&gt;="&amp;$A268,'Aceite Virgen'!$B$6:$B$257,"&lt;="&amp;$B268)</f>
        <v>2.2999999999999998</v>
      </c>
      <c r="DA268" s="8">
        <f>SUMIFS('Aceite Virgen'!DA$6:DA$257,'Aceite Virgen'!$A$6:$A$257,"&gt;="&amp;$A268,'Aceite Virgen'!$B$6:$B$257,"&lt;="&amp;$B268)</f>
        <v>0</v>
      </c>
      <c r="DE268" s="8">
        <f>SUMIFS('Aceite Virgen'!DE$6:DE$257,'Aceite Virgen'!$A$6:$A$257,"&gt;="&amp;$A268,'Aceite Virgen'!$B$6:$B$257,"&lt;="&amp;$B268)</f>
        <v>2.6700000000000004</v>
      </c>
      <c r="DF268" s="8">
        <f>SUMIFS('Aceite Virgen'!DF$6:DF$257,'Aceite Virgen'!$A$6:$A$257,"&gt;="&amp;$A268,'Aceite Virgen'!$B$6:$B$257,"&lt;="&amp;$B268)</f>
        <v>2.44</v>
      </c>
      <c r="DG268" s="8">
        <f>SUMIFS('Aceite Virgen'!DG$6:DG$257,'Aceite Virgen'!$A$6:$A$257,"&gt;="&amp;$A268,'Aceite Virgen'!$B$6:$B$257,"&lt;="&amp;$B268)</f>
        <v>2.76</v>
      </c>
      <c r="DH268" s="8">
        <f>SUMIFS('Aceite Virgen'!DH$6:DH$257,'Aceite Virgen'!$A$6:$A$257,"&gt;="&amp;$A268,'Aceite Virgen'!$B$6:$B$257,"&lt;="&amp;$B268)</f>
        <v>0</v>
      </c>
      <c r="DL268" s="8">
        <f>SUMIFS('Aceite Virgen'!DL$6:DL$257,'Aceite Virgen'!$A$6:$A$257,"&gt;="&amp;$A268,'Aceite Virgen'!$B$6:$B$257,"&lt;="&amp;$B268)</f>
        <v>3.74</v>
      </c>
      <c r="DM268" s="8">
        <f>SUMIFS('Aceite Virgen'!DM$6:DM$257,'Aceite Virgen'!$A$6:$A$257,"&gt;="&amp;$A268,'Aceite Virgen'!$B$6:$B$257,"&lt;="&amp;$B268)</f>
        <v>3.58</v>
      </c>
      <c r="DN268" s="8">
        <f>SUMIFS('Aceite Virgen'!DN$6:DN$257,'Aceite Virgen'!$A$6:$A$257,"&gt;="&amp;$A268,'Aceite Virgen'!$B$6:$B$257,"&lt;="&amp;$B268)</f>
        <v>4.0199999999999996</v>
      </c>
      <c r="DO268" s="8">
        <f>SUMIFS('Aceite Virgen'!DO$6:DO$257,'Aceite Virgen'!$A$6:$A$257,"&gt;="&amp;$A268,'Aceite Virgen'!$B$6:$B$257,"&lt;="&amp;$B268)</f>
        <v>0</v>
      </c>
      <c r="DS268" s="8">
        <f>SUMIFS('Aceite Virgen'!DS$6:DS$257,'Aceite Virgen'!$A$6:$A$257,"&gt;="&amp;$A268,'Aceite Virgen'!$B$6:$B$257,"&lt;="&amp;$B268)</f>
        <v>3.51</v>
      </c>
      <c r="DT268" s="8">
        <f>SUMIFS('Aceite Virgen'!DT$6:DT$257,'Aceite Virgen'!$A$6:$A$257,"&gt;="&amp;$A268,'Aceite Virgen'!$B$6:$B$257,"&lt;="&amp;$B268)</f>
        <v>14.17</v>
      </c>
      <c r="DU268" s="8">
        <f>SUMIFS('Aceite Virgen'!DU$6:DU$257,'Aceite Virgen'!$A$6:$A$257,"&gt;="&amp;$A268,'Aceite Virgen'!$B$6:$B$257,"&lt;="&amp;$B268)</f>
        <v>1.3399999999999999</v>
      </c>
      <c r="DV268" s="8">
        <f>SUMIFS('Aceite Virgen'!DV$6:DV$257,'Aceite Virgen'!$A$6:$A$257,"&gt;="&amp;$A268,'Aceite Virgen'!$B$6:$B$257,"&lt;="&amp;$B268)</f>
        <v>0</v>
      </c>
      <c r="DZ268" s="8">
        <f>SUMIFS('Aceite Virgen'!DZ$6:DZ$257,'Aceite Virgen'!$A$6:$A$257,"&gt;="&amp;$A268,'Aceite Virgen'!$B$6:$B$257,"&lt;="&amp;$B268)</f>
        <v>0.42</v>
      </c>
      <c r="EA268" s="8">
        <f>SUMIFS('Aceite Virgen'!EA$6:EA$257,'Aceite Virgen'!$A$6:$A$257,"&gt;="&amp;$A268,'Aceite Virgen'!$B$6:$B$257,"&lt;="&amp;$B268)</f>
        <v>0</v>
      </c>
      <c r="EB268" s="8">
        <f>SUMIFS('Aceite Virgen'!EB$6:EB$257,'Aceite Virgen'!$A$6:$A$257,"&gt;="&amp;$A268,'Aceite Virgen'!$B$6:$B$257,"&lt;="&amp;$B268)</f>
        <v>0.57999999999999996</v>
      </c>
      <c r="EC268" s="8">
        <f>SUMIFS('Aceite Virgen'!EC$6:EC$257,'Aceite Virgen'!$A$6:$A$257,"&gt;="&amp;$A268,'Aceite Virgen'!$B$6:$B$257,"&lt;="&amp;$B268)</f>
        <v>0</v>
      </c>
      <c r="EG268" s="8">
        <f>SUMIFS('Aceite Virgen'!EG$6:EG$257,'Aceite Virgen'!$A$6:$A$257,"&gt;="&amp;$A268,'Aceite Virgen'!$B$6:$B$257,"&lt;="&amp;$B268)</f>
        <v>0.28000000000000003</v>
      </c>
      <c r="EH268" s="8">
        <f>SUMIFS('Aceite Virgen'!EH$6:EH$257,'Aceite Virgen'!$A$6:$A$257,"&gt;="&amp;$A268,'Aceite Virgen'!$B$6:$B$257,"&lt;="&amp;$B268)</f>
        <v>0.51</v>
      </c>
      <c r="EI268" s="8">
        <f>SUMIFS('Aceite Virgen'!EI$6:EI$257,'Aceite Virgen'!$A$6:$A$257,"&gt;="&amp;$A268,'Aceite Virgen'!$B$6:$B$257,"&lt;="&amp;$B268)</f>
        <v>0.24</v>
      </c>
      <c r="EJ268" s="8">
        <f>SUMIFS('Aceite Virgen'!EJ$6:EJ$257,'Aceite Virgen'!$A$6:$A$257,"&gt;="&amp;$A268,'Aceite Virgen'!$B$6:$B$257,"&lt;="&amp;$B268)</f>
        <v>0</v>
      </c>
    </row>
    <row r="269" spans="1:140" x14ac:dyDescent="0.3">
      <c r="A269" s="14">
        <f>'TAM Aceite Virgen'!B17</f>
        <v>3.3</v>
      </c>
      <c r="B269" s="14">
        <f>'TAM Aceite Virgen'!C17</f>
        <v>3.4</v>
      </c>
      <c r="C269" s="14"/>
      <c r="D269" s="8">
        <f>SUMIFS('Aceite Virgen'!D$6:D$257,'Aceite Virgen'!$A$6:$A$257,"&gt;="&amp;$A269,'Aceite Virgen'!$B$6:$B$257,"&lt;="&amp;$B269)</f>
        <v>0.81</v>
      </c>
      <c r="E269" s="8">
        <f>SUMIFS('Aceite Virgen'!E$6:E$257,'Aceite Virgen'!$A$6:$A$257,"&gt;="&amp;$A269,'Aceite Virgen'!$B$6:$B$257,"&lt;="&amp;$B269)</f>
        <v>0</v>
      </c>
      <c r="F269" s="8">
        <f>SUMIFS('Aceite Virgen'!F$6:F$257,'Aceite Virgen'!$A$6:$A$257,"&gt;="&amp;$A269,'Aceite Virgen'!$B$6:$B$257,"&lt;="&amp;$B269)</f>
        <v>1.0900000000000001</v>
      </c>
      <c r="G269" s="8">
        <f>SUMIFS('Aceite Virgen'!G$6:G$257,'Aceite Virgen'!$A$6:$A$257,"&gt;="&amp;$A269,'Aceite Virgen'!$B$6:$B$257,"&lt;="&amp;$B269)</f>
        <v>0</v>
      </c>
      <c r="H269" s="14"/>
      <c r="I269" s="14"/>
      <c r="J269" s="14"/>
      <c r="K269" s="8">
        <f>SUMIFS('Aceite Virgen'!K$6:K$257,'Aceite Virgen'!$A$6:$A$257,"&gt;="&amp;$A269,'Aceite Virgen'!$B$6:$B$257,"&lt;="&amp;$B269)</f>
        <v>0.44</v>
      </c>
      <c r="L269" s="8">
        <f>SUMIFS('Aceite Virgen'!L$6:L$257,'Aceite Virgen'!$A$6:$A$257,"&gt;="&amp;$A269,'Aceite Virgen'!$B$6:$B$257,"&lt;="&amp;$B269)</f>
        <v>2.2599999999999998</v>
      </c>
      <c r="M269" s="8">
        <f>SUMIFS('Aceite Virgen'!M$6:M$257,'Aceite Virgen'!$A$6:$A$257,"&gt;="&amp;$A269,'Aceite Virgen'!$B$6:$B$257,"&lt;="&amp;$B269)</f>
        <v>0.16</v>
      </c>
      <c r="N269" s="8">
        <f>SUMIFS('Aceite Virgen'!N$6:N$257,'Aceite Virgen'!$A$6:$A$257,"&gt;="&amp;$A269,'Aceite Virgen'!$B$6:$B$257,"&lt;="&amp;$B269)</f>
        <v>0</v>
      </c>
      <c r="O269" s="14"/>
      <c r="P269" s="14"/>
      <c r="Q269" s="14"/>
      <c r="R269" s="8">
        <f>SUMIFS('Aceite Virgen'!R$6:R$257,'Aceite Virgen'!$A$6:$A$257,"&gt;="&amp;$A269,'Aceite Virgen'!$B$6:$B$257,"&lt;="&amp;$B269)</f>
        <v>0.75</v>
      </c>
      <c r="S269" s="8">
        <f>SUMIFS('Aceite Virgen'!S$6:S$257,'Aceite Virgen'!$A$6:$A$257,"&gt;="&amp;$A269,'Aceite Virgen'!$B$6:$B$257,"&lt;="&amp;$B269)</f>
        <v>0</v>
      </c>
      <c r="T269" s="8">
        <f>SUMIFS('Aceite Virgen'!T$6:T$257,'Aceite Virgen'!$A$6:$A$257,"&gt;="&amp;$A269,'Aceite Virgen'!$B$6:$B$257,"&lt;="&amp;$B269)</f>
        <v>1.04</v>
      </c>
      <c r="U269" s="8">
        <f>SUMIFS('Aceite Virgen'!U$6:U$257,'Aceite Virgen'!$A$6:$A$257,"&gt;="&amp;$A269,'Aceite Virgen'!$B$6:$B$257,"&lt;="&amp;$B269)</f>
        <v>0</v>
      </c>
      <c r="V269" s="14"/>
      <c r="W269" s="14"/>
      <c r="X269" s="14"/>
      <c r="Y269" s="8">
        <f>SUMIFS('Aceite Virgen'!Y$6:Y$257,'Aceite Virgen'!$A$6:$A$257,"&gt;="&amp;$A269,'Aceite Virgen'!$B$6:$B$257,"&lt;="&amp;$B269)</f>
        <v>0</v>
      </c>
      <c r="Z269" s="8">
        <f>SUMIFS('Aceite Virgen'!Z$6:Z$257,'Aceite Virgen'!$A$6:$A$257,"&gt;="&amp;$A269,'Aceite Virgen'!$B$6:$B$257,"&lt;="&amp;$B269)</f>
        <v>0</v>
      </c>
      <c r="AA269" s="8">
        <f>SUMIFS('Aceite Virgen'!AA$6:AA$257,'Aceite Virgen'!$A$6:$A$257,"&gt;="&amp;$A269,'Aceite Virgen'!$B$6:$B$257,"&lt;="&amp;$B269)</f>
        <v>0</v>
      </c>
      <c r="AB269" s="8">
        <f>SUMIFS('Aceite Virgen'!AB$6:AB$257,'Aceite Virgen'!$A$6:$A$257,"&gt;="&amp;$A269,'Aceite Virgen'!$B$6:$B$257,"&lt;="&amp;$B269)</f>
        <v>0</v>
      </c>
      <c r="AC269" s="14"/>
      <c r="AD269" s="14"/>
      <c r="AE269" s="14"/>
      <c r="AF269" s="8">
        <f>SUMIFS('Aceite Virgen'!AF$6:AF$257,'Aceite Virgen'!$A$6:$A$257,"&gt;="&amp;$A269,'Aceite Virgen'!$B$6:$B$257,"&lt;="&amp;$B269)</f>
        <v>2.19</v>
      </c>
      <c r="AG269" s="8">
        <f>SUMIFS('Aceite Virgen'!AG$6:AG$257,'Aceite Virgen'!$A$6:$A$257,"&gt;="&amp;$A269,'Aceite Virgen'!$B$6:$B$257,"&lt;="&amp;$B269)</f>
        <v>0.63</v>
      </c>
      <c r="AH269" s="8">
        <f>SUMIFS('Aceite Virgen'!AH$6:AH$257,'Aceite Virgen'!$A$6:$A$257,"&gt;="&amp;$A269,'Aceite Virgen'!$B$6:$B$257,"&lt;="&amp;$B269)</f>
        <v>2.44</v>
      </c>
      <c r="AI269" s="8">
        <f>SUMIFS('Aceite Virgen'!AI$6:AI$257,'Aceite Virgen'!$A$6:$A$257,"&gt;="&amp;$A269,'Aceite Virgen'!$B$6:$B$257,"&lt;="&amp;$B269)</f>
        <v>0</v>
      </c>
      <c r="AJ269" s="14"/>
      <c r="AK269" s="14"/>
      <c r="AL269" s="14"/>
      <c r="AM269" s="8">
        <f>SUMIFS('Aceite Virgen'!AM$6:AM$257,'Aceite Virgen'!$A$6:$A$257,"&gt;="&amp;$A269,'Aceite Virgen'!$B$6:$B$257,"&lt;="&amp;$B269)</f>
        <v>1.7000000000000002</v>
      </c>
      <c r="AN269" s="8">
        <f>SUMIFS('Aceite Virgen'!AN$6:AN$257,'Aceite Virgen'!$A$6:$A$257,"&gt;="&amp;$A269,'Aceite Virgen'!$B$6:$B$257,"&lt;="&amp;$B269)</f>
        <v>1.17</v>
      </c>
      <c r="AO269" s="8">
        <f>SUMIFS('Aceite Virgen'!AO$6:AO$257,'Aceite Virgen'!$A$6:$A$257,"&gt;="&amp;$A269,'Aceite Virgen'!$B$6:$B$257,"&lt;="&amp;$B269)</f>
        <v>1.77</v>
      </c>
      <c r="AP269" s="8">
        <f>SUMIFS('Aceite Virgen'!AP$6:AP$257,'Aceite Virgen'!$A$6:$A$257,"&gt;="&amp;$A269,'Aceite Virgen'!$B$6:$B$257,"&lt;="&amp;$B269)</f>
        <v>0</v>
      </c>
      <c r="AQ269" s="14"/>
      <c r="AR269" s="14"/>
      <c r="AT269" s="8">
        <f>SUMIFS('Aceite Virgen'!AT$6:AT$257,'Aceite Virgen'!$A$6:$A$257,"&gt;="&amp;$A269,'Aceite Virgen'!$B$6:$B$257,"&lt;="&amp;$B269)</f>
        <v>1.26</v>
      </c>
      <c r="AU269" s="8">
        <f>SUMIFS('Aceite Virgen'!AU$6:AU$257,'Aceite Virgen'!$A$6:$A$257,"&gt;="&amp;$A269,'Aceite Virgen'!$B$6:$B$257,"&lt;="&amp;$B269)</f>
        <v>1.35</v>
      </c>
      <c r="AV269" s="8">
        <f>SUMIFS('Aceite Virgen'!AV$6:AV$257,'Aceite Virgen'!$A$6:$A$257,"&gt;="&amp;$A269,'Aceite Virgen'!$B$6:$B$257,"&lt;="&amp;$B269)</f>
        <v>1.34</v>
      </c>
      <c r="AW269" s="8">
        <f>SUMIFS('Aceite Virgen'!AW$6:AW$257,'Aceite Virgen'!$A$6:$A$257,"&gt;="&amp;$A269,'Aceite Virgen'!$B$6:$B$257,"&lt;="&amp;$B269)</f>
        <v>0</v>
      </c>
      <c r="BA269" s="8">
        <f>SUMIFS('Aceite Virgen'!BA$6:BA$257,'Aceite Virgen'!$A$6:$A$257,"&gt;="&amp;A269,'Aceite Virgen'!$B$6:$B$257,"&lt;="&amp;B269)</f>
        <v>2.58</v>
      </c>
      <c r="BB269" s="8">
        <f>SUMIFS('Aceite Virgen'!BB$6:BB$257,'Aceite Virgen'!$A$6:$A$257,"&gt;="&amp;$A269,'Aceite Virgen'!$B$6:$B$257,"&lt;="&amp;$B269)</f>
        <v>0</v>
      </c>
      <c r="BC269" s="8">
        <f>SUMIFS('Aceite Virgen'!BC$6:BC$257,'Aceite Virgen'!$A$6:$A$257,"&gt;="&amp;$A269,'Aceite Virgen'!$B$6:$B$257,"&lt;="&amp;$B269)</f>
        <v>3.04</v>
      </c>
      <c r="BD269" s="8">
        <f>SUMIFS('Aceite Virgen'!BD$6:BD$257,'Aceite Virgen'!$A$6:$A$257,"&gt;="&amp;$A269,'Aceite Virgen'!$B$6:$B$257,"&lt;="&amp;$B269)</f>
        <v>0</v>
      </c>
      <c r="BH269" s="8">
        <f>SUMIFS('Aceite Virgen'!BH$6:BH$257,'Aceite Virgen'!$A$6:$A$257,"&gt;="&amp;$A269,'Aceite Virgen'!$B$6:$B$257,"&lt;="&amp;$B269)</f>
        <v>1.9900000000000002</v>
      </c>
      <c r="BI269" s="8">
        <f>SUMIFS('Aceite Virgen'!BI$6:BI$257,'Aceite Virgen'!$A$6:$A$257,"&gt;="&amp;$A269,'Aceite Virgen'!$B$6:$B$257,"&lt;="&amp;$B269)</f>
        <v>0</v>
      </c>
      <c r="BJ269" s="8">
        <f>SUMIFS('Aceite Virgen'!BJ$6:BJ$257,'Aceite Virgen'!$A$6:$A$257,"&gt;="&amp;$A269,'Aceite Virgen'!$B$6:$B$257,"&lt;="&amp;$B269)</f>
        <v>2.14</v>
      </c>
      <c r="BK269" s="8">
        <f>SUMIFS('Aceite Virgen'!BK$6:BK$257,'Aceite Virgen'!$A$6:$A$257,"&gt;="&amp;$A269,'Aceite Virgen'!$B$6:$B$257,"&lt;="&amp;$B269)</f>
        <v>0</v>
      </c>
      <c r="BO269" s="8">
        <f>SUMIFS('Aceite Virgen'!BO$6:BO$257,'Aceite Virgen'!$A$6:$A$257,"&gt;="&amp;$A269,'Aceite Virgen'!$B$6:$B$257,"&lt;="&amp;$B269)</f>
        <v>1.77</v>
      </c>
      <c r="BP269" s="8">
        <f>SUMIFS('Aceite Virgen'!BP$6:BP$257,'Aceite Virgen'!$A$6:$A$257,"&gt;="&amp;$A269,'Aceite Virgen'!$B$6:$B$257,"&lt;="&amp;$B269)</f>
        <v>0</v>
      </c>
      <c r="BQ269" s="8">
        <f>SUMIFS('Aceite Virgen'!BQ$6:BQ$257,'Aceite Virgen'!$A$6:$A$257,"&gt;="&amp;$A269,'Aceite Virgen'!$B$6:$B$257,"&lt;="&amp;$B269)</f>
        <v>1.84</v>
      </c>
      <c r="BR269" s="8">
        <f>SUMIFS('Aceite Virgen'!BR$6:BR$257,'Aceite Virgen'!$A$6:$A$257,"&gt;="&amp;$A269,'Aceite Virgen'!$B$6:$B$257,"&lt;="&amp;$B269)</f>
        <v>0</v>
      </c>
      <c r="BV269" s="8">
        <f>SUMIFS('Aceite Virgen'!BV$6:BV$257,'Aceite Virgen'!$A$6:$A$257,"&gt;="&amp;$A269,'Aceite Virgen'!$B$6:$B$257,"&lt;="&amp;$B269)</f>
        <v>2</v>
      </c>
      <c r="BW269" s="8">
        <f>SUMIFS('Aceite Virgen'!BW$6:BW$257,'Aceite Virgen'!$A$6:$A$257,"&gt;="&amp;$A269,'Aceite Virgen'!$B$6:$B$257,"&lt;="&amp;$B269)</f>
        <v>0</v>
      </c>
      <c r="BX269" s="8">
        <f>SUMIFS('Aceite Virgen'!BX$6:BX$257,'Aceite Virgen'!$A$6:$A$257,"&gt;="&amp;$A269,'Aceite Virgen'!$B$6:$B$257,"&lt;="&amp;$B269)</f>
        <v>2.46</v>
      </c>
      <c r="BY269" s="8">
        <f>SUMIFS('Aceite Virgen'!BY$6:BY$257,'Aceite Virgen'!$A$6:$A$257,"&gt;="&amp;$A269,'Aceite Virgen'!$B$6:$B$257,"&lt;="&amp;$B269)</f>
        <v>0</v>
      </c>
      <c r="CC269" s="8">
        <f>SUMIFS('Aceite Virgen'!CC$6:CC$257,'Aceite Virgen'!$A$6:$A$257,"&gt;="&amp;$A269,'Aceite Virgen'!$B$6:$B$257,"&lt;="&amp;$B269)</f>
        <v>2.89</v>
      </c>
      <c r="CD269" s="8">
        <f>SUMIFS('Aceite Virgen'!CD$6:CD$257,'Aceite Virgen'!$A$6:$A$257,"&gt;="&amp;$A269,'Aceite Virgen'!$B$6:$B$257,"&lt;="&amp;$B269)</f>
        <v>0.41</v>
      </c>
      <c r="CE269" s="8">
        <f>SUMIFS('Aceite Virgen'!CE$6:CE$257,'Aceite Virgen'!$A$6:$A$257,"&gt;="&amp;$A269,'Aceite Virgen'!$B$6:$B$257,"&lt;="&amp;$B269)</f>
        <v>3.39</v>
      </c>
      <c r="CF269" s="8">
        <f>SUMIFS('Aceite Virgen'!CF$6:CF$257,'Aceite Virgen'!$A$6:$A$257,"&gt;="&amp;$A269,'Aceite Virgen'!$B$6:$B$257,"&lt;="&amp;$B269)</f>
        <v>0</v>
      </c>
      <c r="CJ269" s="8">
        <f>SUMIFS('Aceite Virgen'!CJ$6:CJ$257,'Aceite Virgen'!$A$6:$A$257,"&gt;="&amp;$A269,'Aceite Virgen'!$B$6:$B$257,"&lt;="&amp;$B269)</f>
        <v>4.6500000000000004</v>
      </c>
      <c r="CK269" s="8">
        <f>SUMIFS('Aceite Virgen'!CK$6:CK$257,'Aceite Virgen'!$A$6:$A$257,"&gt;="&amp;$A269,'Aceite Virgen'!$B$6:$B$257,"&lt;="&amp;$B269)</f>
        <v>3.66</v>
      </c>
      <c r="CL269" s="8">
        <f>SUMIFS('Aceite Virgen'!CL$6:CL$257,'Aceite Virgen'!$A$6:$A$257,"&gt;="&amp;$A269,'Aceite Virgen'!$B$6:$B$257,"&lt;="&amp;$B269)</f>
        <v>5.34</v>
      </c>
      <c r="CM269" s="8">
        <f>SUMIFS('Aceite Virgen'!CM$6:CM$257,'Aceite Virgen'!$A$6:$A$257,"&gt;="&amp;$A269,'Aceite Virgen'!$B$6:$B$257,"&lt;="&amp;$B269)</f>
        <v>0</v>
      </c>
      <c r="CQ269" s="8">
        <f>SUMIFS('Aceite Virgen'!CQ$6:CQ$257,'Aceite Virgen'!$A$6:$A$257,"&gt;="&amp;$A269,'Aceite Virgen'!$B$6:$B$257,"&lt;="&amp;$B269)</f>
        <v>1.44</v>
      </c>
      <c r="CR269" s="8">
        <f>SUMIFS('Aceite Virgen'!CR$6:CR$257,'Aceite Virgen'!$A$6:$A$257,"&gt;="&amp;$A269,'Aceite Virgen'!$B$6:$B$257,"&lt;="&amp;$B269)</f>
        <v>3.24</v>
      </c>
      <c r="CS269" s="8">
        <f>SUMIFS('Aceite Virgen'!CS$6:CS$257,'Aceite Virgen'!$A$6:$A$257,"&gt;="&amp;$A269,'Aceite Virgen'!$B$6:$B$257,"&lt;="&amp;$B269)</f>
        <v>1.21</v>
      </c>
      <c r="CT269" s="8">
        <f>SUMIFS('Aceite Virgen'!CT$6:CT$257,'Aceite Virgen'!$A$6:$A$257,"&gt;="&amp;$A269,'Aceite Virgen'!$B$6:$B$257,"&lt;="&amp;$B269)</f>
        <v>2.34</v>
      </c>
      <c r="CX269" s="8">
        <f>SUMIFS('Aceite Virgen'!CX$6:CX$257,'Aceite Virgen'!$A$6:$A$257,"&gt;="&amp;$A269,'Aceite Virgen'!$B$6:$B$257,"&lt;="&amp;$B269)</f>
        <v>0.57999999999999996</v>
      </c>
      <c r="CY269" s="8">
        <f>SUMIFS('Aceite Virgen'!CY$6:CY$257,'Aceite Virgen'!$A$6:$A$257,"&gt;="&amp;$A269,'Aceite Virgen'!$B$6:$B$257,"&lt;="&amp;$B269)</f>
        <v>0</v>
      </c>
      <c r="CZ269" s="8">
        <f>SUMIFS('Aceite Virgen'!CZ$6:CZ$257,'Aceite Virgen'!$A$6:$A$257,"&gt;="&amp;$A269,'Aceite Virgen'!$B$6:$B$257,"&lt;="&amp;$B269)</f>
        <v>0.49</v>
      </c>
      <c r="DA269" s="8">
        <f>SUMIFS('Aceite Virgen'!DA$6:DA$257,'Aceite Virgen'!$A$6:$A$257,"&gt;="&amp;$A269,'Aceite Virgen'!$B$6:$B$257,"&lt;="&amp;$B269)</f>
        <v>0</v>
      </c>
      <c r="DE269" s="8">
        <f>SUMIFS('Aceite Virgen'!DE$6:DE$257,'Aceite Virgen'!$A$6:$A$257,"&gt;="&amp;$A269,'Aceite Virgen'!$B$6:$B$257,"&lt;="&amp;$B269)</f>
        <v>1.37</v>
      </c>
      <c r="DF269" s="8">
        <f>SUMIFS('Aceite Virgen'!DF$6:DF$257,'Aceite Virgen'!$A$6:$A$257,"&gt;="&amp;$A269,'Aceite Virgen'!$B$6:$B$257,"&lt;="&amp;$B269)</f>
        <v>5.43</v>
      </c>
      <c r="DG269" s="8">
        <f>SUMIFS('Aceite Virgen'!DG$6:DG$257,'Aceite Virgen'!$A$6:$A$257,"&gt;="&amp;$A269,'Aceite Virgen'!$B$6:$B$257,"&lt;="&amp;$B269)</f>
        <v>0.25</v>
      </c>
      <c r="DH269" s="8">
        <f>SUMIFS('Aceite Virgen'!DH$6:DH$257,'Aceite Virgen'!$A$6:$A$257,"&gt;="&amp;$A269,'Aceite Virgen'!$B$6:$B$257,"&lt;="&amp;$B269)</f>
        <v>0</v>
      </c>
      <c r="DL269" s="8">
        <f>SUMIFS('Aceite Virgen'!DL$6:DL$257,'Aceite Virgen'!$A$6:$A$257,"&gt;="&amp;$A269,'Aceite Virgen'!$B$6:$B$257,"&lt;="&amp;$B269)</f>
        <v>23.330000000000002</v>
      </c>
      <c r="DM269" s="8">
        <f>SUMIFS('Aceite Virgen'!DM$6:DM$257,'Aceite Virgen'!$A$6:$A$257,"&gt;="&amp;$A269,'Aceite Virgen'!$B$6:$B$257,"&lt;="&amp;$B269)</f>
        <v>9.02</v>
      </c>
      <c r="DN269" s="8">
        <f>SUMIFS('Aceite Virgen'!DN$6:DN$257,'Aceite Virgen'!$A$6:$A$257,"&gt;="&amp;$A269,'Aceite Virgen'!$B$6:$B$257,"&lt;="&amp;$B269)</f>
        <v>26.64</v>
      </c>
      <c r="DO269" s="8">
        <f>SUMIFS('Aceite Virgen'!DO$6:DO$257,'Aceite Virgen'!$A$6:$A$257,"&gt;="&amp;$A269,'Aceite Virgen'!$B$6:$B$257,"&lt;="&amp;$B269)</f>
        <v>26.84</v>
      </c>
      <c r="DS269" s="8">
        <f>SUMIFS('Aceite Virgen'!DS$6:DS$257,'Aceite Virgen'!$A$6:$A$257,"&gt;="&amp;$A269,'Aceite Virgen'!$B$6:$B$257,"&lt;="&amp;$B269)</f>
        <v>29.57</v>
      </c>
      <c r="DT269" s="8">
        <f>SUMIFS('Aceite Virgen'!DT$6:DT$257,'Aceite Virgen'!$A$6:$A$257,"&gt;="&amp;$A269,'Aceite Virgen'!$B$6:$B$257,"&lt;="&amp;$B269)</f>
        <v>15.85</v>
      </c>
      <c r="DU269" s="8">
        <f>SUMIFS('Aceite Virgen'!DU$6:DU$257,'Aceite Virgen'!$A$6:$A$257,"&gt;="&amp;$A269,'Aceite Virgen'!$B$6:$B$257,"&lt;="&amp;$B269)</f>
        <v>30.94</v>
      </c>
      <c r="DV269" s="8">
        <f>SUMIFS('Aceite Virgen'!DV$6:DV$257,'Aceite Virgen'!$A$6:$A$257,"&gt;="&amp;$A269,'Aceite Virgen'!$B$6:$B$257,"&lt;="&amp;$B269)</f>
        <v>62.33</v>
      </c>
      <c r="DZ269" s="8">
        <f>SUMIFS('Aceite Virgen'!DZ$6:DZ$257,'Aceite Virgen'!$A$6:$A$257,"&gt;="&amp;$A269,'Aceite Virgen'!$B$6:$B$257,"&lt;="&amp;$B269)</f>
        <v>30.6</v>
      </c>
      <c r="EA269" s="8">
        <f>SUMIFS('Aceite Virgen'!EA$6:EA$257,'Aceite Virgen'!$A$6:$A$257,"&gt;="&amp;$A269,'Aceite Virgen'!$B$6:$B$257,"&lt;="&amp;$B269)</f>
        <v>19.009999999999998</v>
      </c>
      <c r="EB269" s="8">
        <f>SUMIFS('Aceite Virgen'!EB$6:EB$257,'Aceite Virgen'!$A$6:$A$257,"&gt;="&amp;$A269,'Aceite Virgen'!$B$6:$B$257,"&lt;="&amp;$B269)</f>
        <v>34.130000000000003</v>
      </c>
      <c r="EC269" s="8">
        <f>SUMIFS('Aceite Virgen'!EC$6:EC$257,'Aceite Virgen'!$A$6:$A$257,"&gt;="&amp;$A269,'Aceite Virgen'!$B$6:$B$257,"&lt;="&amp;$B269)</f>
        <v>35.950000000000003</v>
      </c>
      <c r="EG269" s="8">
        <f>SUMIFS('Aceite Virgen'!EG$6:EG$257,'Aceite Virgen'!$A$6:$A$257,"&gt;="&amp;$A269,'Aceite Virgen'!$B$6:$B$257,"&lt;="&amp;$B269)</f>
        <v>26.04</v>
      </c>
      <c r="EH269" s="8">
        <f>SUMIFS('Aceite Virgen'!EH$6:EH$257,'Aceite Virgen'!$A$6:$A$257,"&gt;="&amp;$A269,'Aceite Virgen'!$B$6:$B$257,"&lt;="&amp;$B269)</f>
        <v>9.3699999999999992</v>
      </c>
      <c r="EI269" s="8">
        <f>SUMIFS('Aceite Virgen'!EI$6:EI$257,'Aceite Virgen'!$A$6:$A$257,"&gt;="&amp;$A269,'Aceite Virgen'!$B$6:$B$257,"&lt;="&amp;$B269)</f>
        <v>32.19</v>
      </c>
      <c r="EJ269" s="8">
        <f>SUMIFS('Aceite Virgen'!EJ$6:EJ$257,'Aceite Virgen'!$A$6:$A$257,"&gt;="&amp;$A269,'Aceite Virgen'!$B$6:$B$257,"&lt;="&amp;$B269)</f>
        <v>42.98</v>
      </c>
    </row>
    <row r="270" spans="1:140" x14ac:dyDescent="0.3">
      <c r="A270" s="14">
        <f>'TAM Aceite Virgen'!B18</f>
        <v>3.4</v>
      </c>
      <c r="B270" s="14">
        <f>'TAM Aceite Virgen'!C18</f>
        <v>3.5</v>
      </c>
      <c r="C270" s="14"/>
      <c r="D270" s="8">
        <f>SUMIFS('Aceite Virgen'!D$6:D$257,'Aceite Virgen'!$A$6:$A$257,"&gt;="&amp;$A270,'Aceite Virgen'!$B$6:$B$257,"&lt;="&amp;$B270)</f>
        <v>0.36</v>
      </c>
      <c r="E270" s="8">
        <f>SUMIFS('Aceite Virgen'!E$6:E$257,'Aceite Virgen'!$A$6:$A$257,"&gt;="&amp;$A270,'Aceite Virgen'!$B$6:$B$257,"&lt;="&amp;$B270)</f>
        <v>0</v>
      </c>
      <c r="F270" s="8">
        <f>SUMIFS('Aceite Virgen'!F$6:F$257,'Aceite Virgen'!$A$6:$A$257,"&gt;="&amp;$A270,'Aceite Virgen'!$B$6:$B$257,"&lt;="&amp;$B270)</f>
        <v>0</v>
      </c>
      <c r="G270" s="8">
        <f>SUMIFS('Aceite Virgen'!G$6:G$257,'Aceite Virgen'!$A$6:$A$257,"&gt;="&amp;$A270,'Aceite Virgen'!$B$6:$B$257,"&lt;="&amp;$B270)</f>
        <v>0</v>
      </c>
      <c r="H270" s="14"/>
      <c r="I270" s="14"/>
      <c r="J270" s="14"/>
      <c r="K270" s="8">
        <f>SUMIFS('Aceite Virgen'!K$6:K$257,'Aceite Virgen'!$A$6:$A$257,"&gt;="&amp;$A270,'Aceite Virgen'!$B$6:$B$257,"&lt;="&amp;$B270)</f>
        <v>0.65999999999999992</v>
      </c>
      <c r="L270" s="8">
        <f>SUMIFS('Aceite Virgen'!L$6:L$257,'Aceite Virgen'!$A$6:$A$257,"&gt;="&amp;$A270,'Aceite Virgen'!$B$6:$B$257,"&lt;="&amp;$B270)</f>
        <v>1.7</v>
      </c>
      <c r="M270" s="8">
        <f>SUMIFS('Aceite Virgen'!M$6:M$257,'Aceite Virgen'!$A$6:$A$257,"&gt;="&amp;$A270,'Aceite Virgen'!$B$6:$B$257,"&lt;="&amp;$B270)</f>
        <v>0.55000000000000004</v>
      </c>
      <c r="N270" s="8">
        <f>SUMIFS('Aceite Virgen'!N$6:N$257,'Aceite Virgen'!$A$6:$A$257,"&gt;="&amp;$A270,'Aceite Virgen'!$B$6:$B$257,"&lt;="&amp;$B270)</f>
        <v>0</v>
      </c>
      <c r="O270" s="14"/>
      <c r="P270" s="14"/>
      <c r="Q270" s="14"/>
      <c r="R270" s="8">
        <f>SUMIFS('Aceite Virgen'!R$6:R$257,'Aceite Virgen'!$A$6:$A$257,"&gt;="&amp;$A270,'Aceite Virgen'!$B$6:$B$257,"&lt;="&amp;$B270)</f>
        <v>0.83</v>
      </c>
      <c r="S270" s="8">
        <f>SUMIFS('Aceite Virgen'!S$6:S$257,'Aceite Virgen'!$A$6:$A$257,"&gt;="&amp;$A270,'Aceite Virgen'!$B$6:$B$257,"&lt;="&amp;$B270)</f>
        <v>5.23</v>
      </c>
      <c r="T270" s="8">
        <f>SUMIFS('Aceite Virgen'!T$6:T$257,'Aceite Virgen'!$A$6:$A$257,"&gt;="&amp;$A270,'Aceite Virgen'!$B$6:$B$257,"&lt;="&amp;$B270)</f>
        <v>0</v>
      </c>
      <c r="U270" s="8">
        <f>SUMIFS('Aceite Virgen'!U$6:U$257,'Aceite Virgen'!$A$6:$A$257,"&gt;="&amp;$A270,'Aceite Virgen'!$B$6:$B$257,"&lt;="&amp;$B270)</f>
        <v>0</v>
      </c>
      <c r="V270" s="14"/>
      <c r="W270" s="14"/>
      <c r="X270" s="14"/>
      <c r="Y270" s="8">
        <f>SUMIFS('Aceite Virgen'!Y$6:Y$257,'Aceite Virgen'!$A$6:$A$257,"&gt;="&amp;$A270,'Aceite Virgen'!$B$6:$B$257,"&lt;="&amp;$B270)</f>
        <v>0.22</v>
      </c>
      <c r="Z270" s="8">
        <f>SUMIFS('Aceite Virgen'!Z$6:Z$257,'Aceite Virgen'!$A$6:$A$257,"&gt;="&amp;$A270,'Aceite Virgen'!$B$6:$B$257,"&lt;="&amp;$B270)</f>
        <v>1.24</v>
      </c>
      <c r="AA270" s="8">
        <f>SUMIFS('Aceite Virgen'!AA$6:AA$257,'Aceite Virgen'!$A$6:$A$257,"&gt;="&amp;$A270,'Aceite Virgen'!$B$6:$B$257,"&lt;="&amp;$B270)</f>
        <v>0</v>
      </c>
      <c r="AB270" s="8">
        <f>SUMIFS('Aceite Virgen'!AB$6:AB$257,'Aceite Virgen'!$A$6:$A$257,"&gt;="&amp;$A270,'Aceite Virgen'!$B$6:$B$257,"&lt;="&amp;$B270)</f>
        <v>0</v>
      </c>
      <c r="AC270" s="14"/>
      <c r="AD270" s="14"/>
      <c r="AE270" s="14"/>
      <c r="AF270" s="8">
        <f>SUMIFS('Aceite Virgen'!AF$6:AF$257,'Aceite Virgen'!$A$6:$A$257,"&gt;="&amp;$A270,'Aceite Virgen'!$B$6:$B$257,"&lt;="&amp;$B270)</f>
        <v>0.38999999999999996</v>
      </c>
      <c r="AG270" s="8">
        <f>SUMIFS('Aceite Virgen'!AG$6:AG$257,'Aceite Virgen'!$A$6:$A$257,"&gt;="&amp;$A270,'Aceite Virgen'!$B$6:$B$257,"&lt;="&amp;$B270)</f>
        <v>2.95</v>
      </c>
      <c r="AH270" s="8">
        <f>SUMIFS('Aceite Virgen'!AH$6:AH$257,'Aceite Virgen'!$A$6:$A$257,"&gt;="&amp;$A270,'Aceite Virgen'!$B$6:$B$257,"&lt;="&amp;$B270)</f>
        <v>0.15000000000000002</v>
      </c>
      <c r="AI270" s="8">
        <f>SUMIFS('Aceite Virgen'!AI$6:AI$257,'Aceite Virgen'!$A$6:$A$257,"&gt;="&amp;$A270,'Aceite Virgen'!$B$6:$B$257,"&lt;="&amp;$B270)</f>
        <v>0</v>
      </c>
      <c r="AJ270" s="14"/>
      <c r="AK270" s="14"/>
      <c r="AL270" s="14"/>
      <c r="AM270" s="8">
        <f>SUMIFS('Aceite Virgen'!AM$6:AM$257,'Aceite Virgen'!$A$6:$A$257,"&gt;="&amp;$A270,'Aceite Virgen'!$B$6:$B$257,"&lt;="&amp;$B270)</f>
        <v>0.17</v>
      </c>
      <c r="AN270" s="8">
        <f>SUMIFS('Aceite Virgen'!AN$6:AN$257,'Aceite Virgen'!$A$6:$A$257,"&gt;="&amp;$A270,'Aceite Virgen'!$B$6:$B$257,"&lt;="&amp;$B270)</f>
        <v>0.92</v>
      </c>
      <c r="AO270" s="8">
        <f>SUMIFS('Aceite Virgen'!AO$6:AO$257,'Aceite Virgen'!$A$6:$A$257,"&gt;="&amp;$A270,'Aceite Virgen'!$B$6:$B$257,"&lt;="&amp;$B270)</f>
        <v>0.11</v>
      </c>
      <c r="AP270" s="8">
        <f>SUMIFS('Aceite Virgen'!AP$6:AP$257,'Aceite Virgen'!$A$6:$A$257,"&gt;="&amp;$A270,'Aceite Virgen'!$B$6:$B$257,"&lt;="&amp;$B270)</f>
        <v>0</v>
      </c>
      <c r="AQ270" s="14"/>
      <c r="AR270" s="14"/>
      <c r="AT270" s="8">
        <f>SUMIFS('Aceite Virgen'!AT$6:AT$257,'Aceite Virgen'!$A$6:$A$257,"&gt;="&amp;$A270,'Aceite Virgen'!$B$6:$B$257,"&lt;="&amp;$B270)</f>
        <v>0.94</v>
      </c>
      <c r="AU270" s="8">
        <f>SUMIFS('Aceite Virgen'!AU$6:AU$257,'Aceite Virgen'!$A$6:$A$257,"&gt;="&amp;$A270,'Aceite Virgen'!$B$6:$B$257,"&lt;="&amp;$B270)</f>
        <v>2.85</v>
      </c>
      <c r="AV270" s="8">
        <f>SUMIFS('Aceite Virgen'!AV$6:AV$257,'Aceite Virgen'!$A$6:$A$257,"&gt;="&amp;$A270,'Aceite Virgen'!$B$6:$B$257,"&lt;="&amp;$B270)</f>
        <v>0.52</v>
      </c>
      <c r="AW270" s="8">
        <f>SUMIFS('Aceite Virgen'!AW$6:AW$257,'Aceite Virgen'!$A$6:$A$257,"&gt;="&amp;$A270,'Aceite Virgen'!$B$6:$B$257,"&lt;="&amp;$B270)</f>
        <v>12</v>
      </c>
      <c r="BA270" s="8">
        <f>SUMIFS('Aceite Virgen'!BA$6:BA$257,'Aceite Virgen'!$A$6:$A$257,"&gt;="&amp;A270,'Aceite Virgen'!$B$6:$B$257,"&lt;="&amp;B270)</f>
        <v>0.26</v>
      </c>
      <c r="BB270" s="8">
        <f>SUMIFS('Aceite Virgen'!BB$6:BB$257,'Aceite Virgen'!$A$6:$A$257,"&gt;="&amp;$A270,'Aceite Virgen'!$B$6:$B$257,"&lt;="&amp;$B270)</f>
        <v>0</v>
      </c>
      <c r="BC270" s="8">
        <f>SUMIFS('Aceite Virgen'!BC$6:BC$257,'Aceite Virgen'!$A$6:$A$257,"&gt;="&amp;$A270,'Aceite Virgen'!$B$6:$B$257,"&lt;="&amp;$B270)</f>
        <v>0.31000000000000005</v>
      </c>
      <c r="BD270" s="8">
        <f>SUMIFS('Aceite Virgen'!BD$6:BD$257,'Aceite Virgen'!$A$6:$A$257,"&gt;="&amp;$A270,'Aceite Virgen'!$B$6:$B$257,"&lt;="&amp;$B270)</f>
        <v>0</v>
      </c>
      <c r="BH270" s="8">
        <f>SUMIFS('Aceite Virgen'!BH$6:BH$257,'Aceite Virgen'!$A$6:$A$257,"&gt;="&amp;$A270,'Aceite Virgen'!$B$6:$B$257,"&lt;="&amp;$B270)</f>
        <v>0.09</v>
      </c>
      <c r="BI270" s="8">
        <f>SUMIFS('Aceite Virgen'!BI$6:BI$257,'Aceite Virgen'!$A$6:$A$257,"&gt;="&amp;$A270,'Aceite Virgen'!$B$6:$B$257,"&lt;="&amp;$B270)</f>
        <v>0</v>
      </c>
      <c r="BJ270" s="8">
        <f>SUMIFS('Aceite Virgen'!BJ$6:BJ$257,'Aceite Virgen'!$A$6:$A$257,"&gt;="&amp;$A270,'Aceite Virgen'!$B$6:$B$257,"&lt;="&amp;$B270)</f>
        <v>0.1</v>
      </c>
      <c r="BK270" s="8">
        <f>SUMIFS('Aceite Virgen'!BK$6:BK$257,'Aceite Virgen'!$A$6:$A$257,"&gt;="&amp;$A270,'Aceite Virgen'!$B$6:$B$257,"&lt;="&amp;$B270)</f>
        <v>0</v>
      </c>
      <c r="BO270" s="8">
        <f>SUMIFS('Aceite Virgen'!BO$6:BO$257,'Aceite Virgen'!$A$6:$A$257,"&gt;="&amp;$A270,'Aceite Virgen'!$B$6:$B$257,"&lt;="&amp;$B270)</f>
        <v>0.27</v>
      </c>
      <c r="BP270" s="8">
        <f>SUMIFS('Aceite Virgen'!BP$6:BP$257,'Aceite Virgen'!$A$6:$A$257,"&gt;="&amp;$A270,'Aceite Virgen'!$B$6:$B$257,"&lt;="&amp;$B270)</f>
        <v>0</v>
      </c>
      <c r="BQ270" s="8">
        <f>SUMIFS('Aceite Virgen'!BQ$6:BQ$257,'Aceite Virgen'!$A$6:$A$257,"&gt;="&amp;$A270,'Aceite Virgen'!$B$6:$B$257,"&lt;="&amp;$B270)</f>
        <v>0.32</v>
      </c>
      <c r="BR270" s="8">
        <f>SUMIFS('Aceite Virgen'!BR$6:BR$257,'Aceite Virgen'!$A$6:$A$257,"&gt;="&amp;$A270,'Aceite Virgen'!$B$6:$B$257,"&lt;="&amp;$B270)</f>
        <v>0</v>
      </c>
      <c r="BV270" s="8">
        <f>SUMIFS('Aceite Virgen'!BV$6:BV$257,'Aceite Virgen'!$A$6:$A$257,"&gt;="&amp;$A270,'Aceite Virgen'!$B$6:$B$257,"&lt;="&amp;$B270)</f>
        <v>0.56000000000000005</v>
      </c>
      <c r="BW270" s="8">
        <f>SUMIFS('Aceite Virgen'!BW$6:BW$257,'Aceite Virgen'!$A$6:$A$257,"&gt;="&amp;$A270,'Aceite Virgen'!$B$6:$B$257,"&lt;="&amp;$B270)</f>
        <v>2.59</v>
      </c>
      <c r="BX270" s="8">
        <f>SUMIFS('Aceite Virgen'!BX$6:BX$257,'Aceite Virgen'!$A$6:$A$257,"&gt;="&amp;$A270,'Aceite Virgen'!$B$6:$B$257,"&lt;="&amp;$B270)</f>
        <v>0.38</v>
      </c>
      <c r="BY270" s="8">
        <f>SUMIFS('Aceite Virgen'!BY$6:BY$257,'Aceite Virgen'!$A$6:$A$257,"&gt;="&amp;$A270,'Aceite Virgen'!$B$6:$B$257,"&lt;="&amp;$B270)</f>
        <v>0</v>
      </c>
      <c r="CC270" s="8">
        <f>SUMIFS('Aceite Virgen'!CC$6:CC$257,'Aceite Virgen'!$A$6:$A$257,"&gt;="&amp;$A270,'Aceite Virgen'!$B$6:$B$257,"&lt;="&amp;$B270)</f>
        <v>0.05</v>
      </c>
      <c r="CD270" s="8">
        <f>SUMIFS('Aceite Virgen'!CD$6:CD$257,'Aceite Virgen'!$A$6:$A$257,"&gt;="&amp;$A270,'Aceite Virgen'!$B$6:$B$257,"&lt;="&amp;$B270)</f>
        <v>0</v>
      </c>
      <c r="CE270" s="8">
        <f>SUMIFS('Aceite Virgen'!CE$6:CE$257,'Aceite Virgen'!$A$6:$A$257,"&gt;="&amp;$A270,'Aceite Virgen'!$B$6:$B$257,"&lt;="&amp;$B270)</f>
        <v>0.06</v>
      </c>
      <c r="CF270" s="8">
        <f>SUMIFS('Aceite Virgen'!CF$6:CF$257,'Aceite Virgen'!$A$6:$A$257,"&gt;="&amp;$A270,'Aceite Virgen'!$B$6:$B$257,"&lt;="&amp;$B270)</f>
        <v>0</v>
      </c>
      <c r="CJ270" s="8">
        <f>SUMIFS('Aceite Virgen'!CJ$6:CJ$257,'Aceite Virgen'!$A$6:$A$257,"&gt;="&amp;$A270,'Aceite Virgen'!$B$6:$B$257,"&lt;="&amp;$B270)</f>
        <v>0.92999999999999994</v>
      </c>
      <c r="CK270" s="8">
        <f>SUMIFS('Aceite Virgen'!CK$6:CK$257,'Aceite Virgen'!$A$6:$A$257,"&gt;="&amp;$A270,'Aceite Virgen'!$B$6:$B$257,"&lt;="&amp;$B270)</f>
        <v>2.74</v>
      </c>
      <c r="CL270" s="8">
        <f>SUMIFS('Aceite Virgen'!CL$6:CL$257,'Aceite Virgen'!$A$6:$A$257,"&gt;="&amp;$A270,'Aceite Virgen'!$B$6:$B$257,"&lt;="&amp;$B270)</f>
        <v>0.23</v>
      </c>
      <c r="CM270" s="8">
        <f>SUMIFS('Aceite Virgen'!CM$6:CM$257,'Aceite Virgen'!$A$6:$A$257,"&gt;="&amp;$A270,'Aceite Virgen'!$B$6:$B$257,"&lt;="&amp;$B270)</f>
        <v>8.31</v>
      </c>
      <c r="CQ270" s="8">
        <f>SUMIFS('Aceite Virgen'!CQ$6:CQ$257,'Aceite Virgen'!$A$6:$A$257,"&gt;="&amp;$A270,'Aceite Virgen'!$B$6:$B$257,"&lt;="&amp;$B270)</f>
        <v>2.0699999999999998</v>
      </c>
      <c r="CR270" s="8">
        <f>SUMIFS('Aceite Virgen'!CR$6:CR$257,'Aceite Virgen'!$A$6:$A$257,"&gt;="&amp;$A270,'Aceite Virgen'!$B$6:$B$257,"&lt;="&amp;$B270)</f>
        <v>5.13</v>
      </c>
      <c r="CS270" s="8">
        <f>SUMIFS('Aceite Virgen'!CS$6:CS$257,'Aceite Virgen'!$A$6:$A$257,"&gt;="&amp;$A270,'Aceite Virgen'!$B$6:$B$257,"&lt;="&amp;$B270)</f>
        <v>1.44</v>
      </c>
      <c r="CT270" s="8">
        <f>SUMIFS('Aceite Virgen'!CT$6:CT$257,'Aceite Virgen'!$A$6:$A$257,"&gt;="&amp;$A270,'Aceite Virgen'!$B$6:$B$257,"&lt;="&amp;$B270)</f>
        <v>6.34</v>
      </c>
      <c r="CX270" s="8">
        <f>SUMIFS('Aceite Virgen'!CX$6:CX$257,'Aceite Virgen'!$A$6:$A$257,"&gt;="&amp;$A270,'Aceite Virgen'!$B$6:$B$257,"&lt;="&amp;$B270)</f>
        <v>4.6800000000000006</v>
      </c>
      <c r="CY270" s="8">
        <f>SUMIFS('Aceite Virgen'!CY$6:CY$257,'Aceite Virgen'!$A$6:$A$257,"&gt;="&amp;$A270,'Aceite Virgen'!$B$6:$B$257,"&lt;="&amp;$B270)</f>
        <v>7.32</v>
      </c>
      <c r="CZ270" s="8">
        <f>SUMIFS('Aceite Virgen'!CZ$6:CZ$257,'Aceite Virgen'!$A$6:$A$257,"&gt;="&amp;$A270,'Aceite Virgen'!$B$6:$B$257,"&lt;="&amp;$B270)</f>
        <v>4.37</v>
      </c>
      <c r="DA270" s="8">
        <f>SUMIFS('Aceite Virgen'!DA$6:DA$257,'Aceite Virgen'!$A$6:$A$257,"&gt;="&amp;$A270,'Aceite Virgen'!$B$6:$B$257,"&lt;="&amp;$B270)</f>
        <v>2.35</v>
      </c>
      <c r="DE270" s="8">
        <f>SUMIFS('Aceite Virgen'!DE$6:DE$257,'Aceite Virgen'!$A$6:$A$257,"&gt;="&amp;$A270,'Aceite Virgen'!$B$6:$B$257,"&lt;="&amp;$B270)</f>
        <v>1.67</v>
      </c>
      <c r="DF270" s="8">
        <f>SUMIFS('Aceite Virgen'!DF$6:DF$257,'Aceite Virgen'!$A$6:$A$257,"&gt;="&amp;$A270,'Aceite Virgen'!$B$6:$B$257,"&lt;="&amp;$B270)</f>
        <v>1.71</v>
      </c>
      <c r="DG270" s="8">
        <f>SUMIFS('Aceite Virgen'!DG$6:DG$257,'Aceite Virgen'!$A$6:$A$257,"&gt;="&amp;$A270,'Aceite Virgen'!$B$6:$B$257,"&lt;="&amp;$B270)</f>
        <v>1.62</v>
      </c>
      <c r="DH270" s="8">
        <f>SUMIFS('Aceite Virgen'!DH$6:DH$257,'Aceite Virgen'!$A$6:$A$257,"&gt;="&amp;$A270,'Aceite Virgen'!$B$6:$B$257,"&lt;="&amp;$B270)</f>
        <v>5.15</v>
      </c>
      <c r="DL270" s="8">
        <f>SUMIFS('Aceite Virgen'!DL$6:DL$257,'Aceite Virgen'!$A$6:$A$257,"&gt;="&amp;$A270,'Aceite Virgen'!$B$6:$B$257,"&lt;="&amp;$B270)</f>
        <v>3.0500000000000003</v>
      </c>
      <c r="DM270" s="8">
        <f>SUMIFS('Aceite Virgen'!DM$6:DM$257,'Aceite Virgen'!$A$6:$A$257,"&gt;="&amp;$A270,'Aceite Virgen'!$B$6:$B$257,"&lt;="&amp;$B270)</f>
        <v>10.02</v>
      </c>
      <c r="DN270" s="8">
        <f>SUMIFS('Aceite Virgen'!DN$6:DN$257,'Aceite Virgen'!$A$6:$A$257,"&gt;="&amp;$A270,'Aceite Virgen'!$B$6:$B$257,"&lt;="&amp;$B270)</f>
        <v>1.85</v>
      </c>
      <c r="DO270" s="8">
        <f>SUMIFS('Aceite Virgen'!DO$6:DO$257,'Aceite Virgen'!$A$6:$A$257,"&gt;="&amp;$A270,'Aceite Virgen'!$B$6:$B$257,"&lt;="&amp;$B270)</f>
        <v>0.6</v>
      </c>
      <c r="DS270" s="8">
        <f>SUMIFS('Aceite Virgen'!DS$6:DS$257,'Aceite Virgen'!$A$6:$A$257,"&gt;="&amp;$A270,'Aceite Virgen'!$B$6:$B$257,"&lt;="&amp;$B270)</f>
        <v>0.60000000000000009</v>
      </c>
      <c r="DT270" s="8">
        <f>SUMIFS('Aceite Virgen'!DT$6:DT$257,'Aceite Virgen'!$A$6:$A$257,"&gt;="&amp;$A270,'Aceite Virgen'!$B$6:$B$257,"&lt;="&amp;$B270)</f>
        <v>1.96</v>
      </c>
      <c r="DU270" s="8">
        <f>SUMIFS('Aceite Virgen'!DU$6:DU$257,'Aceite Virgen'!$A$6:$A$257,"&gt;="&amp;$A270,'Aceite Virgen'!$B$6:$B$257,"&lt;="&amp;$B270)</f>
        <v>0.1</v>
      </c>
      <c r="DV270" s="8">
        <f>SUMIFS('Aceite Virgen'!DV$6:DV$257,'Aceite Virgen'!$A$6:$A$257,"&gt;="&amp;$A270,'Aceite Virgen'!$B$6:$B$257,"&lt;="&amp;$B270)</f>
        <v>0</v>
      </c>
      <c r="DZ270" s="8">
        <f>SUMIFS('Aceite Virgen'!DZ$6:DZ$257,'Aceite Virgen'!$A$6:$A$257,"&gt;="&amp;$A270,'Aceite Virgen'!$B$6:$B$257,"&lt;="&amp;$B270)</f>
        <v>1.8099999999999998</v>
      </c>
      <c r="EA270" s="8">
        <f>SUMIFS('Aceite Virgen'!EA$6:EA$257,'Aceite Virgen'!$A$6:$A$257,"&gt;="&amp;$A270,'Aceite Virgen'!$B$6:$B$257,"&lt;="&amp;$B270)</f>
        <v>10.24</v>
      </c>
      <c r="EB270" s="8">
        <f>SUMIFS('Aceite Virgen'!EB$6:EB$257,'Aceite Virgen'!$A$6:$A$257,"&gt;="&amp;$A270,'Aceite Virgen'!$B$6:$B$257,"&lt;="&amp;$B270)</f>
        <v>0.36</v>
      </c>
      <c r="EC270" s="8">
        <f>SUMIFS('Aceite Virgen'!EC$6:EC$257,'Aceite Virgen'!$A$6:$A$257,"&gt;="&amp;$A270,'Aceite Virgen'!$B$6:$B$257,"&lt;="&amp;$B270)</f>
        <v>0</v>
      </c>
      <c r="EG270" s="8">
        <f>SUMIFS('Aceite Virgen'!EG$6:EG$257,'Aceite Virgen'!$A$6:$A$257,"&gt;="&amp;$A270,'Aceite Virgen'!$B$6:$B$257,"&lt;="&amp;$B270)</f>
        <v>2.13</v>
      </c>
      <c r="EH270" s="8">
        <f>SUMIFS('Aceite Virgen'!EH$6:EH$257,'Aceite Virgen'!$A$6:$A$257,"&gt;="&amp;$A270,'Aceite Virgen'!$B$6:$B$257,"&lt;="&amp;$B270)</f>
        <v>0.54</v>
      </c>
      <c r="EI270" s="8">
        <f>SUMIFS('Aceite Virgen'!EI$6:EI$257,'Aceite Virgen'!$A$6:$A$257,"&gt;="&amp;$A270,'Aceite Virgen'!$B$6:$B$257,"&lt;="&amp;$B270)</f>
        <v>2.9</v>
      </c>
      <c r="EJ270" s="8">
        <f>SUMIFS('Aceite Virgen'!EJ$6:EJ$257,'Aceite Virgen'!$A$6:$A$257,"&gt;="&amp;$A270,'Aceite Virgen'!$B$6:$B$257,"&lt;="&amp;$B270)</f>
        <v>1.59</v>
      </c>
    </row>
    <row r="271" spans="1:140" x14ac:dyDescent="0.3">
      <c r="A271" s="14">
        <f>'TAM Aceite Virgen'!B19</f>
        <v>3.5</v>
      </c>
      <c r="B271" s="14">
        <f>'TAM Aceite Virgen'!C19</f>
        <v>3.6</v>
      </c>
      <c r="C271" s="14"/>
      <c r="D271" s="8">
        <f>SUMIFS('Aceite Virgen'!D$6:D$257,'Aceite Virgen'!$A$6:$A$257,"&gt;="&amp;$A271,'Aceite Virgen'!$B$6:$B$257,"&lt;="&amp;$B271)</f>
        <v>1.21</v>
      </c>
      <c r="E271" s="8">
        <f>SUMIFS('Aceite Virgen'!E$6:E$257,'Aceite Virgen'!$A$6:$A$257,"&gt;="&amp;$A271,'Aceite Virgen'!$B$6:$B$257,"&lt;="&amp;$B271)</f>
        <v>6.28</v>
      </c>
      <c r="F271" s="8">
        <f>SUMIFS('Aceite Virgen'!F$6:F$257,'Aceite Virgen'!$A$6:$A$257,"&gt;="&amp;$A271,'Aceite Virgen'!$B$6:$B$257,"&lt;="&amp;$B271)</f>
        <v>0.56000000000000005</v>
      </c>
      <c r="G271" s="8">
        <f>SUMIFS('Aceite Virgen'!G$6:G$257,'Aceite Virgen'!$A$6:$A$257,"&gt;="&amp;$A271,'Aceite Virgen'!$B$6:$B$257,"&lt;="&amp;$B271)</f>
        <v>0</v>
      </c>
      <c r="H271" s="14"/>
      <c r="I271" s="14"/>
      <c r="J271" s="14"/>
      <c r="K271" s="8">
        <f>SUMIFS('Aceite Virgen'!K$6:K$257,'Aceite Virgen'!$A$6:$A$257,"&gt;="&amp;$A271,'Aceite Virgen'!$B$6:$B$257,"&lt;="&amp;$B271)</f>
        <v>0.44</v>
      </c>
      <c r="L271" s="8">
        <f>SUMIFS('Aceite Virgen'!L$6:L$257,'Aceite Virgen'!$A$6:$A$257,"&gt;="&amp;$A271,'Aceite Virgen'!$B$6:$B$257,"&lt;="&amp;$B271)</f>
        <v>3.11</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0.64</v>
      </c>
      <c r="S271" s="8">
        <f>SUMIFS('Aceite Virgen'!S$6:S$257,'Aceite Virgen'!$A$6:$A$257,"&gt;="&amp;$A271,'Aceite Virgen'!$B$6:$B$257,"&lt;="&amp;$B271)</f>
        <v>4</v>
      </c>
      <c r="T271" s="8">
        <f>SUMIFS('Aceite Virgen'!T$6:T$257,'Aceite Virgen'!$A$6:$A$257,"&gt;="&amp;$A271,'Aceite Virgen'!$B$6:$B$257,"&lt;="&amp;$B271)</f>
        <v>0</v>
      </c>
      <c r="U271" s="8">
        <f>SUMIFS('Aceite Virgen'!U$6:U$257,'Aceite Virgen'!$A$6:$A$257,"&gt;="&amp;$A271,'Aceite Virgen'!$B$6:$B$257,"&lt;="&amp;$B271)</f>
        <v>0</v>
      </c>
      <c r="V271" s="14"/>
      <c r="W271" s="14"/>
      <c r="X271" s="14"/>
      <c r="Y271" s="8">
        <f>SUMIFS('Aceite Virgen'!Y$6:Y$257,'Aceite Virgen'!$A$6:$A$257,"&gt;="&amp;$A271,'Aceite Virgen'!$B$6:$B$257,"&lt;="&amp;$B271)</f>
        <v>0.44</v>
      </c>
      <c r="Z271" s="8">
        <f>SUMIFS('Aceite Virgen'!Z$6:Z$257,'Aceite Virgen'!$A$6:$A$257,"&gt;="&amp;$A271,'Aceite Virgen'!$B$6:$B$257,"&lt;="&amp;$B271)</f>
        <v>2.5499999999999998</v>
      </c>
      <c r="AA271" s="8">
        <f>SUMIFS('Aceite Virgen'!AA$6:AA$257,'Aceite Virgen'!$A$6:$A$257,"&gt;="&amp;$A271,'Aceite Virgen'!$B$6:$B$257,"&lt;="&amp;$B271)</f>
        <v>0</v>
      </c>
      <c r="AB271" s="8">
        <f>SUMIFS('Aceite Virgen'!AB$6:AB$257,'Aceite Virgen'!$A$6:$A$257,"&gt;="&amp;$A271,'Aceite Virgen'!$B$6:$B$257,"&lt;="&amp;$B271)</f>
        <v>0</v>
      </c>
      <c r="AC271" s="14"/>
      <c r="AD271" s="14"/>
      <c r="AE271" s="14"/>
      <c r="AF271" s="8">
        <f>SUMIFS('Aceite Virgen'!AF$6:AF$257,'Aceite Virgen'!$A$6:$A$257,"&gt;="&amp;$A271,'Aceite Virgen'!$B$6:$B$257,"&lt;="&amp;$B271)</f>
        <v>1.54</v>
      </c>
      <c r="AG271" s="8">
        <f>SUMIFS('Aceite Virgen'!AG$6:AG$257,'Aceite Virgen'!$A$6:$A$257,"&gt;="&amp;$A271,'Aceite Virgen'!$B$6:$B$257,"&lt;="&amp;$B271)</f>
        <v>0</v>
      </c>
      <c r="AH271" s="8">
        <f>SUMIFS('Aceite Virgen'!AH$6:AH$257,'Aceite Virgen'!$A$6:$A$257,"&gt;="&amp;$A271,'Aceite Virgen'!$B$6:$B$257,"&lt;="&amp;$B271)</f>
        <v>1.81</v>
      </c>
      <c r="AI271" s="8">
        <f>SUMIFS('Aceite Virgen'!AI$6:AI$257,'Aceite Virgen'!$A$6:$A$257,"&gt;="&amp;$A271,'Aceite Virgen'!$B$6:$B$257,"&lt;="&amp;$B271)</f>
        <v>0</v>
      </c>
      <c r="AJ271" s="14"/>
      <c r="AK271" s="14"/>
      <c r="AL271" s="14"/>
      <c r="AM271" s="8">
        <f>SUMIFS('Aceite Virgen'!AM$6:AM$257,'Aceite Virgen'!$A$6:$A$257,"&gt;="&amp;$A271,'Aceite Virgen'!$B$6:$B$257,"&lt;="&amp;$B271)</f>
        <v>1.2</v>
      </c>
      <c r="AN271" s="8">
        <f>SUMIFS('Aceite Virgen'!AN$6:AN$257,'Aceite Virgen'!$A$6:$A$257,"&gt;="&amp;$A271,'Aceite Virgen'!$B$6:$B$257,"&lt;="&amp;$B271)</f>
        <v>1.26</v>
      </c>
      <c r="AO271" s="8">
        <f>SUMIFS('Aceite Virgen'!AO$6:AO$257,'Aceite Virgen'!$A$6:$A$257,"&gt;="&amp;$A271,'Aceite Virgen'!$B$6:$B$257,"&lt;="&amp;$B271)</f>
        <v>1.32</v>
      </c>
      <c r="AP271" s="8">
        <f>SUMIFS('Aceite Virgen'!AP$6:AP$257,'Aceite Virgen'!$A$6:$A$257,"&gt;="&amp;$A271,'Aceite Virgen'!$B$6:$B$257,"&lt;="&amp;$B271)</f>
        <v>0</v>
      </c>
      <c r="AQ271" s="14"/>
      <c r="AR271" s="14"/>
      <c r="AT271" s="8">
        <f>SUMIFS('Aceite Virgen'!AT$6:AT$257,'Aceite Virgen'!$A$6:$A$257,"&gt;="&amp;$A271,'Aceite Virgen'!$B$6:$B$257,"&lt;="&amp;$B271)</f>
        <v>1.36</v>
      </c>
      <c r="AU271" s="8">
        <f>SUMIFS('Aceite Virgen'!AU$6:AU$257,'Aceite Virgen'!$A$6:$A$257,"&gt;="&amp;$A271,'Aceite Virgen'!$B$6:$B$257,"&lt;="&amp;$B271)</f>
        <v>0</v>
      </c>
      <c r="AV271" s="8">
        <f>SUMIFS('Aceite Virgen'!AV$6:AV$257,'Aceite Virgen'!$A$6:$A$257,"&gt;="&amp;$A271,'Aceite Virgen'!$B$6:$B$257,"&lt;="&amp;$B271)</f>
        <v>1.6300000000000001</v>
      </c>
      <c r="AW271" s="8">
        <f>SUMIFS('Aceite Virgen'!AW$6:AW$257,'Aceite Virgen'!$A$6:$A$257,"&gt;="&amp;$A271,'Aceite Virgen'!$B$6:$B$257,"&lt;="&amp;$B271)</f>
        <v>0</v>
      </c>
      <c r="BA271" s="8">
        <f>SUMIFS('Aceite Virgen'!BA$6:BA$257,'Aceite Virgen'!$A$6:$A$257,"&gt;="&amp;A271,'Aceite Virgen'!$B$6:$B$257,"&lt;="&amp;B271)</f>
        <v>1.31</v>
      </c>
      <c r="BB271" s="8">
        <f>SUMIFS('Aceite Virgen'!BB$6:BB$257,'Aceite Virgen'!$A$6:$A$257,"&gt;="&amp;$A271,'Aceite Virgen'!$B$6:$B$257,"&lt;="&amp;$B271)</f>
        <v>4.7300000000000004</v>
      </c>
      <c r="BC271" s="8">
        <f>SUMIFS('Aceite Virgen'!BC$6:BC$257,'Aceite Virgen'!$A$6:$A$257,"&gt;="&amp;$A271,'Aceite Virgen'!$B$6:$B$257,"&lt;="&amp;$B271)</f>
        <v>0.96</v>
      </c>
      <c r="BD271" s="8">
        <f>SUMIFS('Aceite Virgen'!BD$6:BD$257,'Aceite Virgen'!$A$6:$A$257,"&gt;="&amp;$A271,'Aceite Virgen'!$B$6:$B$257,"&lt;="&amp;$B271)</f>
        <v>0</v>
      </c>
      <c r="BH271" s="8">
        <f>SUMIFS('Aceite Virgen'!BH$6:BH$257,'Aceite Virgen'!$A$6:$A$257,"&gt;="&amp;$A271,'Aceite Virgen'!$B$6:$B$257,"&lt;="&amp;$B271)</f>
        <v>2.06</v>
      </c>
      <c r="BI271" s="8">
        <f>SUMIFS('Aceite Virgen'!BI$6:BI$257,'Aceite Virgen'!$A$6:$A$257,"&gt;="&amp;$A271,'Aceite Virgen'!$B$6:$B$257,"&lt;="&amp;$B271)</f>
        <v>1.58</v>
      </c>
      <c r="BJ271" s="8">
        <f>SUMIFS('Aceite Virgen'!BJ$6:BJ$257,'Aceite Virgen'!$A$6:$A$257,"&gt;="&amp;$A271,'Aceite Virgen'!$B$6:$B$257,"&lt;="&amp;$B271)</f>
        <v>2.06</v>
      </c>
      <c r="BK271" s="8">
        <f>SUMIFS('Aceite Virgen'!BK$6:BK$257,'Aceite Virgen'!$A$6:$A$257,"&gt;="&amp;$A271,'Aceite Virgen'!$B$6:$B$257,"&lt;="&amp;$B271)</f>
        <v>0</v>
      </c>
      <c r="BO271" s="8">
        <f>SUMIFS('Aceite Virgen'!BO$6:BO$257,'Aceite Virgen'!$A$6:$A$257,"&gt;="&amp;$A271,'Aceite Virgen'!$B$6:$B$257,"&lt;="&amp;$B271)</f>
        <v>2.5799999999999996</v>
      </c>
      <c r="BP271" s="8">
        <f>SUMIFS('Aceite Virgen'!BP$6:BP$257,'Aceite Virgen'!$A$6:$A$257,"&gt;="&amp;$A271,'Aceite Virgen'!$B$6:$B$257,"&lt;="&amp;$B271)</f>
        <v>0.92</v>
      </c>
      <c r="BQ271" s="8">
        <f>SUMIFS('Aceite Virgen'!BQ$6:BQ$257,'Aceite Virgen'!$A$6:$A$257,"&gt;="&amp;$A271,'Aceite Virgen'!$B$6:$B$257,"&lt;="&amp;$B271)</f>
        <v>2.97</v>
      </c>
      <c r="BR271" s="8">
        <f>SUMIFS('Aceite Virgen'!BR$6:BR$257,'Aceite Virgen'!$A$6:$A$257,"&gt;="&amp;$A271,'Aceite Virgen'!$B$6:$B$257,"&lt;="&amp;$B271)</f>
        <v>0</v>
      </c>
      <c r="BV271" s="8">
        <f>SUMIFS('Aceite Virgen'!BV$6:BV$257,'Aceite Virgen'!$A$6:$A$257,"&gt;="&amp;$A271,'Aceite Virgen'!$B$6:$B$257,"&lt;="&amp;$B271)</f>
        <v>7.6</v>
      </c>
      <c r="BW271" s="8">
        <f>SUMIFS('Aceite Virgen'!BW$6:BW$257,'Aceite Virgen'!$A$6:$A$257,"&gt;="&amp;$A271,'Aceite Virgen'!$B$6:$B$257,"&lt;="&amp;$B271)</f>
        <v>22.36</v>
      </c>
      <c r="BX271" s="8">
        <f>SUMIFS('Aceite Virgen'!BX$6:BX$257,'Aceite Virgen'!$A$6:$A$257,"&gt;="&amp;$A271,'Aceite Virgen'!$B$6:$B$257,"&lt;="&amp;$B271)</f>
        <v>6.17</v>
      </c>
      <c r="BY271" s="8">
        <f>SUMIFS('Aceite Virgen'!BY$6:BY$257,'Aceite Virgen'!$A$6:$A$257,"&gt;="&amp;$A271,'Aceite Virgen'!$B$6:$B$257,"&lt;="&amp;$B271)</f>
        <v>0</v>
      </c>
      <c r="CC271" s="8">
        <f>SUMIFS('Aceite Virgen'!CC$6:CC$257,'Aceite Virgen'!$A$6:$A$257,"&gt;="&amp;$A271,'Aceite Virgen'!$B$6:$B$257,"&lt;="&amp;$B271)</f>
        <v>15.34</v>
      </c>
      <c r="CD271" s="8">
        <f>SUMIFS('Aceite Virgen'!CD$6:CD$257,'Aceite Virgen'!$A$6:$A$257,"&gt;="&amp;$A271,'Aceite Virgen'!$B$6:$B$257,"&lt;="&amp;$B271)</f>
        <v>35.82</v>
      </c>
      <c r="CE271" s="8">
        <f>SUMIFS('Aceite Virgen'!CE$6:CE$257,'Aceite Virgen'!$A$6:$A$257,"&gt;="&amp;$A271,'Aceite Virgen'!$B$6:$B$257,"&lt;="&amp;$B271)</f>
        <v>14</v>
      </c>
      <c r="CF271" s="8">
        <f>SUMIFS('Aceite Virgen'!CF$6:CF$257,'Aceite Virgen'!$A$6:$A$257,"&gt;="&amp;$A271,'Aceite Virgen'!$B$6:$B$257,"&lt;="&amp;$B271)</f>
        <v>0</v>
      </c>
      <c r="CJ271" s="8">
        <f>SUMIFS('Aceite Virgen'!CJ$6:CJ$257,'Aceite Virgen'!$A$6:$A$257,"&gt;="&amp;$A271,'Aceite Virgen'!$B$6:$B$257,"&lt;="&amp;$B271)</f>
        <v>24.660000000000004</v>
      </c>
      <c r="CK271" s="8">
        <f>SUMIFS('Aceite Virgen'!CK$6:CK$257,'Aceite Virgen'!$A$6:$A$257,"&gt;="&amp;$A271,'Aceite Virgen'!$B$6:$B$257,"&lt;="&amp;$B271)</f>
        <v>35.909999999999997</v>
      </c>
      <c r="CL271" s="8">
        <f>SUMIFS('Aceite Virgen'!CL$6:CL$257,'Aceite Virgen'!$A$6:$A$257,"&gt;="&amp;$A271,'Aceite Virgen'!$B$6:$B$257,"&lt;="&amp;$B271)</f>
        <v>22.52</v>
      </c>
      <c r="CM271" s="8">
        <f>SUMIFS('Aceite Virgen'!CM$6:CM$257,'Aceite Virgen'!$A$6:$A$257,"&gt;="&amp;$A271,'Aceite Virgen'!$B$6:$B$257,"&lt;="&amp;$B271)</f>
        <v>45.68</v>
      </c>
      <c r="CQ271" s="8">
        <f>SUMIFS('Aceite Virgen'!CQ$6:CQ$257,'Aceite Virgen'!$A$6:$A$257,"&gt;="&amp;$A271,'Aceite Virgen'!$B$6:$B$257,"&lt;="&amp;$B271)</f>
        <v>31.92</v>
      </c>
      <c r="CR271" s="8">
        <f>SUMIFS('Aceite Virgen'!CR$6:CR$257,'Aceite Virgen'!$A$6:$A$257,"&gt;="&amp;$A271,'Aceite Virgen'!$B$6:$B$257,"&lt;="&amp;$B271)</f>
        <v>27.87</v>
      </c>
      <c r="CS271" s="8">
        <f>SUMIFS('Aceite Virgen'!CS$6:CS$257,'Aceite Virgen'!$A$6:$A$257,"&gt;="&amp;$A271,'Aceite Virgen'!$B$6:$B$257,"&lt;="&amp;$B271)</f>
        <v>32.880000000000003</v>
      </c>
      <c r="CT271" s="8">
        <f>SUMIFS('Aceite Virgen'!CT$6:CT$257,'Aceite Virgen'!$A$6:$A$257,"&gt;="&amp;$A271,'Aceite Virgen'!$B$6:$B$257,"&lt;="&amp;$B271)</f>
        <v>46.41</v>
      </c>
      <c r="CX271" s="8">
        <f>SUMIFS('Aceite Virgen'!CX$6:CX$257,'Aceite Virgen'!$A$6:$A$257,"&gt;="&amp;$A271,'Aceite Virgen'!$B$6:$B$257,"&lt;="&amp;$B271)</f>
        <v>27.63</v>
      </c>
      <c r="CY271" s="8">
        <f>SUMIFS('Aceite Virgen'!CY$6:CY$257,'Aceite Virgen'!$A$6:$A$257,"&gt;="&amp;$A271,'Aceite Virgen'!$B$6:$B$257,"&lt;="&amp;$B271)</f>
        <v>30.42</v>
      </c>
      <c r="CZ271" s="8">
        <f>SUMIFS('Aceite Virgen'!CZ$6:CZ$257,'Aceite Virgen'!$A$6:$A$257,"&gt;="&amp;$A271,'Aceite Virgen'!$B$6:$B$257,"&lt;="&amp;$B271)</f>
        <v>29.88</v>
      </c>
      <c r="DA271" s="8">
        <f>SUMIFS('Aceite Virgen'!DA$6:DA$257,'Aceite Virgen'!$A$6:$A$257,"&gt;="&amp;$A271,'Aceite Virgen'!$B$6:$B$257,"&lt;="&amp;$B271)</f>
        <v>16.66</v>
      </c>
      <c r="DE271" s="8">
        <f>SUMIFS('Aceite Virgen'!DE$6:DE$257,'Aceite Virgen'!$A$6:$A$257,"&gt;="&amp;$A271,'Aceite Virgen'!$B$6:$B$257,"&lt;="&amp;$B271)</f>
        <v>28.52</v>
      </c>
      <c r="DF271" s="8">
        <f>SUMIFS('Aceite Virgen'!DF$6:DF$257,'Aceite Virgen'!$A$6:$A$257,"&gt;="&amp;$A271,'Aceite Virgen'!$B$6:$B$257,"&lt;="&amp;$B271)</f>
        <v>28.68</v>
      </c>
      <c r="DG271" s="8">
        <f>SUMIFS('Aceite Virgen'!DG$6:DG$257,'Aceite Virgen'!$A$6:$A$257,"&gt;="&amp;$A271,'Aceite Virgen'!$B$6:$B$257,"&lt;="&amp;$B271)</f>
        <v>31.200000000000003</v>
      </c>
      <c r="DH271" s="8">
        <f>SUMIFS('Aceite Virgen'!DH$6:DH$257,'Aceite Virgen'!$A$6:$A$257,"&gt;="&amp;$A271,'Aceite Virgen'!$B$6:$B$257,"&lt;="&amp;$B271)</f>
        <v>0</v>
      </c>
      <c r="DL271" s="8">
        <f>SUMIFS('Aceite Virgen'!DL$6:DL$257,'Aceite Virgen'!$A$6:$A$257,"&gt;="&amp;$A271,'Aceite Virgen'!$B$6:$B$257,"&lt;="&amp;$B271)</f>
        <v>5.56</v>
      </c>
      <c r="DM271" s="8">
        <f>SUMIFS('Aceite Virgen'!DM$6:DM$257,'Aceite Virgen'!$A$6:$A$257,"&gt;="&amp;$A271,'Aceite Virgen'!$B$6:$B$257,"&lt;="&amp;$B271)</f>
        <v>8.61</v>
      </c>
      <c r="DN271" s="8">
        <f>SUMIFS('Aceite Virgen'!DN$6:DN$257,'Aceite Virgen'!$A$6:$A$257,"&gt;="&amp;$A271,'Aceite Virgen'!$B$6:$B$257,"&lt;="&amp;$B271)</f>
        <v>5.3599999999999994</v>
      </c>
      <c r="DO271" s="8">
        <f>SUMIFS('Aceite Virgen'!DO$6:DO$257,'Aceite Virgen'!$A$6:$A$257,"&gt;="&amp;$A271,'Aceite Virgen'!$B$6:$B$257,"&lt;="&amp;$B271)</f>
        <v>2.83</v>
      </c>
      <c r="DS271" s="8">
        <f>SUMIFS('Aceite Virgen'!DS$6:DS$257,'Aceite Virgen'!$A$6:$A$257,"&gt;="&amp;$A271,'Aceite Virgen'!$B$6:$B$257,"&lt;="&amp;$B271)</f>
        <v>1.69</v>
      </c>
      <c r="DT271" s="8">
        <f>SUMIFS('Aceite Virgen'!DT$6:DT$257,'Aceite Virgen'!$A$6:$A$257,"&gt;="&amp;$A271,'Aceite Virgen'!$B$6:$B$257,"&lt;="&amp;$B271)</f>
        <v>0</v>
      </c>
      <c r="DU271" s="8">
        <f>SUMIFS('Aceite Virgen'!DU$6:DU$257,'Aceite Virgen'!$A$6:$A$257,"&gt;="&amp;$A271,'Aceite Virgen'!$B$6:$B$257,"&lt;="&amp;$B271)</f>
        <v>2.2000000000000002</v>
      </c>
      <c r="DV271" s="8">
        <f>SUMIFS('Aceite Virgen'!DV$6:DV$257,'Aceite Virgen'!$A$6:$A$257,"&gt;="&amp;$A271,'Aceite Virgen'!$B$6:$B$257,"&lt;="&amp;$B271)</f>
        <v>0</v>
      </c>
      <c r="DZ271" s="8">
        <f>SUMIFS('Aceite Virgen'!DZ$6:DZ$257,'Aceite Virgen'!$A$6:$A$257,"&gt;="&amp;$A271,'Aceite Virgen'!$B$6:$B$257,"&lt;="&amp;$B271)</f>
        <v>2.82</v>
      </c>
      <c r="EA271" s="8">
        <f>SUMIFS('Aceite Virgen'!EA$6:EA$257,'Aceite Virgen'!$A$6:$A$257,"&gt;="&amp;$A271,'Aceite Virgen'!$B$6:$B$257,"&lt;="&amp;$B271)</f>
        <v>1.08</v>
      </c>
      <c r="EB271" s="8">
        <f>SUMIFS('Aceite Virgen'!EB$6:EB$257,'Aceite Virgen'!$A$6:$A$257,"&gt;="&amp;$A271,'Aceite Virgen'!$B$6:$B$257,"&lt;="&amp;$B271)</f>
        <v>2.68</v>
      </c>
      <c r="EC271" s="8">
        <f>SUMIFS('Aceite Virgen'!EC$6:EC$257,'Aceite Virgen'!$A$6:$A$257,"&gt;="&amp;$A271,'Aceite Virgen'!$B$6:$B$257,"&lt;="&amp;$B271)</f>
        <v>0</v>
      </c>
      <c r="EG271" s="8">
        <f>SUMIFS('Aceite Virgen'!EG$6:EG$257,'Aceite Virgen'!$A$6:$A$257,"&gt;="&amp;$A271,'Aceite Virgen'!$B$6:$B$257,"&lt;="&amp;$B271)</f>
        <v>1.57</v>
      </c>
      <c r="EH271" s="8">
        <f>SUMIFS('Aceite Virgen'!EH$6:EH$257,'Aceite Virgen'!$A$6:$A$257,"&gt;="&amp;$A271,'Aceite Virgen'!$B$6:$B$257,"&lt;="&amp;$B271)</f>
        <v>1.54</v>
      </c>
      <c r="EI271" s="8">
        <f>SUMIFS('Aceite Virgen'!EI$6:EI$257,'Aceite Virgen'!$A$6:$A$257,"&gt;="&amp;$A271,'Aceite Virgen'!$B$6:$B$257,"&lt;="&amp;$B271)</f>
        <v>0.82000000000000006</v>
      </c>
      <c r="EJ271" s="8">
        <f>SUMIFS('Aceite Virgen'!EJ$6:EJ$257,'Aceite Virgen'!$A$6:$A$257,"&gt;="&amp;$A271,'Aceite Virgen'!$B$6:$B$257,"&lt;="&amp;$B271)</f>
        <v>0</v>
      </c>
    </row>
    <row r="272" spans="1:140" x14ac:dyDescent="0.3">
      <c r="A272" s="14">
        <f>'TAM Aceite Virgen'!B20</f>
        <v>3.6</v>
      </c>
      <c r="B272" s="14">
        <f>'TAM Aceite Virgen'!C20</f>
        <v>3.7</v>
      </c>
      <c r="C272" s="14"/>
      <c r="D272" s="8">
        <f>SUMIFS('Aceite Virgen'!D$6:D$257,'Aceite Virgen'!$A$6:$A$257,"&gt;="&amp;$A272,'Aceite Virgen'!$B$6:$B$257,"&lt;="&amp;$B272)</f>
        <v>7.29</v>
      </c>
      <c r="E272" s="8">
        <f>SUMIFS('Aceite Virgen'!E$6:E$257,'Aceite Virgen'!$A$6:$A$257,"&gt;="&amp;$A272,'Aceite Virgen'!$B$6:$B$257,"&lt;="&amp;$B272)</f>
        <v>3.93</v>
      </c>
      <c r="F272" s="8">
        <f>SUMIFS('Aceite Virgen'!F$6:F$257,'Aceite Virgen'!$A$6:$A$257,"&gt;="&amp;$A272,'Aceite Virgen'!$B$6:$B$257,"&lt;="&amp;$B272)</f>
        <v>8.9699999999999989</v>
      </c>
      <c r="G272" s="8">
        <f>SUMIFS('Aceite Virgen'!G$6:G$257,'Aceite Virgen'!$A$6:$A$257,"&gt;="&amp;$A272,'Aceite Virgen'!$B$6:$B$257,"&lt;="&amp;$B272)</f>
        <v>1.93</v>
      </c>
      <c r="H272" s="14"/>
      <c r="I272" s="14"/>
      <c r="J272" s="14"/>
      <c r="K272" s="8">
        <f>SUMIFS('Aceite Virgen'!K$6:K$257,'Aceite Virgen'!$A$6:$A$257,"&gt;="&amp;$A272,'Aceite Virgen'!$B$6:$B$257,"&lt;="&amp;$B272)</f>
        <v>6.32</v>
      </c>
      <c r="L272" s="8">
        <f>SUMIFS('Aceite Virgen'!L$6:L$257,'Aceite Virgen'!$A$6:$A$257,"&gt;="&amp;$A272,'Aceite Virgen'!$B$6:$B$257,"&lt;="&amp;$B272)</f>
        <v>7.57</v>
      </c>
      <c r="M272" s="8">
        <f>SUMIFS('Aceite Virgen'!M$6:M$257,'Aceite Virgen'!$A$6:$A$257,"&gt;="&amp;$A272,'Aceite Virgen'!$B$6:$B$257,"&lt;="&amp;$B272)</f>
        <v>4.17</v>
      </c>
      <c r="N272" s="8">
        <f>SUMIFS('Aceite Virgen'!N$6:N$257,'Aceite Virgen'!$A$6:$A$257,"&gt;="&amp;$A272,'Aceite Virgen'!$B$6:$B$257,"&lt;="&amp;$B272)</f>
        <v>30.29</v>
      </c>
      <c r="O272" s="14"/>
      <c r="P272" s="14"/>
      <c r="Q272" s="14"/>
      <c r="R272" s="8">
        <f>SUMIFS('Aceite Virgen'!R$6:R$257,'Aceite Virgen'!$A$6:$A$257,"&gt;="&amp;$A272,'Aceite Virgen'!$B$6:$B$257,"&lt;="&amp;$B272)</f>
        <v>11.030000000000001</v>
      </c>
      <c r="S272" s="8">
        <f>SUMIFS('Aceite Virgen'!S$6:S$257,'Aceite Virgen'!$A$6:$A$257,"&gt;="&amp;$A272,'Aceite Virgen'!$B$6:$B$257,"&lt;="&amp;$B272)</f>
        <v>6.55</v>
      </c>
      <c r="T272" s="8">
        <f>SUMIFS('Aceite Virgen'!T$6:T$257,'Aceite Virgen'!$A$6:$A$257,"&gt;="&amp;$A272,'Aceite Virgen'!$B$6:$B$257,"&lt;="&amp;$B272)</f>
        <v>6.69</v>
      </c>
      <c r="U272" s="8">
        <f>SUMIFS('Aceite Virgen'!U$6:U$257,'Aceite Virgen'!$A$6:$A$257,"&gt;="&amp;$A272,'Aceite Virgen'!$B$6:$B$257,"&lt;="&amp;$B272)</f>
        <v>57.89</v>
      </c>
      <c r="V272" s="14"/>
      <c r="W272" s="14"/>
      <c r="X272" s="14"/>
      <c r="Y272" s="8">
        <f>SUMIFS('Aceite Virgen'!Y$6:Y$257,'Aceite Virgen'!$A$6:$A$257,"&gt;="&amp;$A272,'Aceite Virgen'!$B$6:$B$257,"&lt;="&amp;$B272)</f>
        <v>2.62</v>
      </c>
      <c r="Z272" s="8">
        <f>SUMIFS('Aceite Virgen'!Z$6:Z$257,'Aceite Virgen'!$A$6:$A$257,"&gt;="&amp;$A272,'Aceite Virgen'!$B$6:$B$257,"&lt;="&amp;$B272)</f>
        <v>0</v>
      </c>
      <c r="AA272" s="8">
        <f>SUMIFS('Aceite Virgen'!AA$6:AA$257,'Aceite Virgen'!$A$6:$A$257,"&gt;="&amp;$A272,'Aceite Virgen'!$B$6:$B$257,"&lt;="&amp;$B272)</f>
        <v>2.98</v>
      </c>
      <c r="AB272" s="8">
        <f>SUMIFS('Aceite Virgen'!AB$6:AB$257,'Aceite Virgen'!$A$6:$A$257,"&gt;="&amp;$A272,'Aceite Virgen'!$B$6:$B$257,"&lt;="&amp;$B272)</f>
        <v>7.16</v>
      </c>
      <c r="AC272" s="14"/>
      <c r="AD272" s="14"/>
      <c r="AE272" s="14"/>
      <c r="AF272" s="8">
        <f>SUMIFS('Aceite Virgen'!AF$6:AF$257,'Aceite Virgen'!$A$6:$A$257,"&gt;="&amp;$A272,'Aceite Virgen'!$B$6:$B$257,"&lt;="&amp;$B272)</f>
        <v>1.62</v>
      </c>
      <c r="AG272" s="8">
        <f>SUMIFS('Aceite Virgen'!AG$6:AG$257,'Aceite Virgen'!$A$6:$A$257,"&gt;="&amp;$A272,'Aceite Virgen'!$B$6:$B$257,"&lt;="&amp;$B272)</f>
        <v>1.05</v>
      </c>
      <c r="AH272" s="8">
        <f>SUMIFS('Aceite Virgen'!AH$6:AH$257,'Aceite Virgen'!$A$6:$A$257,"&gt;="&amp;$A272,'Aceite Virgen'!$B$6:$B$257,"&lt;="&amp;$B272)</f>
        <v>1.42</v>
      </c>
      <c r="AI272" s="8">
        <f>SUMIFS('Aceite Virgen'!AI$6:AI$257,'Aceite Virgen'!$A$6:$A$257,"&gt;="&amp;$A272,'Aceite Virgen'!$B$6:$B$257,"&lt;="&amp;$B272)</f>
        <v>0</v>
      </c>
      <c r="AJ272" s="14"/>
      <c r="AK272" s="14"/>
      <c r="AL272" s="14"/>
      <c r="AM272" s="8">
        <f>SUMIFS('Aceite Virgen'!AM$6:AM$257,'Aceite Virgen'!$A$6:$A$257,"&gt;="&amp;$A272,'Aceite Virgen'!$B$6:$B$257,"&lt;="&amp;$B272)</f>
        <v>3.95</v>
      </c>
      <c r="AN272" s="8">
        <f>SUMIFS('Aceite Virgen'!AN$6:AN$257,'Aceite Virgen'!$A$6:$A$257,"&gt;="&amp;$A272,'Aceite Virgen'!$B$6:$B$257,"&lt;="&amp;$B272)</f>
        <v>1.1299999999999999</v>
      </c>
      <c r="AO272" s="8">
        <f>SUMIFS('Aceite Virgen'!AO$6:AO$257,'Aceite Virgen'!$A$6:$A$257,"&gt;="&amp;$A272,'Aceite Virgen'!$B$6:$B$257,"&lt;="&amp;$B272)</f>
        <v>1.19</v>
      </c>
      <c r="AP272" s="8">
        <f>SUMIFS('Aceite Virgen'!AP$6:AP$257,'Aceite Virgen'!$A$6:$A$257,"&gt;="&amp;$A272,'Aceite Virgen'!$B$6:$B$257,"&lt;="&amp;$B272)</f>
        <v>50.49</v>
      </c>
      <c r="AQ272" s="14"/>
      <c r="AR272" s="14"/>
      <c r="AT272" s="8">
        <f>SUMIFS('Aceite Virgen'!AT$6:AT$257,'Aceite Virgen'!$A$6:$A$257,"&gt;="&amp;$A272,'Aceite Virgen'!$B$6:$B$257,"&lt;="&amp;$B272)</f>
        <v>2.5499999999999998</v>
      </c>
      <c r="AU272" s="8">
        <f>SUMIFS('Aceite Virgen'!AU$6:AU$257,'Aceite Virgen'!$A$6:$A$257,"&gt;="&amp;$A272,'Aceite Virgen'!$B$6:$B$257,"&lt;="&amp;$B272)</f>
        <v>0</v>
      </c>
      <c r="AV272" s="8">
        <f>SUMIFS('Aceite Virgen'!AV$6:AV$257,'Aceite Virgen'!$A$6:$A$257,"&gt;="&amp;$A272,'Aceite Virgen'!$B$6:$B$257,"&lt;="&amp;$B272)</f>
        <v>1.4300000000000002</v>
      </c>
      <c r="AW272" s="8">
        <f>SUMIFS('Aceite Virgen'!AW$6:AW$257,'Aceite Virgen'!$A$6:$A$257,"&gt;="&amp;$A272,'Aceite Virgen'!$B$6:$B$257,"&lt;="&amp;$B272)</f>
        <v>13.58</v>
      </c>
      <c r="BA272" s="8">
        <f>SUMIFS('Aceite Virgen'!BA$6:BA$257,'Aceite Virgen'!$A$6:$A$257,"&gt;="&amp;A272,'Aceite Virgen'!$B$6:$B$257,"&lt;="&amp;B272)</f>
        <v>11.260000000000002</v>
      </c>
      <c r="BB272" s="8">
        <f>SUMIFS('Aceite Virgen'!BB$6:BB$257,'Aceite Virgen'!$A$6:$A$257,"&gt;="&amp;$A272,'Aceite Virgen'!$B$6:$B$257,"&lt;="&amp;$B272)</f>
        <v>3.0599999999999996</v>
      </c>
      <c r="BC272" s="8">
        <f>SUMIFS('Aceite Virgen'!BC$6:BC$257,'Aceite Virgen'!$A$6:$A$257,"&gt;="&amp;$A272,'Aceite Virgen'!$B$6:$B$257,"&lt;="&amp;$B272)</f>
        <v>11.33</v>
      </c>
      <c r="BD272" s="8">
        <f>SUMIFS('Aceite Virgen'!BD$6:BD$257,'Aceite Virgen'!$A$6:$A$257,"&gt;="&amp;$A272,'Aceite Virgen'!$B$6:$B$257,"&lt;="&amp;$B272)</f>
        <v>41.5</v>
      </c>
      <c r="BH272" s="8">
        <f>SUMIFS('Aceite Virgen'!BH$6:BH$257,'Aceite Virgen'!$A$6:$A$257,"&gt;="&amp;$A272,'Aceite Virgen'!$B$6:$B$257,"&lt;="&amp;$B272)</f>
        <v>8.27</v>
      </c>
      <c r="BI272" s="8">
        <f>SUMIFS('Aceite Virgen'!BI$6:BI$257,'Aceite Virgen'!$A$6:$A$257,"&gt;="&amp;$A272,'Aceite Virgen'!$B$6:$B$257,"&lt;="&amp;$B272)</f>
        <v>0</v>
      </c>
      <c r="BJ272" s="8">
        <f>SUMIFS('Aceite Virgen'!BJ$6:BJ$257,'Aceite Virgen'!$A$6:$A$257,"&gt;="&amp;$A272,'Aceite Virgen'!$B$6:$B$257,"&lt;="&amp;$B272)</f>
        <v>8.93</v>
      </c>
      <c r="BK272" s="8">
        <f>SUMIFS('Aceite Virgen'!BK$6:BK$257,'Aceite Virgen'!$A$6:$A$257,"&gt;="&amp;$A272,'Aceite Virgen'!$B$6:$B$257,"&lt;="&amp;$B272)</f>
        <v>14.07</v>
      </c>
      <c r="BO272" s="8">
        <f>SUMIFS('Aceite Virgen'!BO$6:BO$257,'Aceite Virgen'!$A$6:$A$257,"&gt;="&amp;$A272,'Aceite Virgen'!$B$6:$B$257,"&lt;="&amp;$B272)</f>
        <v>5.33</v>
      </c>
      <c r="BP272" s="8">
        <f>SUMIFS('Aceite Virgen'!BP$6:BP$257,'Aceite Virgen'!$A$6:$A$257,"&gt;="&amp;$A272,'Aceite Virgen'!$B$6:$B$257,"&lt;="&amp;$B272)</f>
        <v>4.1500000000000004</v>
      </c>
      <c r="BQ272" s="8">
        <f>SUMIFS('Aceite Virgen'!BQ$6:BQ$257,'Aceite Virgen'!$A$6:$A$257,"&gt;="&amp;$A272,'Aceite Virgen'!$B$6:$B$257,"&lt;="&amp;$B272)</f>
        <v>5.83</v>
      </c>
      <c r="BR272" s="8">
        <f>SUMIFS('Aceite Virgen'!BR$6:BR$257,'Aceite Virgen'!$A$6:$A$257,"&gt;="&amp;$A272,'Aceite Virgen'!$B$6:$B$257,"&lt;="&amp;$B272)</f>
        <v>2.4</v>
      </c>
      <c r="BV272" s="8">
        <f>SUMIFS('Aceite Virgen'!BV$6:BV$257,'Aceite Virgen'!$A$6:$A$257,"&gt;="&amp;$A272,'Aceite Virgen'!$B$6:$B$257,"&lt;="&amp;$B272)</f>
        <v>7.47</v>
      </c>
      <c r="BW272" s="8">
        <f>SUMIFS('Aceite Virgen'!BW$6:BW$257,'Aceite Virgen'!$A$6:$A$257,"&gt;="&amp;$A272,'Aceite Virgen'!$B$6:$B$257,"&lt;="&amp;$B272)</f>
        <v>9.7899999999999991</v>
      </c>
      <c r="BX272" s="8">
        <f>SUMIFS('Aceite Virgen'!BX$6:BX$257,'Aceite Virgen'!$A$6:$A$257,"&gt;="&amp;$A272,'Aceite Virgen'!$B$6:$B$257,"&lt;="&amp;$B272)</f>
        <v>7.09</v>
      </c>
      <c r="BY272" s="8">
        <f>SUMIFS('Aceite Virgen'!BY$6:BY$257,'Aceite Virgen'!$A$6:$A$257,"&gt;="&amp;$A272,'Aceite Virgen'!$B$6:$B$257,"&lt;="&amp;$B272)</f>
        <v>6.82</v>
      </c>
      <c r="CC272" s="8">
        <f>SUMIFS('Aceite Virgen'!CC$6:CC$257,'Aceite Virgen'!$A$6:$A$257,"&gt;="&amp;$A272,'Aceite Virgen'!$B$6:$B$257,"&lt;="&amp;$B272)</f>
        <v>17.580000000000002</v>
      </c>
      <c r="CD272" s="8">
        <f>SUMIFS('Aceite Virgen'!CD$6:CD$257,'Aceite Virgen'!$A$6:$A$257,"&gt;="&amp;$A272,'Aceite Virgen'!$B$6:$B$257,"&lt;="&amp;$B272)</f>
        <v>12.29</v>
      </c>
      <c r="CE272" s="8">
        <f>SUMIFS('Aceite Virgen'!CE$6:CE$257,'Aceite Virgen'!$A$6:$A$257,"&gt;="&amp;$A272,'Aceite Virgen'!$B$6:$B$257,"&lt;="&amp;$B272)</f>
        <v>17.45</v>
      </c>
      <c r="CF272" s="8">
        <f>SUMIFS('Aceite Virgen'!CF$6:CF$257,'Aceite Virgen'!$A$6:$A$257,"&gt;="&amp;$A272,'Aceite Virgen'!$B$6:$B$257,"&lt;="&amp;$B272)</f>
        <v>32.01</v>
      </c>
      <c r="CJ272" s="8">
        <f>SUMIFS('Aceite Virgen'!CJ$6:CJ$257,'Aceite Virgen'!$A$6:$A$257,"&gt;="&amp;$A272,'Aceite Virgen'!$B$6:$B$257,"&lt;="&amp;$B272)</f>
        <v>15.690000000000001</v>
      </c>
      <c r="CK272" s="8">
        <f>SUMIFS('Aceite Virgen'!CK$6:CK$257,'Aceite Virgen'!$A$6:$A$257,"&gt;="&amp;$A272,'Aceite Virgen'!$B$6:$B$257,"&lt;="&amp;$B272)</f>
        <v>7.34</v>
      </c>
      <c r="CL272" s="8">
        <f>SUMIFS('Aceite Virgen'!CL$6:CL$257,'Aceite Virgen'!$A$6:$A$257,"&gt;="&amp;$A272,'Aceite Virgen'!$B$6:$B$257,"&lt;="&amp;$B272)</f>
        <v>16.91</v>
      </c>
      <c r="CM272" s="8">
        <f>SUMIFS('Aceite Virgen'!CM$6:CM$257,'Aceite Virgen'!$A$6:$A$257,"&gt;="&amp;$A272,'Aceite Virgen'!$B$6:$B$257,"&lt;="&amp;$B272)</f>
        <v>11.85</v>
      </c>
      <c r="CQ272" s="8">
        <f>SUMIFS('Aceite Virgen'!CQ$6:CQ$257,'Aceite Virgen'!$A$6:$A$257,"&gt;="&amp;$A272,'Aceite Virgen'!$B$6:$B$257,"&lt;="&amp;$B272)</f>
        <v>23.900000000000002</v>
      </c>
      <c r="CR272" s="8">
        <f>SUMIFS('Aceite Virgen'!CR$6:CR$257,'Aceite Virgen'!$A$6:$A$257,"&gt;="&amp;$A272,'Aceite Virgen'!$B$6:$B$257,"&lt;="&amp;$B272)</f>
        <v>7.7899999999999991</v>
      </c>
      <c r="CS272" s="8">
        <f>SUMIFS('Aceite Virgen'!CS$6:CS$257,'Aceite Virgen'!$A$6:$A$257,"&gt;="&amp;$A272,'Aceite Virgen'!$B$6:$B$257,"&lt;="&amp;$B272)</f>
        <v>27.06</v>
      </c>
      <c r="CT272" s="8">
        <f>SUMIFS('Aceite Virgen'!CT$6:CT$257,'Aceite Virgen'!$A$6:$A$257,"&gt;="&amp;$A272,'Aceite Virgen'!$B$6:$B$257,"&lt;="&amp;$B272)</f>
        <v>11.65</v>
      </c>
      <c r="CX272" s="8">
        <f>SUMIFS('Aceite Virgen'!CX$6:CX$257,'Aceite Virgen'!$A$6:$A$257,"&gt;="&amp;$A272,'Aceite Virgen'!$B$6:$B$257,"&lt;="&amp;$B272)</f>
        <v>27.29</v>
      </c>
      <c r="CY272" s="8">
        <f>SUMIFS('Aceite Virgen'!CY$6:CY$257,'Aceite Virgen'!$A$6:$A$257,"&gt;="&amp;$A272,'Aceite Virgen'!$B$6:$B$257,"&lt;="&amp;$B272)</f>
        <v>3.32</v>
      </c>
      <c r="CZ272" s="8">
        <f>SUMIFS('Aceite Virgen'!CZ$6:CZ$257,'Aceite Virgen'!$A$6:$A$257,"&gt;="&amp;$A272,'Aceite Virgen'!$B$6:$B$257,"&lt;="&amp;$B272)</f>
        <v>33.93</v>
      </c>
      <c r="DA272" s="8">
        <f>SUMIFS('Aceite Virgen'!DA$6:DA$257,'Aceite Virgen'!$A$6:$A$257,"&gt;="&amp;$A272,'Aceite Virgen'!$B$6:$B$257,"&lt;="&amp;$B272)</f>
        <v>42.76</v>
      </c>
      <c r="DE272" s="8">
        <f>SUMIFS('Aceite Virgen'!DE$6:DE$257,'Aceite Virgen'!$A$6:$A$257,"&gt;="&amp;$A272,'Aceite Virgen'!$B$6:$B$257,"&lt;="&amp;$B272)</f>
        <v>26.599999999999998</v>
      </c>
      <c r="DF272" s="8">
        <f>SUMIFS('Aceite Virgen'!DF$6:DF$257,'Aceite Virgen'!$A$6:$A$257,"&gt;="&amp;$A272,'Aceite Virgen'!$B$6:$B$257,"&lt;="&amp;$B272)</f>
        <v>0.85000000000000009</v>
      </c>
      <c r="DG272" s="8">
        <f>SUMIFS('Aceite Virgen'!DG$6:DG$257,'Aceite Virgen'!$A$6:$A$257,"&gt;="&amp;$A272,'Aceite Virgen'!$B$6:$B$257,"&lt;="&amp;$B272)</f>
        <v>34.14</v>
      </c>
      <c r="DH272" s="8">
        <f>SUMIFS('Aceite Virgen'!DH$6:DH$257,'Aceite Virgen'!$A$6:$A$257,"&gt;="&amp;$A272,'Aceite Virgen'!$B$6:$B$257,"&lt;="&amp;$B272)</f>
        <v>81.069999999999993</v>
      </c>
      <c r="DL272" s="8">
        <f>SUMIFS('Aceite Virgen'!DL$6:DL$257,'Aceite Virgen'!$A$6:$A$257,"&gt;="&amp;$A272,'Aceite Virgen'!$B$6:$B$257,"&lt;="&amp;$B272)</f>
        <v>9.6</v>
      </c>
      <c r="DM272" s="8">
        <f>SUMIFS('Aceite Virgen'!DM$6:DM$257,'Aceite Virgen'!$A$6:$A$257,"&gt;="&amp;$A272,'Aceite Virgen'!$B$6:$B$257,"&lt;="&amp;$B272)</f>
        <v>6.06</v>
      </c>
      <c r="DN272" s="8">
        <f>SUMIFS('Aceite Virgen'!DN$6:DN$257,'Aceite Virgen'!$A$6:$A$257,"&gt;="&amp;$A272,'Aceite Virgen'!$B$6:$B$257,"&lt;="&amp;$B272)</f>
        <v>10.210000000000001</v>
      </c>
      <c r="DO272" s="8">
        <f>SUMIFS('Aceite Virgen'!DO$6:DO$257,'Aceite Virgen'!$A$6:$A$257,"&gt;="&amp;$A272,'Aceite Virgen'!$B$6:$B$257,"&lt;="&amp;$B272)</f>
        <v>13.05</v>
      </c>
      <c r="DS272" s="8">
        <f>SUMIFS('Aceite Virgen'!DS$6:DS$257,'Aceite Virgen'!$A$6:$A$257,"&gt;="&amp;$A272,'Aceite Virgen'!$B$6:$B$257,"&lt;="&amp;$B272)</f>
        <v>2.27</v>
      </c>
      <c r="DT272" s="8">
        <f>SUMIFS('Aceite Virgen'!DT$6:DT$257,'Aceite Virgen'!$A$6:$A$257,"&gt;="&amp;$A272,'Aceite Virgen'!$B$6:$B$257,"&lt;="&amp;$B272)</f>
        <v>4.53</v>
      </c>
      <c r="DU272" s="8">
        <f>SUMIFS('Aceite Virgen'!DU$6:DU$257,'Aceite Virgen'!$A$6:$A$257,"&gt;="&amp;$A272,'Aceite Virgen'!$B$6:$B$257,"&lt;="&amp;$B272)</f>
        <v>2.2400000000000002</v>
      </c>
      <c r="DV272" s="8">
        <f>SUMIFS('Aceite Virgen'!DV$6:DV$257,'Aceite Virgen'!$A$6:$A$257,"&gt;="&amp;$A272,'Aceite Virgen'!$B$6:$B$257,"&lt;="&amp;$B272)</f>
        <v>0</v>
      </c>
      <c r="DZ272" s="8">
        <f>SUMIFS('Aceite Virgen'!DZ$6:DZ$257,'Aceite Virgen'!$A$6:$A$257,"&gt;="&amp;$A272,'Aceite Virgen'!$B$6:$B$257,"&lt;="&amp;$B272)</f>
        <v>0.96</v>
      </c>
      <c r="EA272" s="8">
        <f>SUMIFS('Aceite Virgen'!EA$6:EA$257,'Aceite Virgen'!$A$6:$A$257,"&gt;="&amp;$A272,'Aceite Virgen'!$B$6:$B$257,"&lt;="&amp;$B272)</f>
        <v>4.3499999999999996</v>
      </c>
      <c r="EB272" s="8">
        <f>SUMIFS('Aceite Virgen'!EB$6:EB$257,'Aceite Virgen'!$A$6:$A$257,"&gt;="&amp;$A272,'Aceite Virgen'!$B$6:$B$257,"&lt;="&amp;$B272)</f>
        <v>0.41</v>
      </c>
      <c r="EC272" s="8">
        <f>SUMIFS('Aceite Virgen'!EC$6:EC$257,'Aceite Virgen'!$A$6:$A$257,"&gt;="&amp;$A272,'Aceite Virgen'!$B$6:$B$257,"&lt;="&amp;$B272)</f>
        <v>0</v>
      </c>
      <c r="EG272" s="8">
        <f>SUMIFS('Aceite Virgen'!EG$6:EG$257,'Aceite Virgen'!$A$6:$A$257,"&gt;="&amp;$A272,'Aceite Virgen'!$B$6:$B$257,"&lt;="&amp;$B272)</f>
        <v>2.21</v>
      </c>
      <c r="EH272" s="8">
        <f>SUMIFS('Aceite Virgen'!EH$6:EH$257,'Aceite Virgen'!$A$6:$A$257,"&gt;="&amp;$A272,'Aceite Virgen'!$B$6:$B$257,"&lt;="&amp;$B272)</f>
        <v>3.5</v>
      </c>
      <c r="EI272" s="8">
        <f>SUMIFS('Aceite Virgen'!EI$6:EI$257,'Aceite Virgen'!$A$6:$A$257,"&gt;="&amp;$A272,'Aceite Virgen'!$B$6:$B$257,"&lt;="&amp;$B272)</f>
        <v>0.44</v>
      </c>
      <c r="EJ272" s="8">
        <f>SUMIFS('Aceite Virgen'!EJ$6:EJ$257,'Aceite Virgen'!$A$6:$A$257,"&gt;="&amp;$A272,'Aceite Virgen'!$B$6:$B$257,"&lt;="&amp;$B272)</f>
        <v>16.87</v>
      </c>
    </row>
    <row r="273" spans="1:140" x14ac:dyDescent="0.3">
      <c r="A273" s="14">
        <f>'TAM Aceite Virgen'!B21</f>
        <v>3.7</v>
      </c>
      <c r="B273" s="14">
        <f>'TAM Aceite Virgen'!C21</f>
        <v>3.8</v>
      </c>
      <c r="C273" s="14"/>
      <c r="D273" s="8">
        <f>SUMIFS('Aceite Virgen'!D$6:D$257,'Aceite Virgen'!$A$6:$A$257,"&gt;="&amp;$A273,'Aceite Virgen'!$B$6:$B$257,"&lt;="&amp;$B273)</f>
        <v>0.52</v>
      </c>
      <c r="E273" s="8">
        <f>SUMIFS('Aceite Virgen'!E$6:E$257,'Aceite Virgen'!$A$6:$A$257,"&gt;="&amp;$A273,'Aceite Virgen'!$B$6:$B$257,"&lt;="&amp;$B273)</f>
        <v>3.46</v>
      </c>
      <c r="F273" s="8">
        <f>SUMIFS('Aceite Virgen'!F$6:F$257,'Aceite Virgen'!$A$6:$A$257,"&gt;="&amp;$A273,'Aceite Virgen'!$B$6:$B$257,"&lt;="&amp;$B273)</f>
        <v>0.11</v>
      </c>
      <c r="G273" s="8">
        <f>SUMIFS('Aceite Virgen'!G$6:G$257,'Aceite Virgen'!$A$6:$A$257,"&gt;="&amp;$A273,'Aceite Virgen'!$B$6:$B$257,"&lt;="&amp;$B273)</f>
        <v>0</v>
      </c>
      <c r="H273" s="14"/>
      <c r="I273" s="14"/>
      <c r="J273" s="14"/>
      <c r="K273" s="8">
        <f>SUMIFS('Aceite Virgen'!K$6:K$257,'Aceite Virgen'!$A$6:$A$257,"&gt;="&amp;$A273,'Aceite Virgen'!$B$6:$B$257,"&lt;="&amp;$B273)</f>
        <v>0</v>
      </c>
      <c r="L273" s="8">
        <f>SUMIFS('Aceite Virgen'!L$6:L$257,'Aceite Virgen'!$A$6:$A$257,"&gt;="&amp;$A273,'Aceite Virgen'!$B$6:$B$257,"&lt;="&amp;$B273)</f>
        <v>0</v>
      </c>
      <c r="M273" s="8">
        <f>SUMIFS('Aceite Virgen'!M$6:M$257,'Aceite Virgen'!$A$6:$A$257,"&gt;="&amp;$A273,'Aceite Virgen'!$B$6:$B$257,"&lt;="&amp;$B273)</f>
        <v>0</v>
      </c>
      <c r="N273" s="8">
        <f>SUMIFS('Aceite Virgen'!N$6:N$257,'Aceite Virgen'!$A$6:$A$257,"&gt;="&amp;$A273,'Aceite Virgen'!$B$6:$B$257,"&lt;="&amp;$B273)</f>
        <v>0</v>
      </c>
      <c r="O273" s="14"/>
      <c r="P273" s="14"/>
      <c r="Q273" s="14"/>
      <c r="R273" s="8">
        <f>SUMIFS('Aceite Virgen'!R$6:R$257,'Aceite Virgen'!$A$6:$A$257,"&gt;="&amp;$A273,'Aceite Virgen'!$B$6:$B$257,"&lt;="&amp;$B273)</f>
        <v>0.38</v>
      </c>
      <c r="S273" s="8">
        <f>SUMIFS('Aceite Virgen'!S$6:S$257,'Aceite Virgen'!$A$6:$A$257,"&gt;="&amp;$A273,'Aceite Virgen'!$B$6:$B$257,"&lt;="&amp;$B273)</f>
        <v>0</v>
      </c>
      <c r="T273" s="8">
        <f>SUMIFS('Aceite Virgen'!T$6:T$257,'Aceite Virgen'!$A$6:$A$257,"&gt;="&amp;$A273,'Aceite Virgen'!$B$6:$B$257,"&lt;="&amp;$B273)</f>
        <v>0.53</v>
      </c>
      <c r="U273" s="8">
        <f>SUMIFS('Aceite Virgen'!U$6:U$257,'Aceite Virgen'!$A$6:$A$257,"&gt;="&amp;$A273,'Aceite Virgen'!$B$6:$B$257,"&lt;="&amp;$B273)</f>
        <v>0</v>
      </c>
      <c r="V273" s="14"/>
      <c r="W273" s="14"/>
      <c r="X273" s="14"/>
      <c r="Y273" s="8">
        <f>SUMIFS('Aceite Virgen'!Y$6:Y$257,'Aceite Virgen'!$A$6:$A$257,"&gt;="&amp;$A273,'Aceite Virgen'!$B$6:$B$257,"&lt;="&amp;$B273)</f>
        <v>6.69</v>
      </c>
      <c r="Z273" s="8">
        <f>SUMIFS('Aceite Virgen'!Z$6:Z$257,'Aceite Virgen'!$A$6:$A$257,"&gt;="&amp;$A273,'Aceite Virgen'!$B$6:$B$257,"&lt;="&amp;$B273)</f>
        <v>36.700000000000003</v>
      </c>
      <c r="AA273" s="8">
        <f>SUMIFS('Aceite Virgen'!AA$6:AA$257,'Aceite Virgen'!$A$6:$A$257,"&gt;="&amp;$A273,'Aceite Virgen'!$B$6:$B$257,"&lt;="&amp;$B273)</f>
        <v>0.45</v>
      </c>
      <c r="AB273" s="8">
        <f>SUMIFS('Aceite Virgen'!AB$6:AB$257,'Aceite Virgen'!$A$6:$A$257,"&gt;="&amp;$A273,'Aceite Virgen'!$B$6:$B$257,"&lt;="&amp;$B273)</f>
        <v>0</v>
      </c>
      <c r="AC273" s="14"/>
      <c r="AD273" s="14"/>
      <c r="AE273" s="14"/>
      <c r="AF273" s="8">
        <f>SUMIFS('Aceite Virgen'!AF$6:AF$257,'Aceite Virgen'!$A$6:$A$257,"&gt;="&amp;$A273,'Aceite Virgen'!$B$6:$B$257,"&lt;="&amp;$B273)</f>
        <v>0.91</v>
      </c>
      <c r="AG273" s="8">
        <f>SUMIFS('Aceite Virgen'!AG$6:AG$257,'Aceite Virgen'!$A$6:$A$257,"&gt;="&amp;$A273,'Aceite Virgen'!$B$6:$B$257,"&lt;="&amp;$B273)</f>
        <v>7.75</v>
      </c>
      <c r="AH273" s="8">
        <f>SUMIFS('Aceite Virgen'!AH$6:AH$257,'Aceite Virgen'!$A$6:$A$257,"&gt;="&amp;$A273,'Aceite Virgen'!$B$6:$B$257,"&lt;="&amp;$B273)</f>
        <v>0.17</v>
      </c>
      <c r="AI273" s="8">
        <f>SUMIFS('Aceite Virgen'!AI$6:AI$257,'Aceite Virgen'!$A$6:$A$257,"&gt;="&amp;$A273,'Aceite Virgen'!$B$6:$B$257,"&lt;="&amp;$B273)</f>
        <v>0</v>
      </c>
      <c r="AJ273" s="14"/>
      <c r="AK273" s="14"/>
      <c r="AL273" s="14"/>
      <c r="AM273" s="8">
        <f>SUMIFS('Aceite Virgen'!AM$6:AM$257,'Aceite Virgen'!$A$6:$A$257,"&gt;="&amp;$A273,'Aceite Virgen'!$B$6:$B$257,"&lt;="&amp;$B273)</f>
        <v>0.44</v>
      </c>
      <c r="AN273" s="8">
        <f>SUMIFS('Aceite Virgen'!AN$6:AN$257,'Aceite Virgen'!$A$6:$A$257,"&gt;="&amp;$A273,'Aceite Virgen'!$B$6:$B$257,"&lt;="&amp;$B273)</f>
        <v>3.16</v>
      </c>
      <c r="AO273" s="8">
        <f>SUMIFS('Aceite Virgen'!AO$6:AO$257,'Aceite Virgen'!$A$6:$A$257,"&gt;="&amp;$A273,'Aceite Virgen'!$B$6:$B$257,"&lt;="&amp;$B273)</f>
        <v>0.05</v>
      </c>
      <c r="AP273" s="8">
        <f>SUMIFS('Aceite Virgen'!AP$6:AP$257,'Aceite Virgen'!$A$6:$A$257,"&gt;="&amp;$A273,'Aceite Virgen'!$B$6:$B$257,"&lt;="&amp;$B273)</f>
        <v>0</v>
      </c>
      <c r="AQ273" s="14"/>
      <c r="AR273" s="14"/>
      <c r="AT273" s="8">
        <f>SUMIFS('Aceite Virgen'!AT$6:AT$257,'Aceite Virgen'!$A$6:$A$257,"&gt;="&amp;$A273,'Aceite Virgen'!$B$6:$B$257,"&lt;="&amp;$B273)</f>
        <v>3.37</v>
      </c>
      <c r="AU273" s="8">
        <f>SUMIFS('Aceite Virgen'!AU$6:AU$257,'Aceite Virgen'!$A$6:$A$257,"&gt;="&amp;$A273,'Aceite Virgen'!$B$6:$B$257,"&lt;="&amp;$B273)</f>
        <v>28.87</v>
      </c>
      <c r="AV273" s="8">
        <f>SUMIFS('Aceite Virgen'!AV$6:AV$257,'Aceite Virgen'!$A$6:$A$257,"&gt;="&amp;$A273,'Aceite Virgen'!$B$6:$B$257,"&lt;="&amp;$B273)</f>
        <v>0.29000000000000004</v>
      </c>
      <c r="AW273" s="8">
        <f>SUMIFS('Aceite Virgen'!AW$6:AW$257,'Aceite Virgen'!$A$6:$A$257,"&gt;="&amp;$A273,'Aceite Virgen'!$B$6:$B$257,"&lt;="&amp;$B273)</f>
        <v>5.78</v>
      </c>
      <c r="BA273" s="8">
        <f>SUMIFS('Aceite Virgen'!BA$6:BA$257,'Aceite Virgen'!$A$6:$A$257,"&gt;="&amp;A273,'Aceite Virgen'!$B$6:$B$257,"&lt;="&amp;B273)</f>
        <v>4.93</v>
      </c>
      <c r="BB273" s="8">
        <f>SUMIFS('Aceite Virgen'!BB$6:BB$257,'Aceite Virgen'!$A$6:$A$257,"&gt;="&amp;$A273,'Aceite Virgen'!$B$6:$B$257,"&lt;="&amp;$B273)</f>
        <v>37.5</v>
      </c>
      <c r="BC273" s="8">
        <f>SUMIFS('Aceite Virgen'!BC$6:BC$257,'Aceite Virgen'!$A$6:$A$257,"&gt;="&amp;$A273,'Aceite Virgen'!$B$6:$B$257,"&lt;="&amp;$B273)</f>
        <v>0.91999999999999993</v>
      </c>
      <c r="BD273" s="8">
        <f>SUMIFS('Aceite Virgen'!BD$6:BD$257,'Aceite Virgen'!$A$6:$A$257,"&gt;="&amp;$A273,'Aceite Virgen'!$B$6:$B$257,"&lt;="&amp;$B273)</f>
        <v>0</v>
      </c>
      <c r="BH273" s="8">
        <f>SUMIFS('Aceite Virgen'!BH$6:BH$257,'Aceite Virgen'!$A$6:$A$257,"&gt;="&amp;$A273,'Aceite Virgen'!$B$6:$B$257,"&lt;="&amp;$B273)</f>
        <v>1.9</v>
      </c>
      <c r="BI273" s="8">
        <f>SUMIFS('Aceite Virgen'!BI$6:BI$257,'Aceite Virgen'!$A$6:$A$257,"&gt;="&amp;$A273,'Aceite Virgen'!$B$6:$B$257,"&lt;="&amp;$B273)</f>
        <v>21.43</v>
      </c>
      <c r="BJ273" s="8">
        <f>SUMIFS('Aceite Virgen'!BJ$6:BJ$257,'Aceite Virgen'!$A$6:$A$257,"&gt;="&amp;$A273,'Aceite Virgen'!$B$6:$B$257,"&lt;="&amp;$B273)</f>
        <v>0.13</v>
      </c>
      <c r="BK273" s="8">
        <f>SUMIFS('Aceite Virgen'!BK$6:BK$257,'Aceite Virgen'!$A$6:$A$257,"&gt;="&amp;$A273,'Aceite Virgen'!$B$6:$B$257,"&lt;="&amp;$B273)</f>
        <v>0</v>
      </c>
      <c r="BO273" s="8">
        <f>SUMIFS('Aceite Virgen'!BO$6:BO$257,'Aceite Virgen'!$A$6:$A$257,"&gt;="&amp;$A273,'Aceite Virgen'!$B$6:$B$257,"&lt;="&amp;$B273)</f>
        <v>5.34</v>
      </c>
      <c r="BP273" s="8">
        <f>SUMIFS('Aceite Virgen'!BP$6:BP$257,'Aceite Virgen'!$A$6:$A$257,"&gt;="&amp;$A273,'Aceite Virgen'!$B$6:$B$257,"&lt;="&amp;$B273)</f>
        <v>33.700000000000003</v>
      </c>
      <c r="BQ273" s="8">
        <f>SUMIFS('Aceite Virgen'!BQ$6:BQ$257,'Aceite Virgen'!$A$6:$A$257,"&gt;="&amp;$A273,'Aceite Virgen'!$B$6:$B$257,"&lt;="&amp;$B273)</f>
        <v>0.8600000000000001</v>
      </c>
      <c r="BR273" s="8">
        <f>SUMIFS('Aceite Virgen'!BR$6:BR$257,'Aceite Virgen'!$A$6:$A$257,"&gt;="&amp;$A273,'Aceite Virgen'!$B$6:$B$257,"&lt;="&amp;$B273)</f>
        <v>47.3</v>
      </c>
      <c r="BV273" s="8">
        <f>SUMIFS('Aceite Virgen'!BV$6:BV$257,'Aceite Virgen'!$A$6:$A$257,"&gt;="&amp;$A273,'Aceite Virgen'!$B$6:$B$257,"&lt;="&amp;$B273)</f>
        <v>1.67</v>
      </c>
      <c r="BW273" s="8">
        <f>SUMIFS('Aceite Virgen'!BW$6:BW$257,'Aceite Virgen'!$A$6:$A$257,"&gt;="&amp;$A273,'Aceite Virgen'!$B$6:$B$257,"&lt;="&amp;$B273)</f>
        <v>6.33</v>
      </c>
      <c r="BX273" s="8">
        <f>SUMIFS('Aceite Virgen'!BX$6:BX$257,'Aceite Virgen'!$A$6:$A$257,"&gt;="&amp;$A273,'Aceite Virgen'!$B$6:$B$257,"&lt;="&amp;$B273)</f>
        <v>0.76</v>
      </c>
      <c r="BY273" s="8">
        <f>SUMIFS('Aceite Virgen'!BY$6:BY$257,'Aceite Virgen'!$A$6:$A$257,"&gt;="&amp;$A273,'Aceite Virgen'!$B$6:$B$257,"&lt;="&amp;$B273)</f>
        <v>9.2799999999999994</v>
      </c>
      <c r="CC273" s="8">
        <f>SUMIFS('Aceite Virgen'!CC$6:CC$257,'Aceite Virgen'!$A$6:$A$257,"&gt;="&amp;$A273,'Aceite Virgen'!$B$6:$B$257,"&lt;="&amp;$B273)</f>
        <v>0.67999999999999994</v>
      </c>
      <c r="CD273" s="8">
        <f>SUMIFS('Aceite Virgen'!CD$6:CD$257,'Aceite Virgen'!$A$6:$A$257,"&gt;="&amp;$A273,'Aceite Virgen'!$B$6:$B$257,"&lt;="&amp;$B273)</f>
        <v>0.49</v>
      </c>
      <c r="CE273" s="8">
        <f>SUMIFS('Aceite Virgen'!CE$6:CE$257,'Aceite Virgen'!$A$6:$A$257,"&gt;="&amp;$A273,'Aceite Virgen'!$B$6:$B$257,"&lt;="&amp;$B273)</f>
        <v>0.64</v>
      </c>
      <c r="CF273" s="8">
        <f>SUMIFS('Aceite Virgen'!CF$6:CF$257,'Aceite Virgen'!$A$6:$A$257,"&gt;="&amp;$A273,'Aceite Virgen'!$B$6:$B$257,"&lt;="&amp;$B273)</f>
        <v>0</v>
      </c>
      <c r="CJ273" s="8">
        <f>SUMIFS('Aceite Virgen'!CJ$6:CJ$257,'Aceite Virgen'!$A$6:$A$257,"&gt;="&amp;$A273,'Aceite Virgen'!$B$6:$B$257,"&lt;="&amp;$B273)</f>
        <v>0.4</v>
      </c>
      <c r="CK273" s="8">
        <f>SUMIFS('Aceite Virgen'!CK$6:CK$257,'Aceite Virgen'!$A$6:$A$257,"&gt;="&amp;$A273,'Aceite Virgen'!$B$6:$B$257,"&lt;="&amp;$B273)</f>
        <v>0</v>
      </c>
      <c r="CL273" s="8">
        <f>SUMIFS('Aceite Virgen'!CL$6:CL$257,'Aceite Virgen'!$A$6:$A$257,"&gt;="&amp;$A273,'Aceite Virgen'!$B$6:$B$257,"&lt;="&amp;$B273)</f>
        <v>0.49</v>
      </c>
      <c r="CM273" s="8">
        <f>SUMIFS('Aceite Virgen'!CM$6:CM$257,'Aceite Virgen'!$A$6:$A$257,"&gt;="&amp;$A273,'Aceite Virgen'!$B$6:$B$257,"&lt;="&amp;$B273)</f>
        <v>0</v>
      </c>
      <c r="CQ273" s="8">
        <f>SUMIFS('Aceite Virgen'!CQ$6:CQ$257,'Aceite Virgen'!$A$6:$A$257,"&gt;="&amp;$A273,'Aceite Virgen'!$B$6:$B$257,"&lt;="&amp;$B273)</f>
        <v>0.92999999999999994</v>
      </c>
      <c r="CR273" s="8">
        <f>SUMIFS('Aceite Virgen'!CR$6:CR$257,'Aceite Virgen'!$A$6:$A$257,"&gt;="&amp;$A273,'Aceite Virgen'!$B$6:$B$257,"&lt;="&amp;$B273)</f>
        <v>7.22</v>
      </c>
      <c r="CS273" s="8">
        <f>SUMIFS('Aceite Virgen'!CS$6:CS$257,'Aceite Virgen'!$A$6:$A$257,"&gt;="&amp;$A273,'Aceite Virgen'!$B$6:$B$257,"&lt;="&amp;$B273)</f>
        <v>0</v>
      </c>
      <c r="CT273" s="8">
        <f>SUMIFS('Aceite Virgen'!CT$6:CT$257,'Aceite Virgen'!$A$6:$A$257,"&gt;="&amp;$A273,'Aceite Virgen'!$B$6:$B$257,"&lt;="&amp;$B273)</f>
        <v>0</v>
      </c>
      <c r="CX273" s="8">
        <f>SUMIFS('Aceite Virgen'!CX$6:CX$257,'Aceite Virgen'!$A$6:$A$257,"&gt;="&amp;$A273,'Aceite Virgen'!$B$6:$B$257,"&lt;="&amp;$B273)</f>
        <v>0.15</v>
      </c>
      <c r="CY273" s="8">
        <f>SUMIFS('Aceite Virgen'!CY$6:CY$257,'Aceite Virgen'!$A$6:$A$257,"&gt;="&amp;$A273,'Aceite Virgen'!$B$6:$B$257,"&lt;="&amp;$B273)</f>
        <v>0</v>
      </c>
      <c r="CZ273" s="8">
        <f>SUMIFS('Aceite Virgen'!CZ$6:CZ$257,'Aceite Virgen'!$A$6:$A$257,"&gt;="&amp;$A273,'Aceite Virgen'!$B$6:$B$257,"&lt;="&amp;$B273)</f>
        <v>0.2</v>
      </c>
      <c r="DA273" s="8">
        <f>SUMIFS('Aceite Virgen'!DA$6:DA$257,'Aceite Virgen'!$A$6:$A$257,"&gt;="&amp;$A273,'Aceite Virgen'!$B$6:$B$257,"&lt;="&amp;$B273)</f>
        <v>0</v>
      </c>
      <c r="DE273" s="8">
        <f>SUMIFS('Aceite Virgen'!DE$6:DE$257,'Aceite Virgen'!$A$6:$A$257,"&gt;="&amp;$A273,'Aceite Virgen'!$B$6:$B$257,"&lt;="&amp;$B273)</f>
        <v>0.31</v>
      </c>
      <c r="DF273" s="8">
        <f>SUMIFS('Aceite Virgen'!DF$6:DF$257,'Aceite Virgen'!$A$6:$A$257,"&gt;="&amp;$A273,'Aceite Virgen'!$B$6:$B$257,"&lt;="&amp;$B273)</f>
        <v>1.42</v>
      </c>
      <c r="DG273" s="8">
        <f>SUMIFS('Aceite Virgen'!DG$6:DG$257,'Aceite Virgen'!$A$6:$A$257,"&gt;="&amp;$A273,'Aceite Virgen'!$B$6:$B$257,"&lt;="&amp;$B273)</f>
        <v>0</v>
      </c>
      <c r="DH273" s="8">
        <f>SUMIFS('Aceite Virgen'!DH$6:DH$257,'Aceite Virgen'!$A$6:$A$257,"&gt;="&amp;$A273,'Aceite Virgen'!$B$6:$B$257,"&lt;="&amp;$B273)</f>
        <v>0</v>
      </c>
      <c r="DL273" s="8">
        <f>SUMIFS('Aceite Virgen'!DL$6:DL$257,'Aceite Virgen'!$A$6:$A$257,"&gt;="&amp;$A273,'Aceite Virgen'!$B$6:$B$257,"&lt;="&amp;$B273)</f>
        <v>0.27</v>
      </c>
      <c r="DM273" s="8">
        <f>SUMIFS('Aceite Virgen'!DM$6:DM$257,'Aceite Virgen'!$A$6:$A$257,"&gt;="&amp;$A273,'Aceite Virgen'!$B$6:$B$257,"&lt;="&amp;$B273)</f>
        <v>0.75</v>
      </c>
      <c r="DN273" s="8">
        <f>SUMIFS('Aceite Virgen'!DN$6:DN$257,'Aceite Virgen'!$A$6:$A$257,"&gt;="&amp;$A273,'Aceite Virgen'!$B$6:$B$257,"&lt;="&amp;$B273)</f>
        <v>0.21</v>
      </c>
      <c r="DO273" s="8">
        <f>SUMIFS('Aceite Virgen'!DO$6:DO$257,'Aceite Virgen'!$A$6:$A$257,"&gt;="&amp;$A273,'Aceite Virgen'!$B$6:$B$257,"&lt;="&amp;$B273)</f>
        <v>0</v>
      </c>
      <c r="DS273" s="8">
        <f>SUMIFS('Aceite Virgen'!DS$6:DS$257,'Aceite Virgen'!$A$6:$A$257,"&gt;="&amp;$A273,'Aceite Virgen'!$B$6:$B$257,"&lt;="&amp;$B273)</f>
        <v>3.69</v>
      </c>
      <c r="DT273" s="8">
        <f>SUMIFS('Aceite Virgen'!DT$6:DT$257,'Aceite Virgen'!$A$6:$A$257,"&gt;="&amp;$A273,'Aceite Virgen'!$B$6:$B$257,"&lt;="&amp;$B273)</f>
        <v>1.8</v>
      </c>
      <c r="DU273" s="8">
        <f>SUMIFS('Aceite Virgen'!DU$6:DU$257,'Aceite Virgen'!$A$6:$A$257,"&gt;="&amp;$A273,'Aceite Virgen'!$B$6:$B$257,"&lt;="&amp;$B273)</f>
        <v>4.53</v>
      </c>
      <c r="DV273" s="8">
        <f>SUMIFS('Aceite Virgen'!DV$6:DV$257,'Aceite Virgen'!$A$6:$A$257,"&gt;="&amp;$A273,'Aceite Virgen'!$B$6:$B$257,"&lt;="&amp;$B273)</f>
        <v>0</v>
      </c>
      <c r="DZ273" s="8">
        <f>SUMIFS('Aceite Virgen'!DZ$6:DZ$257,'Aceite Virgen'!$A$6:$A$257,"&gt;="&amp;$A273,'Aceite Virgen'!$B$6:$B$257,"&lt;="&amp;$B273)</f>
        <v>3.03</v>
      </c>
      <c r="EA273" s="8">
        <f>SUMIFS('Aceite Virgen'!EA$6:EA$257,'Aceite Virgen'!$A$6:$A$257,"&gt;="&amp;$A273,'Aceite Virgen'!$B$6:$B$257,"&lt;="&amp;$B273)</f>
        <v>0</v>
      </c>
      <c r="EB273" s="8">
        <f>SUMIFS('Aceite Virgen'!EB$6:EB$257,'Aceite Virgen'!$A$6:$A$257,"&gt;="&amp;$A273,'Aceite Virgen'!$B$6:$B$257,"&lt;="&amp;$B273)</f>
        <v>4.0599999999999996</v>
      </c>
      <c r="EC273" s="8">
        <f>SUMIFS('Aceite Virgen'!EC$6:EC$257,'Aceite Virgen'!$A$6:$A$257,"&gt;="&amp;$A273,'Aceite Virgen'!$B$6:$B$257,"&lt;="&amp;$B273)</f>
        <v>0</v>
      </c>
      <c r="EG273" s="8">
        <f>SUMIFS('Aceite Virgen'!EG$6:EG$257,'Aceite Virgen'!$A$6:$A$257,"&gt;="&amp;$A273,'Aceite Virgen'!$B$6:$B$257,"&lt;="&amp;$B273)</f>
        <v>2.35</v>
      </c>
      <c r="EH273" s="8">
        <f>SUMIFS('Aceite Virgen'!EH$6:EH$257,'Aceite Virgen'!$A$6:$A$257,"&gt;="&amp;$A273,'Aceite Virgen'!$B$6:$B$257,"&lt;="&amp;$B273)</f>
        <v>0.89</v>
      </c>
      <c r="EI273" s="8">
        <f>SUMIFS('Aceite Virgen'!EI$6:EI$257,'Aceite Virgen'!$A$6:$A$257,"&gt;="&amp;$A273,'Aceite Virgen'!$B$6:$B$257,"&lt;="&amp;$B273)</f>
        <v>3.24</v>
      </c>
      <c r="EJ273" s="8">
        <f>SUMIFS('Aceite Virgen'!EJ$6:EJ$257,'Aceite Virgen'!$A$6:$A$257,"&gt;="&amp;$A273,'Aceite Virgen'!$B$6:$B$257,"&lt;="&amp;$B273)</f>
        <v>0</v>
      </c>
    </row>
    <row r="274" spans="1:140" x14ac:dyDescent="0.3">
      <c r="A274" s="14">
        <f>'TAM Aceite Virgen'!B22</f>
        <v>3.8</v>
      </c>
      <c r="B274" s="14">
        <f>'TAM Aceite Virgen'!C22</f>
        <v>3.9</v>
      </c>
      <c r="C274" s="14"/>
      <c r="D274" s="8">
        <f>SUMIFS('Aceite Virgen'!D$6:D$257,'Aceite Virgen'!$A$6:$A$257,"&gt;="&amp;$A274,'Aceite Virgen'!$B$6:$B$257,"&lt;="&amp;$B274)</f>
        <v>0.35</v>
      </c>
      <c r="E274" s="8">
        <f>SUMIFS('Aceite Virgen'!E$6:E$257,'Aceite Virgen'!$A$6:$A$257,"&gt;="&amp;$A274,'Aceite Virgen'!$B$6:$B$257,"&lt;="&amp;$B274)</f>
        <v>1.08</v>
      </c>
      <c r="F274" s="8">
        <f>SUMIFS('Aceite Virgen'!F$6:F$257,'Aceite Virgen'!$A$6:$A$257,"&gt;="&amp;$A274,'Aceite Virgen'!$B$6:$B$257,"&lt;="&amp;$B274)</f>
        <v>0.28000000000000003</v>
      </c>
      <c r="G274" s="8">
        <f>SUMIFS('Aceite Virgen'!G$6:G$257,'Aceite Virgen'!$A$6:$A$257,"&gt;="&amp;$A274,'Aceite Virgen'!$B$6:$B$257,"&lt;="&amp;$B274)</f>
        <v>0</v>
      </c>
      <c r="H274" s="14"/>
      <c r="I274" s="14"/>
      <c r="J274" s="14"/>
      <c r="K274" s="8">
        <f>SUMIFS('Aceite Virgen'!K$6:K$257,'Aceite Virgen'!$A$6:$A$257,"&gt;="&amp;$A274,'Aceite Virgen'!$B$6:$B$257,"&lt;="&amp;$B274)</f>
        <v>0.41</v>
      </c>
      <c r="L274" s="8">
        <f>SUMIFS('Aceite Virgen'!L$6:L$257,'Aceite Virgen'!$A$6:$A$257,"&gt;="&amp;$A274,'Aceite Virgen'!$B$6:$B$257,"&lt;="&amp;$B274)</f>
        <v>0</v>
      </c>
      <c r="M274" s="8">
        <f>SUMIFS('Aceite Virgen'!M$6:M$257,'Aceite Virgen'!$A$6:$A$257,"&gt;="&amp;$A274,'Aceite Virgen'!$B$6:$B$257,"&lt;="&amp;$B274)</f>
        <v>0.54</v>
      </c>
      <c r="N274" s="8">
        <f>SUMIFS('Aceite Virgen'!N$6:N$257,'Aceite Virgen'!$A$6:$A$257,"&gt;="&amp;$A274,'Aceite Virgen'!$B$6:$B$257,"&lt;="&amp;$B274)</f>
        <v>0</v>
      </c>
      <c r="O274" s="14"/>
      <c r="P274" s="14"/>
      <c r="Q274" s="14"/>
      <c r="R274" s="8">
        <f>SUMIFS('Aceite Virgen'!R$6:R$257,'Aceite Virgen'!$A$6:$A$257,"&gt;="&amp;$A274,'Aceite Virgen'!$B$6:$B$257,"&lt;="&amp;$B274)</f>
        <v>0</v>
      </c>
      <c r="S274" s="8">
        <f>SUMIFS('Aceite Virgen'!S$6:S$257,'Aceite Virgen'!$A$6:$A$257,"&gt;="&amp;$A274,'Aceite Virgen'!$B$6:$B$257,"&lt;="&amp;$B274)</f>
        <v>0</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1.1800000000000002</v>
      </c>
      <c r="Z274" s="8">
        <f>SUMIFS('Aceite Virgen'!Z$6:Z$257,'Aceite Virgen'!$A$6:$A$257,"&gt;="&amp;$A274,'Aceite Virgen'!$B$6:$B$257,"&lt;="&amp;$B274)</f>
        <v>1.5999999999999999</v>
      </c>
      <c r="AA274" s="8">
        <f>SUMIFS('Aceite Virgen'!AA$6:AA$257,'Aceite Virgen'!$A$6:$A$257,"&gt;="&amp;$A274,'Aceite Virgen'!$B$6:$B$257,"&lt;="&amp;$B274)</f>
        <v>0.52</v>
      </c>
      <c r="AB274" s="8">
        <f>SUMIFS('Aceite Virgen'!AB$6:AB$257,'Aceite Virgen'!$A$6:$A$257,"&gt;="&amp;$A274,'Aceite Virgen'!$B$6:$B$257,"&lt;="&amp;$B274)</f>
        <v>0</v>
      </c>
      <c r="AC274" s="14"/>
      <c r="AD274" s="14"/>
      <c r="AE274" s="14"/>
      <c r="AF274" s="8">
        <f>SUMIFS('Aceite Virgen'!AF$6:AF$257,'Aceite Virgen'!$A$6:$A$257,"&gt;="&amp;$A274,'Aceite Virgen'!$B$6:$B$257,"&lt;="&amp;$B274)</f>
        <v>24.05</v>
      </c>
      <c r="AG274" s="8">
        <f>SUMIFS('Aceite Virgen'!AG$6:AG$257,'Aceite Virgen'!$A$6:$A$257,"&gt;="&amp;$A274,'Aceite Virgen'!$B$6:$B$257,"&lt;="&amp;$B274)</f>
        <v>0.32</v>
      </c>
      <c r="AH274" s="8">
        <f>SUMIFS('Aceite Virgen'!AH$6:AH$257,'Aceite Virgen'!$A$6:$A$257,"&gt;="&amp;$A274,'Aceite Virgen'!$B$6:$B$257,"&lt;="&amp;$B274)</f>
        <v>27.59</v>
      </c>
      <c r="AI274" s="8">
        <f>SUMIFS('Aceite Virgen'!AI$6:AI$257,'Aceite Virgen'!$A$6:$A$257,"&gt;="&amp;$A274,'Aceite Virgen'!$B$6:$B$257,"&lt;="&amp;$B274)</f>
        <v>0</v>
      </c>
      <c r="AJ274" s="14"/>
      <c r="AK274" s="14"/>
      <c r="AL274" s="14"/>
      <c r="AM274" s="8">
        <f>SUMIFS('Aceite Virgen'!AM$6:AM$257,'Aceite Virgen'!$A$6:$A$257,"&gt;="&amp;$A274,'Aceite Virgen'!$B$6:$B$257,"&lt;="&amp;$B274)</f>
        <v>24.720000000000002</v>
      </c>
      <c r="AN274" s="8">
        <f>SUMIFS('Aceite Virgen'!AN$6:AN$257,'Aceite Virgen'!$A$6:$A$257,"&gt;="&amp;$A274,'Aceite Virgen'!$B$6:$B$257,"&lt;="&amp;$B274)</f>
        <v>5.14</v>
      </c>
      <c r="AO274" s="8">
        <f>SUMIFS('Aceite Virgen'!AO$6:AO$257,'Aceite Virgen'!$A$6:$A$257,"&gt;="&amp;$A274,'Aceite Virgen'!$B$6:$B$257,"&lt;="&amp;$B274)</f>
        <v>29.24</v>
      </c>
      <c r="AP274" s="8">
        <f>SUMIFS('Aceite Virgen'!AP$6:AP$257,'Aceite Virgen'!$A$6:$A$257,"&gt;="&amp;$A274,'Aceite Virgen'!$B$6:$B$257,"&lt;="&amp;$B274)</f>
        <v>0.55000000000000004</v>
      </c>
      <c r="AQ274" s="14"/>
      <c r="AR274" s="14"/>
      <c r="AT274" s="8">
        <f>SUMIFS('Aceite Virgen'!AT$6:AT$257,'Aceite Virgen'!$A$6:$A$257,"&gt;="&amp;$A274,'Aceite Virgen'!$B$6:$B$257,"&lt;="&amp;$B274)</f>
        <v>25.05</v>
      </c>
      <c r="AU274" s="8">
        <f>SUMIFS('Aceite Virgen'!AU$6:AU$257,'Aceite Virgen'!$A$6:$A$257,"&gt;="&amp;$A274,'Aceite Virgen'!$B$6:$B$257,"&lt;="&amp;$B274)</f>
        <v>0.93</v>
      </c>
      <c r="AV274" s="8">
        <f>SUMIFS('Aceite Virgen'!AV$6:AV$257,'Aceite Virgen'!$A$6:$A$257,"&gt;="&amp;$A274,'Aceite Virgen'!$B$6:$B$257,"&lt;="&amp;$B274)</f>
        <v>29.25</v>
      </c>
      <c r="AW274" s="8">
        <f>SUMIFS('Aceite Virgen'!AW$6:AW$257,'Aceite Virgen'!$A$6:$A$257,"&gt;="&amp;$A274,'Aceite Virgen'!$B$6:$B$257,"&lt;="&amp;$B274)</f>
        <v>0</v>
      </c>
      <c r="BA274" s="8">
        <f>SUMIFS('Aceite Virgen'!BA$6:BA$257,'Aceite Virgen'!$A$6:$A$257,"&gt;="&amp;A274,'Aceite Virgen'!$B$6:$B$257,"&lt;="&amp;B274)</f>
        <v>20.57</v>
      </c>
      <c r="BB274" s="8">
        <f>SUMIFS('Aceite Virgen'!BB$6:BB$257,'Aceite Virgen'!$A$6:$A$257,"&gt;="&amp;$A274,'Aceite Virgen'!$B$6:$B$257,"&lt;="&amp;$B274)</f>
        <v>4.13</v>
      </c>
      <c r="BC274" s="8">
        <f>SUMIFS('Aceite Virgen'!BC$6:BC$257,'Aceite Virgen'!$A$6:$A$257,"&gt;="&amp;$A274,'Aceite Virgen'!$B$6:$B$257,"&lt;="&amp;$B274)</f>
        <v>23.95</v>
      </c>
      <c r="BD274" s="8">
        <f>SUMIFS('Aceite Virgen'!BD$6:BD$257,'Aceite Virgen'!$A$6:$A$257,"&gt;="&amp;$A274,'Aceite Virgen'!$B$6:$B$257,"&lt;="&amp;$B274)</f>
        <v>0</v>
      </c>
      <c r="BH274" s="8">
        <f>SUMIFS('Aceite Virgen'!BH$6:BH$257,'Aceite Virgen'!$A$6:$A$257,"&gt;="&amp;$A274,'Aceite Virgen'!$B$6:$B$257,"&lt;="&amp;$B274)</f>
        <v>21.540000000000003</v>
      </c>
      <c r="BI274" s="8">
        <f>SUMIFS('Aceite Virgen'!BI$6:BI$257,'Aceite Virgen'!$A$6:$A$257,"&gt;="&amp;$A274,'Aceite Virgen'!$B$6:$B$257,"&lt;="&amp;$B274)</f>
        <v>13.87</v>
      </c>
      <c r="BJ274" s="8">
        <f>SUMIFS('Aceite Virgen'!BJ$6:BJ$257,'Aceite Virgen'!$A$6:$A$257,"&gt;="&amp;$A274,'Aceite Virgen'!$B$6:$B$257,"&lt;="&amp;$B274)</f>
        <v>23.22</v>
      </c>
      <c r="BK274" s="8">
        <f>SUMIFS('Aceite Virgen'!BK$6:BK$257,'Aceite Virgen'!$A$6:$A$257,"&gt;="&amp;$A274,'Aceite Virgen'!$B$6:$B$257,"&lt;="&amp;$B274)</f>
        <v>0</v>
      </c>
      <c r="BO274" s="8">
        <f>SUMIFS('Aceite Virgen'!BO$6:BO$257,'Aceite Virgen'!$A$6:$A$257,"&gt;="&amp;$A274,'Aceite Virgen'!$B$6:$B$257,"&lt;="&amp;$B274)</f>
        <v>25.900000000000002</v>
      </c>
      <c r="BP274" s="8">
        <f>SUMIFS('Aceite Virgen'!BP$6:BP$257,'Aceite Virgen'!$A$6:$A$257,"&gt;="&amp;$A274,'Aceite Virgen'!$B$6:$B$257,"&lt;="&amp;$B274)</f>
        <v>0.75</v>
      </c>
      <c r="BQ274" s="8">
        <f>SUMIFS('Aceite Virgen'!BQ$6:BQ$257,'Aceite Virgen'!$A$6:$A$257,"&gt;="&amp;$A274,'Aceite Virgen'!$B$6:$B$257,"&lt;="&amp;$B274)</f>
        <v>30.13</v>
      </c>
      <c r="BR274" s="8">
        <f>SUMIFS('Aceite Virgen'!BR$6:BR$257,'Aceite Virgen'!$A$6:$A$257,"&gt;="&amp;$A274,'Aceite Virgen'!$B$6:$B$257,"&lt;="&amp;$B274)</f>
        <v>0</v>
      </c>
      <c r="BV274" s="8">
        <f>SUMIFS('Aceite Virgen'!BV$6:BV$257,'Aceite Virgen'!$A$6:$A$257,"&gt;="&amp;$A274,'Aceite Virgen'!$B$6:$B$257,"&lt;="&amp;$B274)</f>
        <v>22.64</v>
      </c>
      <c r="BW274" s="8">
        <f>SUMIFS('Aceite Virgen'!BW$6:BW$257,'Aceite Virgen'!$A$6:$A$257,"&gt;="&amp;$A274,'Aceite Virgen'!$B$6:$B$257,"&lt;="&amp;$B274)</f>
        <v>15</v>
      </c>
      <c r="BX274" s="8">
        <f>SUMIFS('Aceite Virgen'!BX$6:BX$257,'Aceite Virgen'!$A$6:$A$257,"&gt;="&amp;$A274,'Aceite Virgen'!$B$6:$B$257,"&lt;="&amp;$B274)</f>
        <v>25.8</v>
      </c>
      <c r="BY274" s="8">
        <f>SUMIFS('Aceite Virgen'!BY$6:BY$257,'Aceite Virgen'!$A$6:$A$257,"&gt;="&amp;$A274,'Aceite Virgen'!$B$6:$B$257,"&lt;="&amp;$B274)</f>
        <v>0</v>
      </c>
      <c r="CC274" s="8">
        <f>SUMIFS('Aceite Virgen'!CC$6:CC$257,'Aceite Virgen'!$A$6:$A$257,"&gt;="&amp;$A274,'Aceite Virgen'!$B$6:$B$257,"&lt;="&amp;$B274)</f>
        <v>11.84</v>
      </c>
      <c r="CD274" s="8">
        <f>SUMIFS('Aceite Virgen'!CD$6:CD$257,'Aceite Virgen'!$A$6:$A$257,"&gt;="&amp;$A274,'Aceite Virgen'!$B$6:$B$257,"&lt;="&amp;$B274)</f>
        <v>14.580000000000002</v>
      </c>
      <c r="CE274" s="8">
        <f>SUMIFS('Aceite Virgen'!CE$6:CE$257,'Aceite Virgen'!$A$6:$A$257,"&gt;="&amp;$A274,'Aceite Virgen'!$B$6:$B$257,"&lt;="&amp;$B274)</f>
        <v>12.39</v>
      </c>
      <c r="CF274" s="8">
        <f>SUMIFS('Aceite Virgen'!CF$6:CF$257,'Aceite Virgen'!$A$6:$A$257,"&gt;="&amp;$A274,'Aceite Virgen'!$B$6:$B$257,"&lt;="&amp;$B274)</f>
        <v>0</v>
      </c>
      <c r="CJ274" s="8">
        <f>SUMIFS('Aceite Virgen'!CJ$6:CJ$257,'Aceite Virgen'!$A$6:$A$257,"&gt;="&amp;$A274,'Aceite Virgen'!$B$6:$B$257,"&lt;="&amp;$B274)</f>
        <v>7.17</v>
      </c>
      <c r="CK274" s="8">
        <f>SUMIFS('Aceite Virgen'!CK$6:CK$257,'Aceite Virgen'!$A$6:$A$257,"&gt;="&amp;$A274,'Aceite Virgen'!$B$6:$B$257,"&lt;="&amp;$B274)</f>
        <v>7.97</v>
      </c>
      <c r="CL274" s="8">
        <f>SUMIFS('Aceite Virgen'!CL$6:CL$257,'Aceite Virgen'!$A$6:$A$257,"&gt;="&amp;$A274,'Aceite Virgen'!$B$6:$B$257,"&lt;="&amp;$B274)</f>
        <v>7.95</v>
      </c>
      <c r="CM274" s="8">
        <f>SUMIFS('Aceite Virgen'!CM$6:CM$257,'Aceite Virgen'!$A$6:$A$257,"&gt;="&amp;$A274,'Aceite Virgen'!$B$6:$B$257,"&lt;="&amp;$B274)</f>
        <v>0</v>
      </c>
      <c r="CQ274" s="8">
        <f>SUMIFS('Aceite Virgen'!CQ$6:CQ$257,'Aceite Virgen'!$A$6:$A$257,"&gt;="&amp;$A274,'Aceite Virgen'!$B$6:$B$257,"&lt;="&amp;$B274)</f>
        <v>3.01</v>
      </c>
      <c r="CR274" s="8">
        <f>SUMIFS('Aceite Virgen'!CR$6:CR$257,'Aceite Virgen'!$A$6:$A$257,"&gt;="&amp;$A274,'Aceite Virgen'!$B$6:$B$257,"&lt;="&amp;$B274)</f>
        <v>2.78</v>
      </c>
      <c r="CS274" s="8">
        <f>SUMIFS('Aceite Virgen'!CS$6:CS$257,'Aceite Virgen'!$A$6:$A$257,"&gt;="&amp;$A274,'Aceite Virgen'!$B$6:$B$257,"&lt;="&amp;$B274)</f>
        <v>3.4399999999999995</v>
      </c>
      <c r="CT274" s="8">
        <f>SUMIFS('Aceite Virgen'!CT$6:CT$257,'Aceite Virgen'!$A$6:$A$257,"&gt;="&amp;$A274,'Aceite Virgen'!$B$6:$B$257,"&lt;="&amp;$B274)</f>
        <v>0</v>
      </c>
      <c r="CX274" s="8">
        <f>SUMIFS('Aceite Virgen'!CX$6:CX$257,'Aceite Virgen'!$A$6:$A$257,"&gt;="&amp;$A274,'Aceite Virgen'!$B$6:$B$257,"&lt;="&amp;$B274)</f>
        <v>1.04</v>
      </c>
      <c r="CY274" s="8">
        <f>SUMIFS('Aceite Virgen'!CY$6:CY$257,'Aceite Virgen'!$A$6:$A$257,"&gt;="&amp;$A274,'Aceite Virgen'!$B$6:$B$257,"&lt;="&amp;$B274)</f>
        <v>0</v>
      </c>
      <c r="CZ274" s="8">
        <f>SUMIFS('Aceite Virgen'!CZ$6:CZ$257,'Aceite Virgen'!$A$6:$A$257,"&gt;="&amp;$A274,'Aceite Virgen'!$B$6:$B$257,"&lt;="&amp;$B274)</f>
        <v>1.46</v>
      </c>
      <c r="DA274" s="8">
        <f>SUMIFS('Aceite Virgen'!DA$6:DA$257,'Aceite Virgen'!$A$6:$A$257,"&gt;="&amp;$A274,'Aceite Virgen'!$B$6:$B$257,"&lt;="&amp;$B274)</f>
        <v>0</v>
      </c>
      <c r="DE274" s="8">
        <f>SUMIFS('Aceite Virgen'!DE$6:DE$257,'Aceite Virgen'!$A$6:$A$257,"&gt;="&amp;$A274,'Aceite Virgen'!$B$6:$B$257,"&lt;="&amp;$B274)</f>
        <v>1.8</v>
      </c>
      <c r="DF274" s="8">
        <f>SUMIFS('Aceite Virgen'!DF$6:DF$257,'Aceite Virgen'!$A$6:$A$257,"&gt;="&amp;$A274,'Aceite Virgen'!$B$6:$B$257,"&lt;="&amp;$B274)</f>
        <v>8.17</v>
      </c>
      <c r="DG274" s="8">
        <f>SUMIFS('Aceite Virgen'!DG$6:DG$257,'Aceite Virgen'!$A$6:$A$257,"&gt;="&amp;$A274,'Aceite Virgen'!$B$6:$B$257,"&lt;="&amp;$B274)</f>
        <v>0</v>
      </c>
      <c r="DH274" s="8">
        <f>SUMIFS('Aceite Virgen'!DH$6:DH$257,'Aceite Virgen'!$A$6:$A$257,"&gt;="&amp;$A274,'Aceite Virgen'!$B$6:$B$257,"&lt;="&amp;$B274)</f>
        <v>0</v>
      </c>
      <c r="DL274" s="8">
        <f>SUMIFS('Aceite Virgen'!DL$6:DL$257,'Aceite Virgen'!$A$6:$A$257,"&gt;="&amp;$A274,'Aceite Virgen'!$B$6:$B$257,"&lt;="&amp;$B274)</f>
        <v>2.7</v>
      </c>
      <c r="DM274" s="8">
        <f>SUMIFS('Aceite Virgen'!DM$6:DM$257,'Aceite Virgen'!$A$6:$A$257,"&gt;="&amp;$A274,'Aceite Virgen'!$B$6:$B$257,"&lt;="&amp;$B274)</f>
        <v>7.62</v>
      </c>
      <c r="DN274" s="8">
        <f>SUMIFS('Aceite Virgen'!DN$6:DN$257,'Aceite Virgen'!$A$6:$A$257,"&gt;="&amp;$A274,'Aceite Virgen'!$B$6:$B$257,"&lt;="&amp;$B274)</f>
        <v>1.99</v>
      </c>
      <c r="DO274" s="8">
        <f>SUMIFS('Aceite Virgen'!DO$6:DO$257,'Aceite Virgen'!$A$6:$A$257,"&gt;="&amp;$A274,'Aceite Virgen'!$B$6:$B$257,"&lt;="&amp;$B274)</f>
        <v>0</v>
      </c>
      <c r="DS274" s="8">
        <f>SUMIFS('Aceite Virgen'!DS$6:DS$257,'Aceite Virgen'!$A$6:$A$257,"&gt;="&amp;$A274,'Aceite Virgen'!$B$6:$B$257,"&lt;="&amp;$B274)</f>
        <v>0.67999999999999994</v>
      </c>
      <c r="DT274" s="8">
        <f>SUMIFS('Aceite Virgen'!DT$6:DT$257,'Aceite Virgen'!$A$6:$A$257,"&gt;="&amp;$A274,'Aceite Virgen'!$B$6:$B$257,"&lt;="&amp;$B274)</f>
        <v>4.7</v>
      </c>
      <c r="DU274" s="8">
        <f>SUMIFS('Aceite Virgen'!DU$6:DU$257,'Aceite Virgen'!$A$6:$A$257,"&gt;="&amp;$A274,'Aceite Virgen'!$B$6:$B$257,"&lt;="&amp;$B274)</f>
        <v>0.13</v>
      </c>
      <c r="DV274" s="8">
        <f>SUMIFS('Aceite Virgen'!DV$6:DV$257,'Aceite Virgen'!$A$6:$A$257,"&gt;="&amp;$A274,'Aceite Virgen'!$B$6:$B$257,"&lt;="&amp;$B274)</f>
        <v>0</v>
      </c>
      <c r="DZ274" s="8">
        <f>SUMIFS('Aceite Virgen'!DZ$6:DZ$257,'Aceite Virgen'!$A$6:$A$257,"&gt;="&amp;$A274,'Aceite Virgen'!$B$6:$B$257,"&lt;="&amp;$B274)</f>
        <v>0.94</v>
      </c>
      <c r="EA274" s="8">
        <f>SUMIFS('Aceite Virgen'!EA$6:EA$257,'Aceite Virgen'!$A$6:$A$257,"&gt;="&amp;$A274,'Aceite Virgen'!$B$6:$B$257,"&lt;="&amp;$B274)</f>
        <v>0</v>
      </c>
      <c r="EB274" s="8">
        <f>SUMIFS('Aceite Virgen'!EB$6:EB$257,'Aceite Virgen'!$A$6:$A$257,"&gt;="&amp;$A274,'Aceite Virgen'!$B$6:$B$257,"&lt;="&amp;$B274)</f>
        <v>1.29</v>
      </c>
      <c r="EC274" s="8">
        <f>SUMIFS('Aceite Virgen'!EC$6:EC$257,'Aceite Virgen'!$A$6:$A$257,"&gt;="&amp;$A274,'Aceite Virgen'!$B$6:$B$257,"&lt;="&amp;$B274)</f>
        <v>0</v>
      </c>
      <c r="EG274" s="8">
        <f>SUMIFS('Aceite Virgen'!EG$6:EG$257,'Aceite Virgen'!$A$6:$A$257,"&gt;="&amp;$A274,'Aceite Virgen'!$B$6:$B$257,"&lt;="&amp;$B274)</f>
        <v>0.8600000000000001</v>
      </c>
      <c r="EH274" s="8">
        <f>SUMIFS('Aceite Virgen'!EH$6:EH$257,'Aceite Virgen'!$A$6:$A$257,"&gt;="&amp;$A274,'Aceite Virgen'!$B$6:$B$257,"&lt;="&amp;$B274)</f>
        <v>2.37</v>
      </c>
      <c r="EI274" s="8">
        <f>SUMIFS('Aceite Virgen'!EI$6:EI$257,'Aceite Virgen'!$A$6:$A$257,"&gt;="&amp;$A274,'Aceite Virgen'!$B$6:$B$257,"&lt;="&amp;$B274)</f>
        <v>0.48</v>
      </c>
      <c r="EJ274" s="8">
        <f>SUMIFS('Aceite Virgen'!EJ$6:EJ$257,'Aceite Virgen'!$A$6:$A$257,"&gt;="&amp;$A274,'Aceite Virgen'!$B$6:$B$257,"&lt;="&amp;$B274)</f>
        <v>0</v>
      </c>
    </row>
    <row r="275" spans="1:140" x14ac:dyDescent="0.3">
      <c r="A275" s="14">
        <f>'TAM Aceite Virgen'!B23</f>
        <v>3.9</v>
      </c>
      <c r="B275" s="14">
        <f>'TAM Aceite Virgen'!C23</f>
        <v>4</v>
      </c>
      <c r="C275" s="14"/>
      <c r="D275" s="8">
        <f>SUMIFS('Aceite Virgen'!D$6:D$257,'Aceite Virgen'!$A$6:$A$257,"&gt;="&amp;$A275,'Aceite Virgen'!$B$6:$B$257,"&lt;="&amp;$B275)</f>
        <v>6.34</v>
      </c>
      <c r="E275" s="8">
        <f>SUMIFS('Aceite Virgen'!E$6:E$257,'Aceite Virgen'!$A$6:$A$257,"&gt;="&amp;$A275,'Aceite Virgen'!$B$6:$B$257,"&lt;="&amp;$B275)</f>
        <v>14.27</v>
      </c>
      <c r="F275" s="8">
        <f>SUMIFS('Aceite Virgen'!F$6:F$257,'Aceite Virgen'!$A$6:$A$257,"&gt;="&amp;$A275,'Aceite Virgen'!$B$6:$B$257,"&lt;="&amp;$B275)</f>
        <v>5.36</v>
      </c>
      <c r="G275" s="8">
        <f>SUMIFS('Aceite Virgen'!G$6:G$257,'Aceite Virgen'!$A$6:$A$257,"&gt;="&amp;$A275,'Aceite Virgen'!$B$6:$B$257,"&lt;="&amp;$B275)</f>
        <v>6.83</v>
      </c>
      <c r="H275" s="14"/>
      <c r="I275" s="14"/>
      <c r="J275" s="14"/>
      <c r="K275" s="8">
        <f>SUMIFS('Aceite Virgen'!K$6:K$257,'Aceite Virgen'!$A$6:$A$257,"&gt;="&amp;$A275,'Aceite Virgen'!$B$6:$B$257,"&lt;="&amp;$B275)</f>
        <v>9.01</v>
      </c>
      <c r="L275" s="8">
        <f>SUMIFS('Aceite Virgen'!L$6:L$257,'Aceite Virgen'!$A$6:$A$257,"&gt;="&amp;$A275,'Aceite Virgen'!$B$6:$B$257,"&lt;="&amp;$B275)</f>
        <v>4.96</v>
      </c>
      <c r="M275" s="8">
        <f>SUMIFS('Aceite Virgen'!M$6:M$257,'Aceite Virgen'!$A$6:$A$257,"&gt;="&amp;$A275,'Aceite Virgen'!$B$6:$B$257,"&lt;="&amp;$B275)</f>
        <v>10.68</v>
      </c>
      <c r="N275" s="8">
        <f>SUMIFS('Aceite Virgen'!N$6:N$257,'Aceite Virgen'!$A$6:$A$257,"&gt;="&amp;$A275,'Aceite Virgen'!$B$6:$B$257,"&lt;="&amp;$B275)</f>
        <v>0</v>
      </c>
      <c r="O275" s="14"/>
      <c r="P275" s="14"/>
      <c r="Q275" s="14"/>
      <c r="R275" s="8">
        <f>SUMIFS('Aceite Virgen'!R$6:R$257,'Aceite Virgen'!$A$6:$A$257,"&gt;="&amp;$A275,'Aceite Virgen'!$B$6:$B$257,"&lt;="&amp;$B275)</f>
        <v>15.989999999999998</v>
      </c>
      <c r="S275" s="8">
        <f>SUMIFS('Aceite Virgen'!S$6:S$257,'Aceite Virgen'!$A$6:$A$257,"&gt;="&amp;$A275,'Aceite Virgen'!$B$6:$B$257,"&lt;="&amp;$B275)</f>
        <v>5.23</v>
      </c>
      <c r="T275" s="8">
        <f>SUMIFS('Aceite Virgen'!T$6:T$257,'Aceite Virgen'!$A$6:$A$257,"&gt;="&amp;$A275,'Aceite Virgen'!$B$6:$B$257,"&lt;="&amp;$B275)</f>
        <v>20.420000000000002</v>
      </c>
      <c r="U275" s="8">
        <f>SUMIFS('Aceite Virgen'!U$6:U$257,'Aceite Virgen'!$A$6:$A$257,"&gt;="&amp;$A275,'Aceite Virgen'!$B$6:$B$257,"&lt;="&amp;$B275)</f>
        <v>0</v>
      </c>
      <c r="V275" s="14"/>
      <c r="W275" s="14"/>
      <c r="X275" s="14"/>
      <c r="Y275" s="8">
        <f>SUMIFS('Aceite Virgen'!Y$6:Y$257,'Aceite Virgen'!$A$6:$A$257,"&gt;="&amp;$A275,'Aceite Virgen'!$B$6:$B$257,"&lt;="&amp;$B275)</f>
        <v>24.580000000000002</v>
      </c>
      <c r="Z275" s="8">
        <f>SUMIFS('Aceite Virgen'!Z$6:Z$257,'Aceite Virgen'!$A$6:$A$257,"&gt;="&amp;$A275,'Aceite Virgen'!$B$6:$B$257,"&lt;="&amp;$B275)</f>
        <v>8.7099999999999991</v>
      </c>
      <c r="AA275" s="8">
        <f>SUMIFS('Aceite Virgen'!AA$6:AA$257,'Aceite Virgen'!$A$6:$A$257,"&gt;="&amp;$A275,'Aceite Virgen'!$B$6:$B$257,"&lt;="&amp;$B275)</f>
        <v>33.230000000000004</v>
      </c>
      <c r="AB275" s="8">
        <f>SUMIFS('Aceite Virgen'!AB$6:AB$257,'Aceite Virgen'!$A$6:$A$257,"&gt;="&amp;$A275,'Aceite Virgen'!$B$6:$B$257,"&lt;="&amp;$B275)</f>
        <v>1.36</v>
      </c>
      <c r="AC275" s="14"/>
      <c r="AD275" s="14"/>
      <c r="AE275" s="14"/>
      <c r="AF275" s="8">
        <f>SUMIFS('Aceite Virgen'!AF$6:AF$257,'Aceite Virgen'!$A$6:$A$257,"&gt;="&amp;$A275,'Aceite Virgen'!$B$6:$B$257,"&lt;="&amp;$B275)</f>
        <v>12.809999999999999</v>
      </c>
      <c r="AG275" s="8">
        <f>SUMIFS('Aceite Virgen'!AG$6:AG$257,'Aceite Virgen'!$A$6:$A$257,"&gt;="&amp;$A275,'Aceite Virgen'!$B$6:$B$257,"&lt;="&amp;$B275)</f>
        <v>23.3</v>
      </c>
      <c r="AH275" s="8">
        <f>SUMIFS('Aceite Virgen'!AH$6:AH$257,'Aceite Virgen'!$A$6:$A$257,"&gt;="&amp;$A275,'Aceite Virgen'!$B$6:$B$257,"&lt;="&amp;$B275)</f>
        <v>12.15</v>
      </c>
      <c r="AI275" s="8">
        <f>SUMIFS('Aceite Virgen'!AI$6:AI$257,'Aceite Virgen'!$A$6:$A$257,"&gt;="&amp;$A275,'Aceite Virgen'!$B$6:$B$257,"&lt;="&amp;$B275)</f>
        <v>1.54</v>
      </c>
      <c r="AJ275" s="14"/>
      <c r="AK275" s="14"/>
      <c r="AL275" s="14"/>
      <c r="AM275" s="8">
        <f>SUMIFS('Aceite Virgen'!AM$6:AM$257,'Aceite Virgen'!$A$6:$A$257,"&gt;="&amp;$A275,'Aceite Virgen'!$B$6:$B$257,"&lt;="&amp;$B275)</f>
        <v>11.66</v>
      </c>
      <c r="AN275" s="8">
        <f>SUMIFS('Aceite Virgen'!AN$6:AN$257,'Aceite Virgen'!$A$6:$A$257,"&gt;="&amp;$A275,'Aceite Virgen'!$B$6:$B$257,"&lt;="&amp;$B275)</f>
        <v>32.549999999999997</v>
      </c>
      <c r="AO275" s="8">
        <f>SUMIFS('Aceite Virgen'!AO$6:AO$257,'Aceite Virgen'!$A$6:$A$257,"&gt;="&amp;$A275,'Aceite Virgen'!$B$6:$B$257,"&lt;="&amp;$B275)</f>
        <v>10.050000000000001</v>
      </c>
      <c r="AP275" s="8">
        <f>SUMIFS('Aceite Virgen'!AP$6:AP$257,'Aceite Virgen'!$A$6:$A$257,"&gt;="&amp;$A275,'Aceite Virgen'!$B$6:$B$257,"&lt;="&amp;$B275)</f>
        <v>0</v>
      </c>
      <c r="AQ275" s="14"/>
      <c r="AR275" s="14"/>
      <c r="AT275" s="8">
        <f>SUMIFS('Aceite Virgen'!AT$6:AT$257,'Aceite Virgen'!$A$6:$A$257,"&gt;="&amp;$A275,'Aceite Virgen'!$B$6:$B$257,"&lt;="&amp;$B275)</f>
        <v>8.66</v>
      </c>
      <c r="AU275" s="8">
        <f>SUMIFS('Aceite Virgen'!AU$6:AU$257,'Aceite Virgen'!$A$6:$A$257,"&gt;="&amp;$A275,'Aceite Virgen'!$B$6:$B$257,"&lt;="&amp;$B275)</f>
        <v>13.09</v>
      </c>
      <c r="AV275" s="8">
        <f>SUMIFS('Aceite Virgen'!AV$6:AV$257,'Aceite Virgen'!$A$6:$A$257,"&gt;="&amp;$A275,'Aceite Virgen'!$B$6:$B$257,"&lt;="&amp;$B275)</f>
        <v>8.6300000000000008</v>
      </c>
      <c r="AW275" s="8">
        <f>SUMIFS('Aceite Virgen'!AW$6:AW$257,'Aceite Virgen'!$A$6:$A$257,"&gt;="&amp;$A275,'Aceite Virgen'!$B$6:$B$257,"&lt;="&amp;$B275)</f>
        <v>7.14</v>
      </c>
      <c r="BA275" s="8">
        <f>SUMIFS('Aceite Virgen'!BA$6:BA$257,'Aceite Virgen'!$A$6:$A$257,"&gt;="&amp;A275,'Aceite Virgen'!$B$6:$B$257,"&lt;="&amp;B275)</f>
        <v>8.5500000000000007</v>
      </c>
      <c r="BB275" s="8">
        <f>SUMIFS('Aceite Virgen'!BB$6:BB$257,'Aceite Virgen'!$A$6:$A$257,"&gt;="&amp;$A275,'Aceite Virgen'!$B$6:$B$257,"&lt;="&amp;$B275)</f>
        <v>6.92</v>
      </c>
      <c r="BC275" s="8">
        <f>SUMIFS('Aceite Virgen'!BC$6:BC$257,'Aceite Virgen'!$A$6:$A$257,"&gt;="&amp;$A275,'Aceite Virgen'!$B$6:$B$257,"&lt;="&amp;$B275)</f>
        <v>8.9700000000000006</v>
      </c>
      <c r="BD275" s="8">
        <f>SUMIFS('Aceite Virgen'!BD$6:BD$257,'Aceite Virgen'!$A$6:$A$257,"&gt;="&amp;$A275,'Aceite Virgen'!$B$6:$B$257,"&lt;="&amp;$B275)</f>
        <v>8.98</v>
      </c>
      <c r="BH275" s="8">
        <f>SUMIFS('Aceite Virgen'!BH$6:BH$257,'Aceite Virgen'!$A$6:$A$257,"&gt;="&amp;$A275,'Aceite Virgen'!$B$6:$B$257,"&lt;="&amp;$B275)</f>
        <v>6.99</v>
      </c>
      <c r="BI275" s="8">
        <f>SUMIFS('Aceite Virgen'!BI$6:BI$257,'Aceite Virgen'!$A$6:$A$257,"&gt;="&amp;$A275,'Aceite Virgen'!$B$6:$B$257,"&lt;="&amp;$B275)</f>
        <v>2.06</v>
      </c>
      <c r="BJ275" s="8">
        <f>SUMIFS('Aceite Virgen'!BJ$6:BJ$257,'Aceite Virgen'!$A$6:$A$257,"&gt;="&amp;$A275,'Aceite Virgen'!$B$6:$B$257,"&lt;="&amp;$B275)</f>
        <v>7.52</v>
      </c>
      <c r="BK275" s="8">
        <f>SUMIFS('Aceite Virgen'!BK$6:BK$257,'Aceite Virgen'!$A$6:$A$257,"&gt;="&amp;$A275,'Aceite Virgen'!$B$6:$B$257,"&lt;="&amp;$B275)</f>
        <v>6.28</v>
      </c>
      <c r="BO275" s="8">
        <f>SUMIFS('Aceite Virgen'!BO$6:BO$257,'Aceite Virgen'!$A$6:$A$257,"&gt;="&amp;$A275,'Aceite Virgen'!$B$6:$B$257,"&lt;="&amp;$B275)</f>
        <v>5.17</v>
      </c>
      <c r="BP275" s="8">
        <f>SUMIFS('Aceite Virgen'!BP$6:BP$257,'Aceite Virgen'!$A$6:$A$257,"&gt;="&amp;$A275,'Aceite Virgen'!$B$6:$B$257,"&lt;="&amp;$B275)</f>
        <v>3.39</v>
      </c>
      <c r="BQ275" s="8">
        <f>SUMIFS('Aceite Virgen'!BQ$6:BQ$257,'Aceite Virgen'!$A$6:$A$257,"&gt;="&amp;$A275,'Aceite Virgen'!$B$6:$B$257,"&lt;="&amp;$B275)</f>
        <v>5.42</v>
      </c>
      <c r="BR275" s="8">
        <f>SUMIFS('Aceite Virgen'!BR$6:BR$257,'Aceite Virgen'!$A$6:$A$257,"&gt;="&amp;$A275,'Aceite Virgen'!$B$6:$B$257,"&lt;="&amp;$B275)</f>
        <v>5.48</v>
      </c>
      <c r="BV275" s="8">
        <f>SUMIFS('Aceite Virgen'!BV$6:BV$257,'Aceite Virgen'!$A$6:$A$257,"&gt;="&amp;$A275,'Aceite Virgen'!$B$6:$B$257,"&lt;="&amp;$B275)</f>
        <v>8.61</v>
      </c>
      <c r="BW275" s="8">
        <f>SUMIFS('Aceite Virgen'!BW$6:BW$257,'Aceite Virgen'!$A$6:$A$257,"&gt;="&amp;$A275,'Aceite Virgen'!$B$6:$B$257,"&lt;="&amp;$B275)</f>
        <v>4.09</v>
      </c>
      <c r="BX275" s="8">
        <f>SUMIFS('Aceite Virgen'!BX$6:BX$257,'Aceite Virgen'!$A$6:$A$257,"&gt;="&amp;$A275,'Aceite Virgen'!$B$6:$B$257,"&lt;="&amp;$B275)</f>
        <v>9.0299999999999994</v>
      </c>
      <c r="BY275" s="8">
        <f>SUMIFS('Aceite Virgen'!BY$6:BY$257,'Aceite Virgen'!$A$6:$A$257,"&gt;="&amp;$A275,'Aceite Virgen'!$B$6:$B$257,"&lt;="&amp;$B275)</f>
        <v>2.27</v>
      </c>
      <c r="CC275" s="8">
        <f>SUMIFS('Aceite Virgen'!CC$6:CC$257,'Aceite Virgen'!$A$6:$A$257,"&gt;="&amp;$A275,'Aceite Virgen'!$B$6:$B$257,"&lt;="&amp;$B275)</f>
        <v>23.32</v>
      </c>
      <c r="CD275" s="8">
        <f>SUMIFS('Aceite Virgen'!CD$6:CD$257,'Aceite Virgen'!$A$6:$A$257,"&gt;="&amp;$A275,'Aceite Virgen'!$B$6:$B$257,"&lt;="&amp;$B275)</f>
        <v>7.11</v>
      </c>
      <c r="CE275" s="8">
        <f>SUMIFS('Aceite Virgen'!CE$6:CE$257,'Aceite Virgen'!$A$6:$A$257,"&gt;="&amp;$A275,'Aceite Virgen'!$B$6:$B$257,"&lt;="&amp;$B275)</f>
        <v>25.509999999999998</v>
      </c>
      <c r="CF275" s="8">
        <f>SUMIFS('Aceite Virgen'!CF$6:CF$257,'Aceite Virgen'!$A$6:$A$257,"&gt;="&amp;$A275,'Aceite Virgen'!$B$6:$B$257,"&lt;="&amp;$B275)</f>
        <v>32.049999999999997</v>
      </c>
      <c r="CJ275" s="8">
        <f>SUMIFS('Aceite Virgen'!CJ$6:CJ$257,'Aceite Virgen'!$A$6:$A$257,"&gt;="&amp;$A275,'Aceite Virgen'!$B$6:$B$257,"&lt;="&amp;$B275)</f>
        <v>29.53</v>
      </c>
      <c r="CK275" s="8">
        <f>SUMIFS('Aceite Virgen'!CK$6:CK$257,'Aceite Virgen'!$A$6:$A$257,"&gt;="&amp;$A275,'Aceite Virgen'!$B$6:$B$257,"&lt;="&amp;$B275)</f>
        <v>4.8599999999999994</v>
      </c>
      <c r="CL275" s="8">
        <f>SUMIFS('Aceite Virgen'!CL$6:CL$257,'Aceite Virgen'!$A$6:$A$257,"&gt;="&amp;$A275,'Aceite Virgen'!$B$6:$B$257,"&lt;="&amp;$B275)</f>
        <v>32.950000000000003</v>
      </c>
      <c r="CM275" s="8">
        <f>SUMIFS('Aceite Virgen'!CM$6:CM$257,'Aceite Virgen'!$A$6:$A$257,"&gt;="&amp;$A275,'Aceite Virgen'!$B$6:$B$257,"&lt;="&amp;$B275)</f>
        <v>29.21</v>
      </c>
      <c r="CQ275" s="8">
        <f>SUMIFS('Aceite Virgen'!CQ$6:CQ$257,'Aceite Virgen'!$A$6:$A$257,"&gt;="&amp;$A275,'Aceite Virgen'!$B$6:$B$257,"&lt;="&amp;$B275)</f>
        <v>4.8899999999999997</v>
      </c>
      <c r="CR275" s="8">
        <f>SUMIFS('Aceite Virgen'!CR$6:CR$257,'Aceite Virgen'!$A$6:$A$257,"&gt;="&amp;$A275,'Aceite Virgen'!$B$6:$B$257,"&lt;="&amp;$B275)</f>
        <v>3.04</v>
      </c>
      <c r="CS275" s="8">
        <f>SUMIFS('Aceite Virgen'!CS$6:CS$257,'Aceite Virgen'!$A$6:$A$257,"&gt;="&amp;$A275,'Aceite Virgen'!$B$6:$B$257,"&lt;="&amp;$B275)</f>
        <v>3.8</v>
      </c>
      <c r="CT275" s="8">
        <f>SUMIFS('Aceite Virgen'!CT$6:CT$257,'Aceite Virgen'!$A$6:$A$257,"&gt;="&amp;$A275,'Aceite Virgen'!$B$6:$B$257,"&lt;="&amp;$B275)</f>
        <v>24.24</v>
      </c>
      <c r="CX275" s="8">
        <f>SUMIFS('Aceite Virgen'!CX$6:CX$257,'Aceite Virgen'!$A$6:$A$257,"&gt;="&amp;$A275,'Aceite Virgen'!$B$6:$B$257,"&lt;="&amp;$B275)</f>
        <v>4.05</v>
      </c>
      <c r="CY275" s="8">
        <f>SUMIFS('Aceite Virgen'!CY$6:CY$257,'Aceite Virgen'!$A$6:$A$257,"&gt;="&amp;$A275,'Aceite Virgen'!$B$6:$B$257,"&lt;="&amp;$B275)</f>
        <v>0</v>
      </c>
      <c r="CZ275" s="8">
        <f>SUMIFS('Aceite Virgen'!CZ$6:CZ$257,'Aceite Virgen'!$A$6:$A$257,"&gt;="&amp;$A275,'Aceite Virgen'!$B$6:$B$257,"&lt;="&amp;$B275)</f>
        <v>3.74</v>
      </c>
      <c r="DA275" s="8">
        <f>SUMIFS('Aceite Virgen'!DA$6:DA$257,'Aceite Virgen'!$A$6:$A$257,"&gt;="&amp;$A275,'Aceite Virgen'!$B$6:$B$257,"&lt;="&amp;$B275)</f>
        <v>23.44</v>
      </c>
      <c r="DE275" s="8">
        <f>SUMIFS('Aceite Virgen'!DE$6:DE$257,'Aceite Virgen'!$A$6:$A$257,"&gt;="&amp;$A275,'Aceite Virgen'!$B$6:$B$257,"&lt;="&amp;$B275)</f>
        <v>2.88</v>
      </c>
      <c r="DF275" s="8">
        <f>SUMIFS('Aceite Virgen'!DF$6:DF$257,'Aceite Virgen'!$A$6:$A$257,"&gt;="&amp;$A275,'Aceite Virgen'!$B$6:$B$257,"&lt;="&amp;$B275)</f>
        <v>0</v>
      </c>
      <c r="DG275" s="8">
        <f>SUMIFS('Aceite Virgen'!DG$6:DG$257,'Aceite Virgen'!$A$6:$A$257,"&gt;="&amp;$A275,'Aceite Virgen'!$B$6:$B$257,"&lt;="&amp;$B275)</f>
        <v>3.62</v>
      </c>
      <c r="DH275" s="8">
        <f>SUMIFS('Aceite Virgen'!DH$6:DH$257,'Aceite Virgen'!$A$6:$A$257,"&gt;="&amp;$A275,'Aceite Virgen'!$B$6:$B$257,"&lt;="&amp;$B275)</f>
        <v>0</v>
      </c>
      <c r="DL275" s="8">
        <f>SUMIFS('Aceite Virgen'!DL$6:DL$257,'Aceite Virgen'!$A$6:$A$257,"&gt;="&amp;$A275,'Aceite Virgen'!$B$6:$B$257,"&lt;="&amp;$B275)</f>
        <v>2.99</v>
      </c>
      <c r="DM275" s="8">
        <f>SUMIFS('Aceite Virgen'!DM$6:DM$257,'Aceite Virgen'!$A$6:$A$257,"&gt;="&amp;$A275,'Aceite Virgen'!$B$6:$B$257,"&lt;="&amp;$B275)</f>
        <v>1.49</v>
      </c>
      <c r="DN275" s="8">
        <f>SUMIFS('Aceite Virgen'!DN$6:DN$257,'Aceite Virgen'!$A$6:$A$257,"&gt;="&amp;$A275,'Aceite Virgen'!$B$6:$B$257,"&lt;="&amp;$B275)</f>
        <v>3.52</v>
      </c>
      <c r="DO275" s="8">
        <f>SUMIFS('Aceite Virgen'!DO$6:DO$257,'Aceite Virgen'!$A$6:$A$257,"&gt;="&amp;$A275,'Aceite Virgen'!$B$6:$B$257,"&lt;="&amp;$B275)</f>
        <v>2.1800000000000002</v>
      </c>
      <c r="DS275" s="8">
        <f>SUMIFS('Aceite Virgen'!DS$6:DS$257,'Aceite Virgen'!$A$6:$A$257,"&gt;="&amp;$A275,'Aceite Virgen'!$B$6:$B$257,"&lt;="&amp;$B275)</f>
        <v>1.3399999999999999</v>
      </c>
      <c r="DT275" s="8">
        <f>SUMIFS('Aceite Virgen'!DT$6:DT$257,'Aceite Virgen'!$A$6:$A$257,"&gt;="&amp;$A275,'Aceite Virgen'!$B$6:$B$257,"&lt;="&amp;$B275)</f>
        <v>4.5599999999999996</v>
      </c>
      <c r="DU275" s="8">
        <f>SUMIFS('Aceite Virgen'!DU$6:DU$257,'Aceite Virgen'!$A$6:$A$257,"&gt;="&amp;$A275,'Aceite Virgen'!$B$6:$B$257,"&lt;="&amp;$B275)</f>
        <v>0.75</v>
      </c>
      <c r="DV275" s="8">
        <f>SUMIFS('Aceite Virgen'!DV$6:DV$257,'Aceite Virgen'!$A$6:$A$257,"&gt;="&amp;$A275,'Aceite Virgen'!$B$6:$B$257,"&lt;="&amp;$B275)</f>
        <v>3.5</v>
      </c>
      <c r="DZ275" s="8">
        <f>SUMIFS('Aceite Virgen'!DZ$6:DZ$257,'Aceite Virgen'!$A$6:$A$257,"&gt;="&amp;$A275,'Aceite Virgen'!$B$6:$B$257,"&lt;="&amp;$B275)</f>
        <v>0.56000000000000005</v>
      </c>
      <c r="EA275" s="8">
        <f>SUMIFS('Aceite Virgen'!EA$6:EA$257,'Aceite Virgen'!$A$6:$A$257,"&gt;="&amp;$A275,'Aceite Virgen'!$B$6:$B$257,"&lt;="&amp;$B275)</f>
        <v>0</v>
      </c>
      <c r="EB275" s="8">
        <f>SUMIFS('Aceite Virgen'!EB$6:EB$257,'Aceite Virgen'!$A$6:$A$257,"&gt;="&amp;$A275,'Aceite Virgen'!$B$6:$B$257,"&lt;="&amp;$B275)</f>
        <v>0</v>
      </c>
      <c r="EC275" s="8">
        <f>SUMIFS('Aceite Virgen'!EC$6:EC$257,'Aceite Virgen'!$A$6:$A$257,"&gt;="&amp;$A275,'Aceite Virgen'!$B$6:$B$257,"&lt;="&amp;$B275)</f>
        <v>7.97</v>
      </c>
      <c r="EG275" s="8">
        <f>SUMIFS('Aceite Virgen'!EG$6:EG$257,'Aceite Virgen'!$A$6:$A$257,"&gt;="&amp;$A275,'Aceite Virgen'!$B$6:$B$257,"&lt;="&amp;$B275)</f>
        <v>1.02</v>
      </c>
      <c r="EH275" s="8">
        <f>SUMIFS('Aceite Virgen'!EH$6:EH$257,'Aceite Virgen'!$A$6:$A$257,"&gt;="&amp;$A275,'Aceite Virgen'!$B$6:$B$257,"&lt;="&amp;$B275)</f>
        <v>0.56000000000000005</v>
      </c>
      <c r="EI275" s="8">
        <f>SUMIFS('Aceite Virgen'!EI$6:EI$257,'Aceite Virgen'!$A$6:$A$257,"&gt;="&amp;$A275,'Aceite Virgen'!$B$6:$B$257,"&lt;="&amp;$B275)</f>
        <v>1.25</v>
      </c>
      <c r="EJ275" s="8">
        <f>SUMIFS('Aceite Virgen'!EJ$6:EJ$257,'Aceite Virgen'!$A$6:$A$257,"&gt;="&amp;$A275,'Aceite Virgen'!$B$6:$B$257,"&lt;="&amp;$B275)</f>
        <v>0</v>
      </c>
    </row>
    <row r="276" spans="1:140" x14ac:dyDescent="0.3">
      <c r="A276" s="14">
        <f>'TAM Aceite Virgen'!B24</f>
        <v>4</v>
      </c>
      <c r="B276" s="14">
        <f>'TAM Aceite Virgen'!C24</f>
        <v>4.0999999999999996</v>
      </c>
      <c r="C276" s="14"/>
      <c r="D276" s="8">
        <f>SUMIFS('Aceite Virgen'!D$6:D$257,'Aceite Virgen'!$A$6:$A$257,"&gt;="&amp;$A276,'Aceite Virgen'!$B$6:$B$257,"&lt;="&amp;$B276)</f>
        <v>16.28</v>
      </c>
      <c r="E276" s="8">
        <f>SUMIFS('Aceite Virgen'!E$6:E$257,'Aceite Virgen'!$A$6:$A$257,"&gt;="&amp;$A276,'Aceite Virgen'!$B$6:$B$257,"&lt;="&amp;$B276)</f>
        <v>5.71</v>
      </c>
      <c r="F276" s="8">
        <f>SUMIFS('Aceite Virgen'!F$6:F$257,'Aceite Virgen'!$A$6:$A$257,"&gt;="&amp;$A276,'Aceite Virgen'!$B$6:$B$257,"&lt;="&amp;$B276)</f>
        <v>12.42</v>
      </c>
      <c r="G276" s="8">
        <f>SUMIFS('Aceite Virgen'!G$6:G$257,'Aceite Virgen'!$A$6:$A$257,"&gt;="&amp;$A276,'Aceite Virgen'!$B$6:$B$257,"&lt;="&amp;$B276)</f>
        <v>76.52</v>
      </c>
      <c r="H276" s="14"/>
      <c r="I276" s="14"/>
      <c r="J276" s="14"/>
      <c r="K276" s="8">
        <f>SUMIFS('Aceite Virgen'!K$6:K$257,'Aceite Virgen'!$A$6:$A$257,"&gt;="&amp;$A276,'Aceite Virgen'!$B$6:$B$257,"&lt;="&amp;$B276)</f>
        <v>3.63</v>
      </c>
      <c r="L276" s="8">
        <f>SUMIFS('Aceite Virgen'!L$6:L$257,'Aceite Virgen'!$A$6:$A$257,"&gt;="&amp;$A276,'Aceite Virgen'!$B$6:$B$257,"&lt;="&amp;$B276)</f>
        <v>11.16</v>
      </c>
      <c r="M276" s="8">
        <f>SUMIFS('Aceite Virgen'!M$6:M$257,'Aceite Virgen'!$A$6:$A$257,"&gt;="&amp;$A276,'Aceite Virgen'!$B$6:$B$257,"&lt;="&amp;$B276)</f>
        <v>0.34</v>
      </c>
      <c r="N276" s="8">
        <f>SUMIFS('Aceite Virgen'!N$6:N$257,'Aceite Virgen'!$A$6:$A$257,"&gt;="&amp;$A276,'Aceite Virgen'!$B$6:$B$257,"&lt;="&amp;$B276)</f>
        <v>30.42</v>
      </c>
      <c r="O276" s="14"/>
      <c r="P276" s="14"/>
      <c r="Q276" s="14"/>
      <c r="R276" s="8">
        <f>SUMIFS('Aceite Virgen'!R$6:R$257,'Aceite Virgen'!$A$6:$A$257,"&gt;="&amp;$A276,'Aceite Virgen'!$B$6:$B$257,"&lt;="&amp;$B276)</f>
        <v>2.86</v>
      </c>
      <c r="S276" s="8">
        <f>SUMIFS('Aceite Virgen'!S$6:S$257,'Aceite Virgen'!$A$6:$A$257,"&gt;="&amp;$A276,'Aceite Virgen'!$B$6:$B$257,"&lt;="&amp;$B276)</f>
        <v>0.76</v>
      </c>
      <c r="T276" s="8">
        <f>SUMIFS('Aceite Virgen'!T$6:T$257,'Aceite Virgen'!$A$6:$A$257,"&gt;="&amp;$A276,'Aceite Virgen'!$B$6:$B$257,"&lt;="&amp;$B276)</f>
        <v>3.51</v>
      </c>
      <c r="U276" s="8">
        <f>SUMIFS('Aceite Virgen'!U$6:U$257,'Aceite Virgen'!$A$6:$A$257,"&gt;="&amp;$A276,'Aceite Virgen'!$B$6:$B$257,"&lt;="&amp;$B276)</f>
        <v>0</v>
      </c>
      <c r="V276" s="14"/>
      <c r="W276" s="14"/>
      <c r="X276" s="14"/>
      <c r="Y276" s="8">
        <f>SUMIFS('Aceite Virgen'!Y$6:Y$257,'Aceite Virgen'!$A$6:$A$257,"&gt;="&amp;$A276,'Aceite Virgen'!$B$6:$B$257,"&lt;="&amp;$B276)</f>
        <v>1.33</v>
      </c>
      <c r="Z276" s="8">
        <f>SUMIFS('Aceite Virgen'!Z$6:Z$257,'Aceite Virgen'!$A$6:$A$257,"&gt;="&amp;$A276,'Aceite Virgen'!$B$6:$B$257,"&lt;="&amp;$B276)</f>
        <v>0</v>
      </c>
      <c r="AA276" s="8">
        <f>SUMIFS('Aceite Virgen'!AA$6:AA$257,'Aceite Virgen'!$A$6:$A$257,"&gt;="&amp;$A276,'Aceite Virgen'!$B$6:$B$257,"&lt;="&amp;$B276)</f>
        <v>1.18</v>
      </c>
      <c r="AB276" s="8">
        <f>SUMIFS('Aceite Virgen'!AB$6:AB$257,'Aceite Virgen'!$A$6:$A$257,"&gt;="&amp;$A276,'Aceite Virgen'!$B$6:$B$257,"&lt;="&amp;$B276)</f>
        <v>0</v>
      </c>
      <c r="AC276" s="14"/>
      <c r="AD276" s="14"/>
      <c r="AE276" s="14"/>
      <c r="AF276" s="8">
        <f>SUMIFS('Aceite Virgen'!AF$6:AF$257,'Aceite Virgen'!$A$6:$A$257,"&gt;="&amp;$A276,'Aceite Virgen'!$B$6:$B$257,"&lt;="&amp;$B276)</f>
        <v>27.29</v>
      </c>
      <c r="AG276" s="8">
        <f>SUMIFS('Aceite Virgen'!AG$6:AG$257,'Aceite Virgen'!$A$6:$A$257,"&gt;="&amp;$A276,'Aceite Virgen'!$B$6:$B$257,"&lt;="&amp;$B276)</f>
        <v>2.4700000000000002</v>
      </c>
      <c r="AH276" s="8">
        <f>SUMIFS('Aceite Virgen'!AH$6:AH$257,'Aceite Virgen'!$A$6:$A$257,"&gt;="&amp;$A276,'Aceite Virgen'!$B$6:$B$257,"&lt;="&amp;$B276)</f>
        <v>31.18</v>
      </c>
      <c r="AI276" s="8">
        <f>SUMIFS('Aceite Virgen'!AI$6:AI$257,'Aceite Virgen'!$A$6:$A$257,"&gt;="&amp;$A276,'Aceite Virgen'!$B$6:$B$257,"&lt;="&amp;$B276)</f>
        <v>2.71</v>
      </c>
      <c r="AJ276" s="14"/>
      <c r="AK276" s="14"/>
      <c r="AL276" s="14"/>
      <c r="AM276" s="8">
        <f>SUMIFS('Aceite Virgen'!AM$6:AM$257,'Aceite Virgen'!$A$6:$A$257,"&gt;="&amp;$A276,'Aceite Virgen'!$B$6:$B$257,"&lt;="&amp;$B276)</f>
        <v>24.82</v>
      </c>
      <c r="AN276" s="8">
        <f>SUMIFS('Aceite Virgen'!AN$6:AN$257,'Aceite Virgen'!$A$6:$A$257,"&gt;="&amp;$A276,'Aceite Virgen'!$B$6:$B$257,"&lt;="&amp;$B276)</f>
        <v>7.53</v>
      </c>
      <c r="AO276" s="8">
        <f>SUMIFS('Aceite Virgen'!AO$6:AO$257,'Aceite Virgen'!$A$6:$A$257,"&gt;="&amp;$A276,'Aceite Virgen'!$B$6:$B$257,"&lt;="&amp;$B276)</f>
        <v>28.79</v>
      </c>
      <c r="AP276" s="8">
        <f>SUMIFS('Aceite Virgen'!AP$6:AP$257,'Aceite Virgen'!$A$6:$A$257,"&gt;="&amp;$A276,'Aceite Virgen'!$B$6:$B$257,"&lt;="&amp;$B276)</f>
        <v>0.99</v>
      </c>
      <c r="AQ276" s="14"/>
      <c r="AR276" s="14"/>
      <c r="AT276" s="8">
        <f>SUMIFS('Aceite Virgen'!AT$6:AT$257,'Aceite Virgen'!$A$6:$A$257,"&gt;="&amp;$A276,'Aceite Virgen'!$B$6:$B$257,"&lt;="&amp;$B276)</f>
        <v>29.139999999999997</v>
      </c>
      <c r="AU276" s="8">
        <f>SUMIFS('Aceite Virgen'!AU$6:AU$257,'Aceite Virgen'!$A$6:$A$257,"&gt;="&amp;$A276,'Aceite Virgen'!$B$6:$B$257,"&lt;="&amp;$B276)</f>
        <v>4.83</v>
      </c>
      <c r="AV276" s="8">
        <f>SUMIFS('Aceite Virgen'!AV$6:AV$257,'Aceite Virgen'!$A$6:$A$257,"&gt;="&amp;$A276,'Aceite Virgen'!$B$6:$B$257,"&lt;="&amp;$B276)</f>
        <v>34.049999999999997</v>
      </c>
      <c r="AW276" s="8">
        <f>SUMIFS('Aceite Virgen'!AW$6:AW$257,'Aceite Virgen'!$A$6:$A$257,"&gt;="&amp;$A276,'Aceite Virgen'!$B$6:$B$257,"&lt;="&amp;$B276)</f>
        <v>0</v>
      </c>
      <c r="BA276" s="8">
        <f>SUMIFS('Aceite Virgen'!BA$6:BA$257,'Aceite Virgen'!$A$6:$A$257,"&gt;="&amp;A276,'Aceite Virgen'!$B$6:$B$257,"&lt;="&amp;B276)</f>
        <v>25.63</v>
      </c>
      <c r="BB276" s="8">
        <f>SUMIFS('Aceite Virgen'!BB$6:BB$257,'Aceite Virgen'!$A$6:$A$257,"&gt;="&amp;$A276,'Aceite Virgen'!$B$6:$B$257,"&lt;="&amp;$B276)</f>
        <v>6.14</v>
      </c>
      <c r="BC276" s="8">
        <f>SUMIFS('Aceite Virgen'!BC$6:BC$257,'Aceite Virgen'!$A$6:$A$257,"&gt;="&amp;$A276,'Aceite Virgen'!$B$6:$B$257,"&lt;="&amp;$B276)</f>
        <v>29.36</v>
      </c>
      <c r="BD276" s="8">
        <f>SUMIFS('Aceite Virgen'!BD$6:BD$257,'Aceite Virgen'!$A$6:$A$257,"&gt;="&amp;$A276,'Aceite Virgen'!$B$6:$B$257,"&lt;="&amp;$B276)</f>
        <v>0</v>
      </c>
      <c r="BH276" s="8">
        <f>SUMIFS('Aceite Virgen'!BH$6:BH$257,'Aceite Virgen'!$A$6:$A$257,"&gt;="&amp;$A276,'Aceite Virgen'!$B$6:$B$257,"&lt;="&amp;$B276)</f>
        <v>29.880000000000003</v>
      </c>
      <c r="BI276" s="8">
        <f>SUMIFS('Aceite Virgen'!BI$6:BI$257,'Aceite Virgen'!$A$6:$A$257,"&gt;="&amp;$A276,'Aceite Virgen'!$B$6:$B$257,"&lt;="&amp;$B276)</f>
        <v>10.77</v>
      </c>
      <c r="BJ276" s="8">
        <f>SUMIFS('Aceite Virgen'!BJ$6:BJ$257,'Aceite Virgen'!$A$6:$A$257,"&gt;="&amp;$A276,'Aceite Virgen'!$B$6:$B$257,"&lt;="&amp;$B276)</f>
        <v>33.03</v>
      </c>
      <c r="BK276" s="8">
        <f>SUMIFS('Aceite Virgen'!BK$6:BK$257,'Aceite Virgen'!$A$6:$A$257,"&gt;="&amp;$A276,'Aceite Virgen'!$B$6:$B$257,"&lt;="&amp;$B276)</f>
        <v>3.09</v>
      </c>
      <c r="BO276" s="8">
        <f>SUMIFS('Aceite Virgen'!BO$6:BO$257,'Aceite Virgen'!$A$6:$A$257,"&gt;="&amp;$A276,'Aceite Virgen'!$B$6:$B$257,"&lt;="&amp;$B276)</f>
        <v>26.150000000000002</v>
      </c>
      <c r="BP276" s="8">
        <f>SUMIFS('Aceite Virgen'!BP$6:BP$257,'Aceite Virgen'!$A$6:$A$257,"&gt;="&amp;$A276,'Aceite Virgen'!$B$6:$B$257,"&lt;="&amp;$B276)</f>
        <v>3.89</v>
      </c>
      <c r="BQ276" s="8">
        <f>SUMIFS('Aceite Virgen'!BQ$6:BQ$257,'Aceite Virgen'!$A$6:$A$257,"&gt;="&amp;$A276,'Aceite Virgen'!$B$6:$B$257,"&lt;="&amp;$B276)</f>
        <v>29.68</v>
      </c>
      <c r="BR276" s="8">
        <f>SUMIFS('Aceite Virgen'!BR$6:BR$257,'Aceite Virgen'!$A$6:$A$257,"&gt;="&amp;$A276,'Aceite Virgen'!$B$6:$B$257,"&lt;="&amp;$B276)</f>
        <v>3.3</v>
      </c>
      <c r="BV276" s="8">
        <f>SUMIFS('Aceite Virgen'!BV$6:BV$257,'Aceite Virgen'!$A$6:$A$257,"&gt;="&amp;$A276,'Aceite Virgen'!$B$6:$B$257,"&lt;="&amp;$B276)</f>
        <v>21.86</v>
      </c>
      <c r="BW276" s="8">
        <f>SUMIFS('Aceite Virgen'!BW$6:BW$257,'Aceite Virgen'!$A$6:$A$257,"&gt;="&amp;$A276,'Aceite Virgen'!$B$6:$B$257,"&lt;="&amp;$B276)</f>
        <v>2.88</v>
      </c>
      <c r="BX276" s="8">
        <f>SUMIFS('Aceite Virgen'!BX$6:BX$257,'Aceite Virgen'!$A$6:$A$257,"&gt;="&amp;$A276,'Aceite Virgen'!$B$6:$B$257,"&lt;="&amp;$B276)</f>
        <v>25.49</v>
      </c>
      <c r="BY276" s="8">
        <f>SUMIFS('Aceite Virgen'!BY$6:BY$257,'Aceite Virgen'!$A$6:$A$257,"&gt;="&amp;$A276,'Aceite Virgen'!$B$6:$B$257,"&lt;="&amp;$B276)</f>
        <v>16.2</v>
      </c>
      <c r="CC276" s="8">
        <f>SUMIFS('Aceite Virgen'!CC$6:CC$257,'Aceite Virgen'!$A$6:$A$257,"&gt;="&amp;$A276,'Aceite Virgen'!$B$6:$B$257,"&lt;="&amp;$B276)</f>
        <v>9.2799999999999994</v>
      </c>
      <c r="CD276" s="8">
        <f>SUMIFS('Aceite Virgen'!CD$6:CD$257,'Aceite Virgen'!$A$6:$A$257,"&gt;="&amp;$A276,'Aceite Virgen'!$B$6:$B$257,"&lt;="&amp;$B276)</f>
        <v>0</v>
      </c>
      <c r="CE276" s="8">
        <f>SUMIFS('Aceite Virgen'!CE$6:CE$257,'Aceite Virgen'!$A$6:$A$257,"&gt;="&amp;$A276,'Aceite Virgen'!$B$6:$B$257,"&lt;="&amp;$B276)</f>
        <v>10.5</v>
      </c>
      <c r="CF276" s="8">
        <f>SUMIFS('Aceite Virgen'!CF$6:CF$257,'Aceite Virgen'!$A$6:$A$257,"&gt;="&amp;$A276,'Aceite Virgen'!$B$6:$B$257,"&lt;="&amp;$B276)</f>
        <v>0</v>
      </c>
      <c r="CJ276" s="8">
        <f>SUMIFS('Aceite Virgen'!CJ$6:CJ$257,'Aceite Virgen'!$A$6:$A$257,"&gt;="&amp;$A276,'Aceite Virgen'!$B$6:$B$257,"&lt;="&amp;$B276)</f>
        <v>0.38</v>
      </c>
      <c r="CK276" s="8">
        <f>SUMIFS('Aceite Virgen'!CK$6:CK$257,'Aceite Virgen'!$A$6:$A$257,"&gt;="&amp;$A276,'Aceite Virgen'!$B$6:$B$257,"&lt;="&amp;$B276)</f>
        <v>1.99</v>
      </c>
      <c r="CL276" s="8">
        <f>SUMIFS('Aceite Virgen'!CL$6:CL$257,'Aceite Virgen'!$A$6:$A$257,"&gt;="&amp;$A276,'Aceite Virgen'!$B$6:$B$257,"&lt;="&amp;$B276)</f>
        <v>0.25</v>
      </c>
      <c r="CM276" s="8">
        <f>SUMIFS('Aceite Virgen'!CM$6:CM$257,'Aceite Virgen'!$A$6:$A$257,"&gt;="&amp;$A276,'Aceite Virgen'!$B$6:$B$257,"&lt;="&amp;$B276)</f>
        <v>0</v>
      </c>
      <c r="CQ276" s="8">
        <f>SUMIFS('Aceite Virgen'!CQ$6:CQ$257,'Aceite Virgen'!$A$6:$A$257,"&gt;="&amp;$A276,'Aceite Virgen'!$B$6:$B$257,"&lt;="&amp;$B276)</f>
        <v>0.24</v>
      </c>
      <c r="CR276" s="8">
        <f>SUMIFS('Aceite Virgen'!CR$6:CR$257,'Aceite Virgen'!$A$6:$A$257,"&gt;="&amp;$A276,'Aceite Virgen'!$B$6:$B$257,"&lt;="&amp;$B276)</f>
        <v>0</v>
      </c>
      <c r="CS276" s="8">
        <f>SUMIFS('Aceite Virgen'!CS$6:CS$257,'Aceite Virgen'!$A$6:$A$257,"&gt;="&amp;$A276,'Aceite Virgen'!$B$6:$B$257,"&lt;="&amp;$B276)</f>
        <v>0.3</v>
      </c>
      <c r="CT276" s="8">
        <f>SUMIFS('Aceite Virgen'!CT$6:CT$257,'Aceite Virgen'!$A$6:$A$257,"&gt;="&amp;$A276,'Aceite Virgen'!$B$6:$B$257,"&lt;="&amp;$B276)</f>
        <v>0</v>
      </c>
      <c r="CX276" s="8">
        <f>SUMIFS('Aceite Virgen'!CX$6:CX$257,'Aceite Virgen'!$A$6:$A$257,"&gt;="&amp;$A276,'Aceite Virgen'!$B$6:$B$257,"&lt;="&amp;$B276)</f>
        <v>0.95000000000000007</v>
      </c>
      <c r="CY276" s="8">
        <f>SUMIFS('Aceite Virgen'!CY$6:CY$257,'Aceite Virgen'!$A$6:$A$257,"&gt;="&amp;$A276,'Aceite Virgen'!$B$6:$B$257,"&lt;="&amp;$B276)</f>
        <v>0</v>
      </c>
      <c r="CZ276" s="8">
        <f>SUMIFS('Aceite Virgen'!CZ$6:CZ$257,'Aceite Virgen'!$A$6:$A$257,"&gt;="&amp;$A276,'Aceite Virgen'!$B$6:$B$257,"&lt;="&amp;$B276)</f>
        <v>0.56000000000000005</v>
      </c>
      <c r="DA276" s="8">
        <f>SUMIFS('Aceite Virgen'!DA$6:DA$257,'Aceite Virgen'!$A$6:$A$257,"&gt;="&amp;$A276,'Aceite Virgen'!$B$6:$B$257,"&lt;="&amp;$B276)</f>
        <v>0</v>
      </c>
      <c r="DE276" s="8">
        <f>SUMIFS('Aceite Virgen'!DE$6:DE$257,'Aceite Virgen'!$A$6:$A$257,"&gt;="&amp;$A276,'Aceite Virgen'!$B$6:$B$257,"&lt;="&amp;$B276)</f>
        <v>0.2</v>
      </c>
      <c r="DF276" s="8">
        <f>SUMIFS('Aceite Virgen'!DF$6:DF$257,'Aceite Virgen'!$A$6:$A$257,"&gt;="&amp;$A276,'Aceite Virgen'!$B$6:$B$257,"&lt;="&amp;$B276)</f>
        <v>0</v>
      </c>
      <c r="DG276" s="8">
        <f>SUMIFS('Aceite Virgen'!DG$6:DG$257,'Aceite Virgen'!$A$6:$A$257,"&gt;="&amp;$A276,'Aceite Virgen'!$B$6:$B$257,"&lt;="&amp;$B276)</f>
        <v>0.28999999999999998</v>
      </c>
      <c r="DH276" s="8">
        <f>SUMIFS('Aceite Virgen'!DH$6:DH$257,'Aceite Virgen'!$A$6:$A$257,"&gt;="&amp;$A276,'Aceite Virgen'!$B$6:$B$257,"&lt;="&amp;$B276)</f>
        <v>0</v>
      </c>
      <c r="DL276" s="8">
        <f>SUMIFS('Aceite Virgen'!DL$6:DL$257,'Aceite Virgen'!$A$6:$A$257,"&gt;="&amp;$A276,'Aceite Virgen'!$B$6:$B$257,"&lt;="&amp;$B276)</f>
        <v>0.56000000000000005</v>
      </c>
      <c r="DM276" s="8">
        <f>SUMIFS('Aceite Virgen'!DM$6:DM$257,'Aceite Virgen'!$A$6:$A$257,"&gt;="&amp;$A276,'Aceite Virgen'!$B$6:$B$257,"&lt;="&amp;$B276)</f>
        <v>0</v>
      </c>
      <c r="DN276" s="8">
        <f>SUMIFS('Aceite Virgen'!DN$6:DN$257,'Aceite Virgen'!$A$6:$A$257,"&gt;="&amp;$A276,'Aceite Virgen'!$B$6:$B$257,"&lt;="&amp;$B276)</f>
        <v>0.78</v>
      </c>
      <c r="DO276" s="8">
        <f>SUMIFS('Aceite Virgen'!DO$6:DO$257,'Aceite Virgen'!$A$6:$A$257,"&gt;="&amp;$A276,'Aceite Virgen'!$B$6:$B$257,"&lt;="&amp;$B276)</f>
        <v>0</v>
      </c>
      <c r="DS276" s="8">
        <f>SUMIFS('Aceite Virgen'!DS$6:DS$257,'Aceite Virgen'!$A$6:$A$257,"&gt;="&amp;$A276,'Aceite Virgen'!$B$6:$B$257,"&lt;="&amp;$B276)</f>
        <v>0.62</v>
      </c>
      <c r="DT276" s="8">
        <f>SUMIFS('Aceite Virgen'!DT$6:DT$257,'Aceite Virgen'!$A$6:$A$257,"&gt;="&amp;$A276,'Aceite Virgen'!$B$6:$B$257,"&lt;="&amp;$B276)</f>
        <v>0</v>
      </c>
      <c r="DU276" s="8">
        <f>SUMIFS('Aceite Virgen'!DU$6:DU$257,'Aceite Virgen'!$A$6:$A$257,"&gt;="&amp;$A276,'Aceite Virgen'!$B$6:$B$257,"&lt;="&amp;$B276)</f>
        <v>0.82000000000000006</v>
      </c>
      <c r="DV276" s="8">
        <f>SUMIFS('Aceite Virgen'!DV$6:DV$257,'Aceite Virgen'!$A$6:$A$257,"&gt;="&amp;$A276,'Aceite Virgen'!$B$6:$B$257,"&lt;="&amp;$B276)</f>
        <v>0</v>
      </c>
      <c r="DZ276" s="8">
        <f>SUMIFS('Aceite Virgen'!DZ$6:DZ$257,'Aceite Virgen'!$A$6:$A$257,"&gt;="&amp;$A276,'Aceite Virgen'!$B$6:$B$257,"&lt;="&amp;$B276)</f>
        <v>1.31</v>
      </c>
      <c r="EA276" s="8">
        <f>SUMIFS('Aceite Virgen'!EA$6:EA$257,'Aceite Virgen'!$A$6:$A$257,"&gt;="&amp;$A276,'Aceite Virgen'!$B$6:$B$257,"&lt;="&amp;$B276)</f>
        <v>0</v>
      </c>
      <c r="EB276" s="8">
        <f>SUMIFS('Aceite Virgen'!EB$6:EB$257,'Aceite Virgen'!$A$6:$A$257,"&gt;="&amp;$A276,'Aceite Virgen'!$B$6:$B$257,"&lt;="&amp;$B276)</f>
        <v>1.18</v>
      </c>
      <c r="EC276" s="8">
        <f>SUMIFS('Aceite Virgen'!EC$6:EC$257,'Aceite Virgen'!$A$6:$A$257,"&gt;="&amp;$A276,'Aceite Virgen'!$B$6:$B$257,"&lt;="&amp;$B276)</f>
        <v>7.27</v>
      </c>
      <c r="EG276" s="8">
        <f>SUMIFS('Aceite Virgen'!EG$6:EG$257,'Aceite Virgen'!$A$6:$A$257,"&gt;="&amp;$A276,'Aceite Virgen'!$B$6:$B$257,"&lt;="&amp;$B276)</f>
        <v>0.62</v>
      </c>
      <c r="EH276" s="8">
        <f>SUMIFS('Aceite Virgen'!EH$6:EH$257,'Aceite Virgen'!$A$6:$A$257,"&gt;="&amp;$A276,'Aceite Virgen'!$B$6:$B$257,"&lt;="&amp;$B276)</f>
        <v>0</v>
      </c>
      <c r="EI276" s="8">
        <f>SUMIFS('Aceite Virgen'!EI$6:EI$257,'Aceite Virgen'!$A$6:$A$257,"&gt;="&amp;$A276,'Aceite Virgen'!$B$6:$B$257,"&lt;="&amp;$B276)</f>
        <v>0.47</v>
      </c>
      <c r="EJ276" s="8">
        <f>SUMIFS('Aceite Virgen'!EJ$6:EJ$257,'Aceite Virgen'!$A$6:$A$257,"&gt;="&amp;$A276,'Aceite Virgen'!$B$6:$B$257,"&lt;="&amp;$B276)</f>
        <v>1.92</v>
      </c>
    </row>
    <row r="277" spans="1:140" x14ac:dyDescent="0.3">
      <c r="A277" s="14">
        <f>'TAM Aceite Virgen'!B25</f>
        <v>4.0999999999999996</v>
      </c>
      <c r="B277" s="14">
        <f>'TAM Aceite Virgen'!C25</f>
        <v>4.2</v>
      </c>
      <c r="C277" s="14"/>
      <c r="D277" s="8">
        <f>SUMIFS('Aceite Virgen'!D$6:D$257,'Aceite Virgen'!$A$6:$A$257,"&gt;="&amp;$A277,'Aceite Virgen'!$B$6:$B$257,"&lt;="&amp;$B277)</f>
        <v>32.15</v>
      </c>
      <c r="E277" s="8">
        <f>SUMIFS('Aceite Virgen'!E$6:E$257,'Aceite Virgen'!$A$6:$A$257,"&gt;="&amp;$A277,'Aceite Virgen'!$B$6:$B$257,"&lt;="&amp;$B277)</f>
        <v>27.89</v>
      </c>
      <c r="F277" s="8">
        <f>SUMIFS('Aceite Virgen'!F$6:F$257,'Aceite Virgen'!$A$6:$A$257,"&gt;="&amp;$A277,'Aceite Virgen'!$B$6:$B$257,"&lt;="&amp;$B277)</f>
        <v>38.410000000000004</v>
      </c>
      <c r="G277" s="8">
        <f>SUMIFS('Aceite Virgen'!G$6:G$257,'Aceite Virgen'!$A$6:$A$257,"&gt;="&amp;$A277,'Aceite Virgen'!$B$6:$B$257,"&lt;="&amp;$B277)</f>
        <v>0.95</v>
      </c>
      <c r="H277" s="14"/>
      <c r="I277" s="14"/>
      <c r="J277" s="14"/>
      <c r="K277" s="8">
        <f>SUMIFS('Aceite Virgen'!K$6:K$257,'Aceite Virgen'!$A$6:$A$257,"&gt;="&amp;$A277,'Aceite Virgen'!$B$6:$B$257,"&lt;="&amp;$B277)</f>
        <v>8.67</v>
      </c>
      <c r="L277" s="8">
        <f>SUMIFS('Aceite Virgen'!L$6:L$257,'Aceite Virgen'!$A$6:$A$257,"&gt;="&amp;$A277,'Aceite Virgen'!$B$6:$B$257,"&lt;="&amp;$B277)</f>
        <v>20.419999999999998</v>
      </c>
      <c r="M277" s="8">
        <f>SUMIFS('Aceite Virgen'!M$6:M$257,'Aceite Virgen'!$A$6:$A$257,"&gt;="&amp;$A277,'Aceite Virgen'!$B$6:$B$257,"&lt;="&amp;$B277)</f>
        <v>5.59</v>
      </c>
      <c r="N277" s="8">
        <f>SUMIFS('Aceite Virgen'!N$6:N$257,'Aceite Virgen'!$A$6:$A$257,"&gt;="&amp;$A277,'Aceite Virgen'!$B$6:$B$257,"&lt;="&amp;$B277)</f>
        <v>22.22</v>
      </c>
      <c r="O277" s="14"/>
      <c r="P277" s="14"/>
      <c r="Q277" s="14"/>
      <c r="R277" s="8">
        <f>SUMIFS('Aceite Virgen'!R$6:R$257,'Aceite Virgen'!$A$6:$A$257,"&gt;="&amp;$A277,'Aceite Virgen'!$B$6:$B$257,"&lt;="&amp;$B277)</f>
        <v>18.580000000000002</v>
      </c>
      <c r="S277" s="8">
        <f>SUMIFS('Aceite Virgen'!S$6:S$257,'Aceite Virgen'!$A$6:$A$257,"&gt;="&amp;$A277,'Aceite Virgen'!$B$6:$B$257,"&lt;="&amp;$B277)</f>
        <v>25.509999999999998</v>
      </c>
      <c r="T277" s="8">
        <f>SUMIFS('Aceite Virgen'!T$6:T$257,'Aceite Virgen'!$A$6:$A$257,"&gt;="&amp;$A277,'Aceite Virgen'!$B$6:$B$257,"&lt;="&amp;$B277)</f>
        <v>15.08</v>
      </c>
      <c r="U277" s="8">
        <f>SUMIFS('Aceite Virgen'!U$6:U$257,'Aceite Virgen'!$A$6:$A$257,"&gt;="&amp;$A277,'Aceite Virgen'!$B$6:$B$257,"&lt;="&amp;$B277)</f>
        <v>32.4</v>
      </c>
      <c r="V277" s="14"/>
      <c r="W277" s="14"/>
      <c r="X277" s="14"/>
      <c r="Y277" s="8">
        <f>SUMIFS('Aceite Virgen'!Y$6:Y$257,'Aceite Virgen'!$A$6:$A$257,"&gt;="&amp;$A277,'Aceite Virgen'!$B$6:$B$257,"&lt;="&amp;$B277)</f>
        <v>29.34</v>
      </c>
      <c r="Z277" s="8">
        <f>SUMIFS('Aceite Virgen'!Z$6:Z$257,'Aceite Virgen'!$A$6:$A$257,"&gt;="&amp;$A277,'Aceite Virgen'!$B$6:$B$257,"&lt;="&amp;$B277)</f>
        <v>22.31</v>
      </c>
      <c r="AA277" s="8">
        <f>SUMIFS('Aceite Virgen'!AA$6:AA$257,'Aceite Virgen'!$A$6:$A$257,"&gt;="&amp;$A277,'Aceite Virgen'!$B$6:$B$257,"&lt;="&amp;$B277)</f>
        <v>29.25</v>
      </c>
      <c r="AB277" s="8">
        <f>SUMIFS('Aceite Virgen'!AB$6:AB$257,'Aceite Virgen'!$A$6:$A$257,"&gt;="&amp;$A277,'Aceite Virgen'!$B$6:$B$257,"&lt;="&amp;$B277)</f>
        <v>43.45</v>
      </c>
      <c r="AC277" s="14"/>
      <c r="AD277" s="14"/>
      <c r="AE277" s="14"/>
      <c r="AF277" s="8">
        <f>SUMIFS('Aceite Virgen'!AF$6:AF$257,'Aceite Virgen'!$A$6:$A$257,"&gt;="&amp;$A277,'Aceite Virgen'!$B$6:$B$257,"&lt;="&amp;$B277)</f>
        <v>13.299999999999999</v>
      </c>
      <c r="AG277" s="8">
        <f>SUMIFS('Aceite Virgen'!AG$6:AG$257,'Aceite Virgen'!$A$6:$A$257,"&gt;="&amp;$A277,'Aceite Virgen'!$B$6:$B$257,"&lt;="&amp;$B277)</f>
        <v>24.59</v>
      </c>
      <c r="AH277" s="8">
        <f>SUMIFS('Aceite Virgen'!AH$6:AH$257,'Aceite Virgen'!$A$6:$A$257,"&gt;="&amp;$A277,'Aceite Virgen'!$B$6:$B$257,"&lt;="&amp;$B277)</f>
        <v>10.58</v>
      </c>
      <c r="AI277" s="8">
        <f>SUMIFS('Aceite Virgen'!AI$6:AI$257,'Aceite Virgen'!$A$6:$A$257,"&gt;="&amp;$A277,'Aceite Virgen'!$B$6:$B$257,"&lt;="&amp;$B277)</f>
        <v>64.510000000000005</v>
      </c>
      <c r="AJ277" s="14"/>
      <c r="AK277" s="14"/>
      <c r="AL277" s="14"/>
      <c r="AM277" s="8">
        <f>SUMIFS('Aceite Virgen'!AM$6:AM$257,'Aceite Virgen'!$A$6:$A$257,"&gt;="&amp;$A277,'Aceite Virgen'!$B$6:$B$257,"&lt;="&amp;$B277)</f>
        <v>14.46</v>
      </c>
      <c r="AN277" s="8">
        <f>SUMIFS('Aceite Virgen'!AN$6:AN$257,'Aceite Virgen'!$A$6:$A$257,"&gt;="&amp;$A277,'Aceite Virgen'!$B$6:$B$257,"&lt;="&amp;$B277)</f>
        <v>18.880000000000003</v>
      </c>
      <c r="AO277" s="8">
        <f>SUMIFS('Aceite Virgen'!AO$6:AO$257,'Aceite Virgen'!$A$6:$A$257,"&gt;="&amp;$A277,'Aceite Virgen'!$B$6:$B$257,"&lt;="&amp;$B277)</f>
        <v>12.66</v>
      </c>
      <c r="AP277" s="8">
        <f>SUMIFS('Aceite Virgen'!AP$6:AP$257,'Aceite Virgen'!$A$6:$A$257,"&gt;="&amp;$A277,'Aceite Virgen'!$B$6:$B$257,"&lt;="&amp;$B277)</f>
        <v>40.94</v>
      </c>
      <c r="AQ277" s="14"/>
      <c r="AR277" s="14"/>
      <c r="AT277" s="8">
        <f>SUMIFS('Aceite Virgen'!AT$6:AT$257,'Aceite Virgen'!$A$6:$A$257,"&gt;="&amp;$A277,'Aceite Virgen'!$B$6:$B$257,"&lt;="&amp;$B277)</f>
        <v>10.680000000000001</v>
      </c>
      <c r="AU277" s="8">
        <f>SUMIFS('Aceite Virgen'!AU$6:AU$257,'Aceite Virgen'!$A$6:$A$257,"&gt;="&amp;$A277,'Aceite Virgen'!$B$6:$B$257,"&lt;="&amp;$B277)</f>
        <v>14.35</v>
      </c>
      <c r="AV277" s="8">
        <f>SUMIFS('Aceite Virgen'!AV$6:AV$257,'Aceite Virgen'!$A$6:$A$257,"&gt;="&amp;$A277,'Aceite Virgen'!$B$6:$B$257,"&lt;="&amp;$B277)</f>
        <v>9.69</v>
      </c>
      <c r="AW277" s="8">
        <f>SUMIFS('Aceite Virgen'!AW$6:AW$257,'Aceite Virgen'!$A$6:$A$257,"&gt;="&amp;$A277,'Aceite Virgen'!$B$6:$B$257,"&lt;="&amp;$B277)</f>
        <v>55.730000000000004</v>
      </c>
      <c r="BA277" s="8">
        <f>SUMIFS('Aceite Virgen'!BA$6:BA$257,'Aceite Virgen'!$A$6:$A$257,"&gt;="&amp;A277,'Aceite Virgen'!$B$6:$B$257,"&lt;="&amp;B277)</f>
        <v>12.540000000000001</v>
      </c>
      <c r="BB277" s="8">
        <f>SUMIFS('Aceite Virgen'!BB$6:BB$257,'Aceite Virgen'!$A$6:$A$257,"&gt;="&amp;$A277,'Aceite Virgen'!$B$6:$B$257,"&lt;="&amp;$B277)</f>
        <v>12</v>
      </c>
      <c r="BC277" s="8">
        <f>SUMIFS('Aceite Virgen'!BC$6:BC$257,'Aceite Virgen'!$A$6:$A$257,"&gt;="&amp;$A277,'Aceite Virgen'!$B$6:$B$257,"&lt;="&amp;$B277)</f>
        <v>10.71</v>
      </c>
      <c r="BD277" s="8">
        <f>SUMIFS('Aceite Virgen'!BD$6:BD$257,'Aceite Virgen'!$A$6:$A$257,"&gt;="&amp;$A277,'Aceite Virgen'!$B$6:$B$257,"&lt;="&amp;$B277)</f>
        <v>47.61</v>
      </c>
      <c r="BH277" s="8">
        <f>SUMIFS('Aceite Virgen'!BH$6:BH$257,'Aceite Virgen'!$A$6:$A$257,"&gt;="&amp;$A277,'Aceite Virgen'!$B$6:$B$257,"&lt;="&amp;$B277)</f>
        <v>14.649999999999999</v>
      </c>
      <c r="BI277" s="8">
        <f>SUMIFS('Aceite Virgen'!BI$6:BI$257,'Aceite Virgen'!$A$6:$A$257,"&gt;="&amp;$A277,'Aceite Virgen'!$B$6:$B$257,"&lt;="&amp;$B277)</f>
        <v>11.940000000000001</v>
      </c>
      <c r="BJ277" s="8">
        <f>SUMIFS('Aceite Virgen'!BJ$6:BJ$257,'Aceite Virgen'!$A$6:$A$257,"&gt;="&amp;$A277,'Aceite Virgen'!$B$6:$B$257,"&lt;="&amp;$B277)</f>
        <v>12.9</v>
      </c>
      <c r="BK277" s="8">
        <f>SUMIFS('Aceite Virgen'!BK$6:BK$257,'Aceite Virgen'!$A$6:$A$257,"&gt;="&amp;$A277,'Aceite Virgen'!$B$6:$B$257,"&lt;="&amp;$B277)</f>
        <v>72.16</v>
      </c>
      <c r="BO277" s="8">
        <f>SUMIFS('Aceite Virgen'!BO$6:BO$257,'Aceite Virgen'!$A$6:$A$257,"&gt;="&amp;$A277,'Aceite Virgen'!$B$6:$B$257,"&lt;="&amp;$B277)</f>
        <v>13.6</v>
      </c>
      <c r="BP277" s="8">
        <f>SUMIFS('Aceite Virgen'!BP$6:BP$257,'Aceite Virgen'!$A$6:$A$257,"&gt;="&amp;$A277,'Aceite Virgen'!$B$6:$B$257,"&lt;="&amp;$B277)</f>
        <v>21.1</v>
      </c>
      <c r="BQ277" s="8">
        <f>SUMIFS('Aceite Virgen'!BQ$6:BQ$257,'Aceite Virgen'!$A$6:$A$257,"&gt;="&amp;$A277,'Aceite Virgen'!$B$6:$B$257,"&lt;="&amp;$B277)</f>
        <v>12.530000000000001</v>
      </c>
      <c r="BR277" s="8">
        <f>SUMIFS('Aceite Virgen'!BR$6:BR$257,'Aceite Virgen'!$A$6:$A$257,"&gt;="&amp;$A277,'Aceite Virgen'!$B$6:$B$257,"&lt;="&amp;$B277)</f>
        <v>27.99</v>
      </c>
      <c r="BV277" s="8">
        <f>SUMIFS('Aceite Virgen'!BV$6:BV$257,'Aceite Virgen'!$A$6:$A$257,"&gt;="&amp;$A277,'Aceite Virgen'!$B$6:$B$257,"&lt;="&amp;$B277)</f>
        <v>11.469999999999999</v>
      </c>
      <c r="BW277" s="8">
        <f>SUMIFS('Aceite Virgen'!BW$6:BW$257,'Aceite Virgen'!$A$6:$A$257,"&gt;="&amp;$A277,'Aceite Virgen'!$B$6:$B$257,"&lt;="&amp;$B277)</f>
        <v>3.52</v>
      </c>
      <c r="BX277" s="8">
        <f>SUMIFS('Aceite Virgen'!BX$6:BX$257,'Aceite Virgen'!$A$6:$A$257,"&gt;="&amp;$A277,'Aceite Virgen'!$B$6:$B$257,"&lt;="&amp;$B277)</f>
        <v>11.59</v>
      </c>
      <c r="BY277" s="8">
        <f>SUMIFS('Aceite Virgen'!BY$6:BY$257,'Aceite Virgen'!$A$6:$A$257,"&gt;="&amp;$A277,'Aceite Virgen'!$B$6:$B$257,"&lt;="&amp;$B277)</f>
        <v>44.73</v>
      </c>
      <c r="CC277" s="8">
        <f>SUMIFS('Aceite Virgen'!CC$6:CC$257,'Aceite Virgen'!$A$6:$A$257,"&gt;="&amp;$A277,'Aceite Virgen'!$B$6:$B$257,"&lt;="&amp;$B277)</f>
        <v>5.0599999999999996</v>
      </c>
      <c r="CD277" s="8">
        <f>SUMIFS('Aceite Virgen'!CD$6:CD$257,'Aceite Virgen'!$A$6:$A$257,"&gt;="&amp;$A277,'Aceite Virgen'!$B$6:$B$257,"&lt;="&amp;$B277)</f>
        <v>1.05</v>
      </c>
      <c r="CE277" s="8">
        <f>SUMIFS('Aceite Virgen'!CE$6:CE$257,'Aceite Virgen'!$A$6:$A$257,"&gt;="&amp;$A277,'Aceite Virgen'!$B$6:$B$257,"&lt;="&amp;$B277)</f>
        <v>5.45</v>
      </c>
      <c r="CF277" s="8">
        <f>SUMIFS('Aceite Virgen'!CF$6:CF$257,'Aceite Virgen'!$A$6:$A$257,"&gt;="&amp;$A277,'Aceite Virgen'!$B$6:$B$257,"&lt;="&amp;$B277)</f>
        <v>7.76</v>
      </c>
      <c r="CJ277" s="8">
        <f>SUMIFS('Aceite Virgen'!CJ$6:CJ$257,'Aceite Virgen'!$A$6:$A$257,"&gt;="&amp;$A277,'Aceite Virgen'!$B$6:$B$257,"&lt;="&amp;$B277)</f>
        <v>0.19</v>
      </c>
      <c r="CK277" s="8">
        <f>SUMIFS('Aceite Virgen'!CK$6:CK$257,'Aceite Virgen'!$A$6:$A$257,"&gt;="&amp;$A277,'Aceite Virgen'!$B$6:$B$257,"&lt;="&amp;$B277)</f>
        <v>0</v>
      </c>
      <c r="CL277" s="8">
        <f>SUMIFS('Aceite Virgen'!CL$6:CL$257,'Aceite Virgen'!$A$6:$A$257,"&gt;="&amp;$A277,'Aceite Virgen'!$B$6:$B$257,"&lt;="&amp;$B277)</f>
        <v>0.23</v>
      </c>
      <c r="CM277" s="8">
        <f>SUMIFS('Aceite Virgen'!CM$6:CM$257,'Aceite Virgen'!$A$6:$A$257,"&gt;="&amp;$A277,'Aceite Virgen'!$B$6:$B$257,"&lt;="&amp;$B277)</f>
        <v>0</v>
      </c>
      <c r="CQ277" s="8">
        <f>SUMIFS('Aceite Virgen'!CQ$6:CQ$257,'Aceite Virgen'!$A$6:$A$257,"&gt;="&amp;$A277,'Aceite Virgen'!$B$6:$B$257,"&lt;="&amp;$B277)</f>
        <v>0.55000000000000004</v>
      </c>
      <c r="CR277" s="8">
        <f>SUMIFS('Aceite Virgen'!CR$6:CR$257,'Aceite Virgen'!$A$6:$A$257,"&gt;="&amp;$A277,'Aceite Virgen'!$B$6:$B$257,"&lt;="&amp;$B277)</f>
        <v>0</v>
      </c>
      <c r="CS277" s="8">
        <f>SUMIFS('Aceite Virgen'!CS$6:CS$257,'Aceite Virgen'!$A$6:$A$257,"&gt;="&amp;$A277,'Aceite Virgen'!$B$6:$B$257,"&lt;="&amp;$B277)</f>
        <v>0.46</v>
      </c>
      <c r="CT277" s="8">
        <f>SUMIFS('Aceite Virgen'!CT$6:CT$257,'Aceite Virgen'!$A$6:$A$257,"&gt;="&amp;$A277,'Aceite Virgen'!$B$6:$B$257,"&lt;="&amp;$B277)</f>
        <v>0</v>
      </c>
      <c r="CX277" s="8">
        <f>SUMIFS('Aceite Virgen'!CX$6:CX$257,'Aceite Virgen'!$A$6:$A$257,"&gt;="&amp;$A277,'Aceite Virgen'!$B$6:$B$257,"&lt;="&amp;$B277)</f>
        <v>0.67</v>
      </c>
      <c r="CY277" s="8">
        <f>SUMIFS('Aceite Virgen'!CY$6:CY$257,'Aceite Virgen'!$A$6:$A$257,"&gt;="&amp;$A277,'Aceite Virgen'!$B$6:$B$257,"&lt;="&amp;$B277)</f>
        <v>0</v>
      </c>
      <c r="CZ277" s="8">
        <f>SUMIFS('Aceite Virgen'!CZ$6:CZ$257,'Aceite Virgen'!$A$6:$A$257,"&gt;="&amp;$A277,'Aceite Virgen'!$B$6:$B$257,"&lt;="&amp;$B277)</f>
        <v>0.94</v>
      </c>
      <c r="DA277" s="8">
        <f>SUMIFS('Aceite Virgen'!DA$6:DA$257,'Aceite Virgen'!$A$6:$A$257,"&gt;="&amp;$A277,'Aceite Virgen'!$B$6:$B$257,"&lt;="&amp;$B277)</f>
        <v>0</v>
      </c>
      <c r="DE277" s="8">
        <f>SUMIFS('Aceite Virgen'!DE$6:DE$257,'Aceite Virgen'!$A$6:$A$257,"&gt;="&amp;$A277,'Aceite Virgen'!$B$6:$B$257,"&lt;="&amp;$B277)</f>
        <v>0.24</v>
      </c>
      <c r="DF277" s="8">
        <f>SUMIFS('Aceite Virgen'!DF$6:DF$257,'Aceite Virgen'!$A$6:$A$257,"&gt;="&amp;$A277,'Aceite Virgen'!$B$6:$B$257,"&lt;="&amp;$B277)</f>
        <v>0</v>
      </c>
      <c r="DG277" s="8">
        <f>SUMIFS('Aceite Virgen'!DG$6:DG$257,'Aceite Virgen'!$A$6:$A$257,"&gt;="&amp;$A277,'Aceite Virgen'!$B$6:$B$257,"&lt;="&amp;$B277)</f>
        <v>0.13</v>
      </c>
      <c r="DH277" s="8">
        <f>SUMIFS('Aceite Virgen'!DH$6:DH$257,'Aceite Virgen'!$A$6:$A$257,"&gt;="&amp;$A277,'Aceite Virgen'!$B$6:$B$257,"&lt;="&amp;$B277)</f>
        <v>0</v>
      </c>
      <c r="DL277" s="8">
        <f>SUMIFS('Aceite Virgen'!DL$6:DL$257,'Aceite Virgen'!$A$6:$A$257,"&gt;="&amp;$A277,'Aceite Virgen'!$B$6:$B$257,"&lt;="&amp;$B277)</f>
        <v>0</v>
      </c>
      <c r="DM277" s="8">
        <f>SUMIFS('Aceite Virgen'!DM$6:DM$257,'Aceite Virgen'!$A$6:$A$257,"&gt;="&amp;$A277,'Aceite Virgen'!$B$6:$B$257,"&lt;="&amp;$B277)</f>
        <v>0</v>
      </c>
      <c r="DN277" s="8">
        <f>SUMIFS('Aceite Virgen'!DN$6:DN$257,'Aceite Virgen'!$A$6:$A$257,"&gt;="&amp;$A277,'Aceite Virgen'!$B$6:$B$257,"&lt;="&amp;$B277)</f>
        <v>0</v>
      </c>
      <c r="DO277" s="8">
        <f>SUMIFS('Aceite Virgen'!DO$6:DO$257,'Aceite Virgen'!$A$6:$A$257,"&gt;="&amp;$A277,'Aceite Virgen'!$B$6:$B$257,"&lt;="&amp;$B277)</f>
        <v>0</v>
      </c>
      <c r="DS277" s="8">
        <f>SUMIFS('Aceite Virgen'!DS$6:DS$257,'Aceite Virgen'!$A$6:$A$257,"&gt;="&amp;$A277,'Aceite Virgen'!$B$6:$B$257,"&lt;="&amp;$B277)</f>
        <v>0.43</v>
      </c>
      <c r="DT277" s="8">
        <f>SUMIFS('Aceite Virgen'!DT$6:DT$257,'Aceite Virgen'!$A$6:$A$257,"&gt;="&amp;$A277,'Aceite Virgen'!$B$6:$B$257,"&lt;="&amp;$B277)</f>
        <v>0</v>
      </c>
      <c r="DU277" s="8">
        <f>SUMIFS('Aceite Virgen'!DU$6:DU$257,'Aceite Virgen'!$A$6:$A$257,"&gt;="&amp;$A277,'Aceite Virgen'!$B$6:$B$257,"&lt;="&amp;$B277)</f>
        <v>0</v>
      </c>
      <c r="DV277" s="8">
        <f>SUMIFS('Aceite Virgen'!DV$6:DV$257,'Aceite Virgen'!$A$6:$A$257,"&gt;="&amp;$A277,'Aceite Virgen'!$B$6:$B$257,"&lt;="&amp;$B277)</f>
        <v>7.43</v>
      </c>
      <c r="DZ277" s="8">
        <f>SUMIFS('Aceite Virgen'!DZ$6:DZ$257,'Aceite Virgen'!$A$6:$A$257,"&gt;="&amp;$A277,'Aceite Virgen'!$B$6:$B$257,"&lt;="&amp;$B277)</f>
        <v>0</v>
      </c>
      <c r="EA277" s="8">
        <f>SUMIFS('Aceite Virgen'!EA$6:EA$257,'Aceite Virgen'!$A$6:$A$257,"&gt;="&amp;$A277,'Aceite Virgen'!$B$6:$B$257,"&lt;="&amp;$B277)</f>
        <v>0</v>
      </c>
      <c r="EB277" s="8">
        <f>SUMIFS('Aceite Virgen'!EB$6:EB$257,'Aceite Virgen'!$A$6:$A$257,"&gt;="&amp;$A277,'Aceite Virgen'!$B$6:$B$257,"&lt;="&amp;$B277)</f>
        <v>0</v>
      </c>
      <c r="EC277" s="8">
        <f>SUMIFS('Aceite Virgen'!EC$6:EC$257,'Aceite Virgen'!$A$6:$A$257,"&gt;="&amp;$A277,'Aceite Virgen'!$B$6:$B$257,"&lt;="&amp;$B277)</f>
        <v>0</v>
      </c>
      <c r="EG277" s="8">
        <f>SUMIFS('Aceite Virgen'!EG$6:EG$257,'Aceite Virgen'!$A$6:$A$257,"&gt;="&amp;$A277,'Aceite Virgen'!$B$6:$B$257,"&lt;="&amp;$B277)</f>
        <v>0</v>
      </c>
      <c r="EH277" s="8">
        <f>SUMIFS('Aceite Virgen'!EH$6:EH$257,'Aceite Virgen'!$A$6:$A$257,"&gt;="&amp;$A277,'Aceite Virgen'!$B$6:$B$257,"&lt;="&amp;$B277)</f>
        <v>0</v>
      </c>
      <c r="EI277" s="8">
        <f>SUMIFS('Aceite Virgen'!EI$6:EI$257,'Aceite Virgen'!$A$6:$A$257,"&gt;="&amp;$A277,'Aceite Virgen'!$B$6:$B$257,"&lt;="&amp;$B277)</f>
        <v>0</v>
      </c>
      <c r="EJ277" s="8">
        <f>SUMIFS('Aceite Virgen'!EJ$6:EJ$257,'Aceite Virgen'!$A$6:$A$257,"&gt;="&amp;$A277,'Aceite Virgen'!$B$6:$B$257,"&lt;="&amp;$B277)</f>
        <v>0</v>
      </c>
    </row>
    <row r="278" spans="1:140" x14ac:dyDescent="0.3">
      <c r="A278" s="14">
        <f>'TAM Aceite Virgen'!B26</f>
        <v>4.2</v>
      </c>
      <c r="B278" s="14">
        <f>'TAM Aceite Virgen'!C26</f>
        <v>4.3</v>
      </c>
      <c r="C278" s="14"/>
      <c r="D278" s="8">
        <f>SUMIFS('Aceite Virgen'!D$6:D$257,'Aceite Virgen'!$A$6:$A$257,"&gt;="&amp;$A278,'Aceite Virgen'!$B$6:$B$257,"&lt;="&amp;$B278)</f>
        <v>7.59</v>
      </c>
      <c r="E278" s="8">
        <f>SUMIFS('Aceite Virgen'!E$6:E$257,'Aceite Virgen'!$A$6:$A$257,"&gt;="&amp;$A278,'Aceite Virgen'!$B$6:$B$257,"&lt;="&amp;$B278)</f>
        <v>2.4300000000000002</v>
      </c>
      <c r="F278" s="8">
        <f>SUMIFS('Aceite Virgen'!F$6:F$257,'Aceite Virgen'!$A$6:$A$257,"&gt;="&amp;$A278,'Aceite Virgen'!$B$6:$B$257,"&lt;="&amp;$B278)</f>
        <v>9.8500000000000014</v>
      </c>
      <c r="G278" s="8">
        <f>SUMIFS('Aceite Virgen'!G$6:G$257,'Aceite Virgen'!$A$6:$A$257,"&gt;="&amp;$A278,'Aceite Virgen'!$B$6:$B$257,"&lt;="&amp;$B278)</f>
        <v>0</v>
      </c>
      <c r="H278" s="14"/>
      <c r="I278" s="14"/>
      <c r="J278" s="14"/>
      <c r="K278" s="8">
        <f>SUMIFS('Aceite Virgen'!K$6:K$257,'Aceite Virgen'!$A$6:$A$257,"&gt;="&amp;$A278,'Aceite Virgen'!$B$6:$B$257,"&lt;="&amp;$B278)</f>
        <v>40.129999999999995</v>
      </c>
      <c r="L278" s="8">
        <f>SUMIFS('Aceite Virgen'!L$6:L$257,'Aceite Virgen'!$A$6:$A$257,"&gt;="&amp;$A278,'Aceite Virgen'!$B$6:$B$257,"&lt;="&amp;$B278)</f>
        <v>0</v>
      </c>
      <c r="M278" s="8">
        <f>SUMIFS('Aceite Virgen'!M$6:M$257,'Aceite Virgen'!$A$6:$A$257,"&gt;="&amp;$A278,'Aceite Virgen'!$B$6:$B$257,"&lt;="&amp;$B278)</f>
        <v>52.21</v>
      </c>
      <c r="N278" s="8">
        <f>SUMIFS('Aceite Virgen'!N$6:N$257,'Aceite Virgen'!$A$6:$A$257,"&gt;="&amp;$A278,'Aceite Virgen'!$B$6:$B$257,"&lt;="&amp;$B278)</f>
        <v>5.86</v>
      </c>
      <c r="O278" s="14"/>
      <c r="P278" s="14"/>
      <c r="Q278" s="14"/>
      <c r="R278" s="8">
        <f>SUMIFS('Aceite Virgen'!R$6:R$257,'Aceite Virgen'!$A$6:$A$257,"&gt;="&amp;$A278,'Aceite Virgen'!$B$6:$B$257,"&lt;="&amp;$B278)</f>
        <v>16.66</v>
      </c>
      <c r="S278" s="8">
        <f>SUMIFS('Aceite Virgen'!S$6:S$257,'Aceite Virgen'!$A$6:$A$257,"&gt;="&amp;$A278,'Aceite Virgen'!$B$6:$B$257,"&lt;="&amp;$B278)</f>
        <v>4.67</v>
      </c>
      <c r="T278" s="8">
        <f>SUMIFS('Aceite Virgen'!T$6:T$257,'Aceite Virgen'!$A$6:$A$257,"&gt;="&amp;$A278,'Aceite Virgen'!$B$6:$B$257,"&lt;="&amp;$B278)</f>
        <v>21.02</v>
      </c>
      <c r="U278" s="8">
        <f>SUMIFS('Aceite Virgen'!U$6:U$257,'Aceite Virgen'!$A$6:$A$257,"&gt;="&amp;$A278,'Aceite Virgen'!$B$6:$B$257,"&lt;="&amp;$B278)</f>
        <v>5.2</v>
      </c>
      <c r="V278" s="14"/>
      <c r="W278" s="14"/>
      <c r="X278" s="14"/>
      <c r="Y278" s="8">
        <f>SUMIFS('Aceite Virgen'!Y$6:Y$257,'Aceite Virgen'!$A$6:$A$257,"&gt;="&amp;$A278,'Aceite Virgen'!$B$6:$B$257,"&lt;="&amp;$B278)</f>
        <v>7.29</v>
      </c>
      <c r="Z278" s="8">
        <f>SUMIFS('Aceite Virgen'!Z$6:Z$257,'Aceite Virgen'!$A$6:$A$257,"&gt;="&amp;$A278,'Aceite Virgen'!$B$6:$B$257,"&lt;="&amp;$B278)</f>
        <v>0.57999999999999996</v>
      </c>
      <c r="AA278" s="8">
        <f>SUMIFS('Aceite Virgen'!AA$6:AA$257,'Aceite Virgen'!$A$6:$A$257,"&gt;="&amp;$A278,'Aceite Virgen'!$B$6:$B$257,"&lt;="&amp;$B278)</f>
        <v>6.83</v>
      </c>
      <c r="AB278" s="8">
        <f>SUMIFS('Aceite Virgen'!AB$6:AB$257,'Aceite Virgen'!$A$6:$A$257,"&gt;="&amp;$A278,'Aceite Virgen'!$B$6:$B$257,"&lt;="&amp;$B278)</f>
        <v>30.86</v>
      </c>
      <c r="AC278" s="14"/>
      <c r="AD278" s="14"/>
      <c r="AE278" s="14"/>
      <c r="AF278" s="8">
        <f>SUMIFS('Aceite Virgen'!AF$6:AF$257,'Aceite Virgen'!$A$6:$A$257,"&gt;="&amp;$A278,'Aceite Virgen'!$B$6:$B$257,"&lt;="&amp;$B278)</f>
        <v>3.54</v>
      </c>
      <c r="AG278" s="8">
        <f>SUMIFS('Aceite Virgen'!AG$6:AG$257,'Aceite Virgen'!$A$6:$A$257,"&gt;="&amp;$A278,'Aceite Virgen'!$B$6:$B$257,"&lt;="&amp;$B278)</f>
        <v>2.1800000000000002</v>
      </c>
      <c r="AH278" s="8">
        <f>SUMIFS('Aceite Virgen'!AH$6:AH$257,'Aceite Virgen'!$A$6:$A$257,"&gt;="&amp;$A278,'Aceite Virgen'!$B$6:$B$257,"&lt;="&amp;$B278)</f>
        <v>3.15</v>
      </c>
      <c r="AI278" s="8">
        <f>SUMIFS('Aceite Virgen'!AI$6:AI$257,'Aceite Virgen'!$A$6:$A$257,"&gt;="&amp;$A278,'Aceite Virgen'!$B$6:$B$257,"&lt;="&amp;$B278)</f>
        <v>21.41</v>
      </c>
      <c r="AJ278" s="14"/>
      <c r="AK278" s="14"/>
      <c r="AL278" s="14"/>
      <c r="AM278" s="8">
        <f>SUMIFS('Aceite Virgen'!AM$6:AM$257,'Aceite Virgen'!$A$6:$A$257,"&gt;="&amp;$A278,'Aceite Virgen'!$B$6:$B$257,"&lt;="&amp;$B278)</f>
        <v>2.6</v>
      </c>
      <c r="AN278" s="8">
        <f>SUMIFS('Aceite Virgen'!AN$6:AN$257,'Aceite Virgen'!$A$6:$A$257,"&gt;="&amp;$A278,'Aceite Virgen'!$B$6:$B$257,"&lt;="&amp;$B278)</f>
        <v>0.95</v>
      </c>
      <c r="AO278" s="8">
        <f>SUMIFS('Aceite Virgen'!AO$6:AO$257,'Aceite Virgen'!$A$6:$A$257,"&gt;="&amp;$A278,'Aceite Virgen'!$B$6:$B$257,"&lt;="&amp;$B278)</f>
        <v>2.9400000000000004</v>
      </c>
      <c r="AP278" s="8">
        <f>SUMIFS('Aceite Virgen'!AP$6:AP$257,'Aceite Virgen'!$A$6:$A$257,"&gt;="&amp;$A278,'Aceite Virgen'!$B$6:$B$257,"&lt;="&amp;$B278)</f>
        <v>0.8</v>
      </c>
      <c r="AQ278" s="14"/>
      <c r="AR278" s="14"/>
      <c r="AT278" s="8">
        <f>SUMIFS('Aceite Virgen'!AT$6:AT$257,'Aceite Virgen'!$A$6:$A$257,"&gt;="&amp;$A278,'Aceite Virgen'!$B$6:$B$257,"&lt;="&amp;$B278)</f>
        <v>2.02</v>
      </c>
      <c r="AU278" s="8">
        <f>SUMIFS('Aceite Virgen'!AU$6:AU$257,'Aceite Virgen'!$A$6:$A$257,"&gt;="&amp;$A278,'Aceite Virgen'!$B$6:$B$257,"&lt;="&amp;$B278)</f>
        <v>0</v>
      </c>
      <c r="AV278" s="8">
        <f>SUMIFS('Aceite Virgen'!AV$6:AV$257,'Aceite Virgen'!$A$6:$A$257,"&gt;="&amp;$A278,'Aceite Virgen'!$B$6:$B$257,"&lt;="&amp;$B278)</f>
        <v>2.4</v>
      </c>
      <c r="AW278" s="8">
        <f>SUMIFS('Aceite Virgen'!AW$6:AW$257,'Aceite Virgen'!$A$6:$A$257,"&gt;="&amp;$A278,'Aceite Virgen'!$B$6:$B$257,"&lt;="&amp;$B278)</f>
        <v>0</v>
      </c>
      <c r="BA278" s="8">
        <f>SUMIFS('Aceite Virgen'!BA$6:BA$257,'Aceite Virgen'!$A$6:$A$257,"&gt;="&amp;A278,'Aceite Virgen'!$B$6:$B$257,"&lt;="&amp;B278)</f>
        <v>2.5100000000000002</v>
      </c>
      <c r="BB278" s="8">
        <f>SUMIFS('Aceite Virgen'!BB$6:BB$257,'Aceite Virgen'!$A$6:$A$257,"&gt;="&amp;$A278,'Aceite Virgen'!$B$6:$B$257,"&lt;="&amp;$B278)</f>
        <v>8.09</v>
      </c>
      <c r="BC278" s="8">
        <f>SUMIFS('Aceite Virgen'!BC$6:BC$257,'Aceite Virgen'!$A$6:$A$257,"&gt;="&amp;$A278,'Aceite Virgen'!$B$6:$B$257,"&lt;="&amp;$B278)</f>
        <v>1.9700000000000002</v>
      </c>
      <c r="BD278" s="8">
        <f>SUMIFS('Aceite Virgen'!BD$6:BD$257,'Aceite Virgen'!$A$6:$A$257,"&gt;="&amp;$A278,'Aceite Virgen'!$B$6:$B$257,"&lt;="&amp;$B278)</f>
        <v>0</v>
      </c>
      <c r="BH278" s="8">
        <f>SUMIFS('Aceite Virgen'!BH$6:BH$257,'Aceite Virgen'!$A$6:$A$257,"&gt;="&amp;$A278,'Aceite Virgen'!$B$6:$B$257,"&lt;="&amp;$B278)</f>
        <v>1.02</v>
      </c>
      <c r="BI278" s="8">
        <f>SUMIFS('Aceite Virgen'!BI$6:BI$257,'Aceite Virgen'!$A$6:$A$257,"&gt;="&amp;$A278,'Aceite Virgen'!$B$6:$B$257,"&lt;="&amp;$B278)</f>
        <v>0</v>
      </c>
      <c r="BJ278" s="8">
        <f>SUMIFS('Aceite Virgen'!BJ$6:BJ$257,'Aceite Virgen'!$A$6:$A$257,"&gt;="&amp;$A278,'Aceite Virgen'!$B$6:$B$257,"&lt;="&amp;$B278)</f>
        <v>1.07</v>
      </c>
      <c r="BK278" s="8">
        <f>SUMIFS('Aceite Virgen'!BK$6:BK$257,'Aceite Virgen'!$A$6:$A$257,"&gt;="&amp;$A278,'Aceite Virgen'!$B$6:$B$257,"&lt;="&amp;$B278)</f>
        <v>2.2999999999999998</v>
      </c>
      <c r="BO278" s="8">
        <f>SUMIFS('Aceite Virgen'!BO$6:BO$257,'Aceite Virgen'!$A$6:$A$257,"&gt;="&amp;$A278,'Aceite Virgen'!$B$6:$B$257,"&lt;="&amp;$B278)</f>
        <v>1.38</v>
      </c>
      <c r="BP278" s="8">
        <f>SUMIFS('Aceite Virgen'!BP$6:BP$257,'Aceite Virgen'!$A$6:$A$257,"&gt;="&amp;$A278,'Aceite Virgen'!$B$6:$B$257,"&lt;="&amp;$B278)</f>
        <v>3.26</v>
      </c>
      <c r="BQ278" s="8">
        <f>SUMIFS('Aceite Virgen'!BQ$6:BQ$257,'Aceite Virgen'!$A$6:$A$257,"&gt;="&amp;$A278,'Aceite Virgen'!$B$6:$B$257,"&lt;="&amp;$B278)</f>
        <v>0.56000000000000005</v>
      </c>
      <c r="BR278" s="8">
        <f>SUMIFS('Aceite Virgen'!BR$6:BR$257,'Aceite Virgen'!$A$6:$A$257,"&gt;="&amp;$A278,'Aceite Virgen'!$B$6:$B$257,"&lt;="&amp;$B278)</f>
        <v>6.95</v>
      </c>
      <c r="BV278" s="8">
        <f>SUMIFS('Aceite Virgen'!BV$6:BV$257,'Aceite Virgen'!$A$6:$A$257,"&gt;="&amp;$A278,'Aceite Virgen'!$B$6:$B$257,"&lt;="&amp;$B278)</f>
        <v>0.28000000000000003</v>
      </c>
      <c r="BW278" s="8">
        <f>SUMIFS('Aceite Virgen'!BW$6:BW$257,'Aceite Virgen'!$A$6:$A$257,"&gt;="&amp;$A278,'Aceite Virgen'!$B$6:$B$257,"&lt;="&amp;$B278)</f>
        <v>1.39</v>
      </c>
      <c r="BX278" s="8">
        <f>SUMIFS('Aceite Virgen'!BX$6:BX$257,'Aceite Virgen'!$A$6:$A$257,"&gt;="&amp;$A278,'Aceite Virgen'!$B$6:$B$257,"&lt;="&amp;$B278)</f>
        <v>0.18</v>
      </c>
      <c r="BY278" s="8">
        <f>SUMIFS('Aceite Virgen'!BY$6:BY$257,'Aceite Virgen'!$A$6:$A$257,"&gt;="&amp;$A278,'Aceite Virgen'!$B$6:$B$257,"&lt;="&amp;$B278)</f>
        <v>0</v>
      </c>
      <c r="CC278" s="8">
        <f>SUMIFS('Aceite Virgen'!CC$6:CC$257,'Aceite Virgen'!$A$6:$A$257,"&gt;="&amp;$A278,'Aceite Virgen'!$B$6:$B$257,"&lt;="&amp;$B278)</f>
        <v>0.5</v>
      </c>
      <c r="CD278" s="8">
        <f>SUMIFS('Aceite Virgen'!CD$6:CD$257,'Aceite Virgen'!$A$6:$A$257,"&gt;="&amp;$A278,'Aceite Virgen'!$B$6:$B$257,"&lt;="&amp;$B278)</f>
        <v>0</v>
      </c>
      <c r="CE278" s="8">
        <f>SUMIFS('Aceite Virgen'!CE$6:CE$257,'Aceite Virgen'!$A$6:$A$257,"&gt;="&amp;$A278,'Aceite Virgen'!$B$6:$B$257,"&lt;="&amp;$B278)</f>
        <v>0.59</v>
      </c>
      <c r="CF278" s="8">
        <f>SUMIFS('Aceite Virgen'!CF$6:CF$257,'Aceite Virgen'!$A$6:$A$257,"&gt;="&amp;$A278,'Aceite Virgen'!$B$6:$B$257,"&lt;="&amp;$B278)</f>
        <v>0</v>
      </c>
      <c r="CJ278" s="8">
        <f>SUMIFS('Aceite Virgen'!CJ$6:CJ$257,'Aceite Virgen'!$A$6:$A$257,"&gt;="&amp;$A278,'Aceite Virgen'!$B$6:$B$257,"&lt;="&amp;$B278)</f>
        <v>0.4</v>
      </c>
      <c r="CK278" s="8">
        <f>SUMIFS('Aceite Virgen'!CK$6:CK$257,'Aceite Virgen'!$A$6:$A$257,"&gt;="&amp;$A278,'Aceite Virgen'!$B$6:$B$257,"&lt;="&amp;$B278)</f>
        <v>2</v>
      </c>
      <c r="CL278" s="8">
        <f>SUMIFS('Aceite Virgen'!CL$6:CL$257,'Aceite Virgen'!$A$6:$A$257,"&gt;="&amp;$A278,'Aceite Virgen'!$B$6:$B$257,"&lt;="&amp;$B278)</f>
        <v>0.27</v>
      </c>
      <c r="CM278" s="8">
        <f>SUMIFS('Aceite Virgen'!CM$6:CM$257,'Aceite Virgen'!$A$6:$A$257,"&gt;="&amp;$A278,'Aceite Virgen'!$B$6:$B$257,"&lt;="&amp;$B278)</f>
        <v>0</v>
      </c>
      <c r="CQ278" s="8">
        <f>SUMIFS('Aceite Virgen'!CQ$6:CQ$257,'Aceite Virgen'!$A$6:$A$257,"&gt;="&amp;$A278,'Aceite Virgen'!$B$6:$B$257,"&lt;="&amp;$B278)</f>
        <v>0.13</v>
      </c>
      <c r="CR278" s="8">
        <f>SUMIFS('Aceite Virgen'!CR$6:CR$257,'Aceite Virgen'!$A$6:$A$257,"&gt;="&amp;$A278,'Aceite Virgen'!$B$6:$B$257,"&lt;="&amp;$B278)</f>
        <v>0</v>
      </c>
      <c r="CS278" s="8">
        <f>SUMIFS('Aceite Virgen'!CS$6:CS$257,'Aceite Virgen'!$A$6:$A$257,"&gt;="&amp;$A278,'Aceite Virgen'!$B$6:$B$257,"&lt;="&amp;$B278)</f>
        <v>0.16</v>
      </c>
      <c r="CT278" s="8">
        <f>SUMIFS('Aceite Virgen'!CT$6:CT$257,'Aceite Virgen'!$A$6:$A$257,"&gt;="&amp;$A278,'Aceite Virgen'!$B$6:$B$257,"&lt;="&amp;$B278)</f>
        <v>0</v>
      </c>
      <c r="CX278" s="8">
        <f>SUMIFS('Aceite Virgen'!CX$6:CX$257,'Aceite Virgen'!$A$6:$A$257,"&gt;="&amp;$A278,'Aceite Virgen'!$B$6:$B$257,"&lt;="&amp;$B278)</f>
        <v>0.33</v>
      </c>
      <c r="CY278" s="8">
        <f>SUMIFS('Aceite Virgen'!CY$6:CY$257,'Aceite Virgen'!$A$6:$A$257,"&gt;="&amp;$A278,'Aceite Virgen'!$B$6:$B$257,"&lt;="&amp;$B278)</f>
        <v>0</v>
      </c>
      <c r="CZ278" s="8">
        <f>SUMIFS('Aceite Virgen'!CZ$6:CZ$257,'Aceite Virgen'!$A$6:$A$257,"&gt;="&amp;$A278,'Aceite Virgen'!$B$6:$B$257,"&lt;="&amp;$B278)</f>
        <v>0</v>
      </c>
      <c r="DA278" s="8">
        <f>SUMIFS('Aceite Virgen'!DA$6:DA$257,'Aceite Virgen'!$A$6:$A$257,"&gt;="&amp;$A278,'Aceite Virgen'!$B$6:$B$257,"&lt;="&amp;$B278)</f>
        <v>0</v>
      </c>
      <c r="DE278" s="8">
        <f>SUMIFS('Aceite Virgen'!DE$6:DE$257,'Aceite Virgen'!$A$6:$A$257,"&gt;="&amp;$A278,'Aceite Virgen'!$B$6:$B$257,"&lt;="&amp;$B278)</f>
        <v>0.2</v>
      </c>
      <c r="DF278" s="8">
        <f>SUMIFS('Aceite Virgen'!DF$6:DF$257,'Aceite Virgen'!$A$6:$A$257,"&gt;="&amp;$A278,'Aceite Virgen'!$B$6:$B$257,"&lt;="&amp;$B278)</f>
        <v>0</v>
      </c>
      <c r="DG278" s="8">
        <f>SUMIFS('Aceite Virgen'!DG$6:DG$257,'Aceite Virgen'!$A$6:$A$257,"&gt;="&amp;$A278,'Aceite Virgen'!$B$6:$B$257,"&lt;="&amp;$B278)</f>
        <v>0.28000000000000003</v>
      </c>
      <c r="DH278" s="8">
        <f>SUMIFS('Aceite Virgen'!DH$6:DH$257,'Aceite Virgen'!$A$6:$A$257,"&gt;="&amp;$A278,'Aceite Virgen'!$B$6:$B$257,"&lt;="&amp;$B278)</f>
        <v>0</v>
      </c>
      <c r="DL278" s="8">
        <f>SUMIFS('Aceite Virgen'!DL$6:DL$257,'Aceite Virgen'!$A$6:$A$257,"&gt;="&amp;$A278,'Aceite Virgen'!$B$6:$B$257,"&lt;="&amp;$B278)</f>
        <v>0.13</v>
      </c>
      <c r="DM278" s="8">
        <f>SUMIFS('Aceite Virgen'!DM$6:DM$257,'Aceite Virgen'!$A$6:$A$257,"&gt;="&amp;$A278,'Aceite Virgen'!$B$6:$B$257,"&lt;="&amp;$B278)</f>
        <v>0</v>
      </c>
      <c r="DN278" s="8">
        <f>SUMIFS('Aceite Virgen'!DN$6:DN$257,'Aceite Virgen'!$A$6:$A$257,"&gt;="&amp;$A278,'Aceite Virgen'!$B$6:$B$257,"&lt;="&amp;$B278)</f>
        <v>0.17</v>
      </c>
      <c r="DO278" s="8">
        <f>SUMIFS('Aceite Virgen'!DO$6:DO$257,'Aceite Virgen'!$A$6:$A$257,"&gt;="&amp;$A278,'Aceite Virgen'!$B$6:$B$257,"&lt;="&amp;$B278)</f>
        <v>0</v>
      </c>
      <c r="DS278" s="8">
        <f>SUMIFS('Aceite Virgen'!DS$6:DS$257,'Aceite Virgen'!$A$6:$A$257,"&gt;="&amp;$A278,'Aceite Virgen'!$B$6:$B$257,"&lt;="&amp;$B278)</f>
        <v>0</v>
      </c>
      <c r="DT278" s="8">
        <f>SUMIFS('Aceite Virgen'!DT$6:DT$257,'Aceite Virgen'!$A$6:$A$257,"&gt;="&amp;$A278,'Aceite Virgen'!$B$6:$B$257,"&lt;="&amp;$B278)</f>
        <v>0</v>
      </c>
      <c r="DU278" s="8">
        <f>SUMIFS('Aceite Virgen'!DU$6:DU$257,'Aceite Virgen'!$A$6:$A$257,"&gt;="&amp;$A278,'Aceite Virgen'!$B$6:$B$257,"&lt;="&amp;$B278)</f>
        <v>0</v>
      </c>
      <c r="DV278" s="8">
        <f>SUMIFS('Aceite Virgen'!DV$6:DV$257,'Aceite Virgen'!$A$6:$A$257,"&gt;="&amp;$A278,'Aceite Virgen'!$B$6:$B$257,"&lt;="&amp;$B278)</f>
        <v>0</v>
      </c>
      <c r="DZ278" s="8">
        <f>SUMIFS('Aceite Virgen'!DZ$6:DZ$257,'Aceite Virgen'!$A$6:$A$257,"&gt;="&amp;$A278,'Aceite Virgen'!$B$6:$B$257,"&lt;="&amp;$B278)</f>
        <v>0.46</v>
      </c>
      <c r="EA278" s="8">
        <f>SUMIFS('Aceite Virgen'!EA$6:EA$257,'Aceite Virgen'!$A$6:$A$257,"&gt;="&amp;$A278,'Aceite Virgen'!$B$6:$B$257,"&lt;="&amp;$B278)</f>
        <v>0</v>
      </c>
      <c r="EB278" s="8">
        <f>SUMIFS('Aceite Virgen'!EB$6:EB$257,'Aceite Virgen'!$A$6:$A$257,"&gt;="&amp;$A278,'Aceite Virgen'!$B$6:$B$257,"&lt;="&amp;$B278)</f>
        <v>0.64</v>
      </c>
      <c r="EC278" s="8">
        <f>SUMIFS('Aceite Virgen'!EC$6:EC$257,'Aceite Virgen'!$A$6:$A$257,"&gt;="&amp;$A278,'Aceite Virgen'!$B$6:$B$257,"&lt;="&amp;$B278)</f>
        <v>0</v>
      </c>
      <c r="EG278" s="8">
        <f>SUMIFS('Aceite Virgen'!EG$6:EG$257,'Aceite Virgen'!$A$6:$A$257,"&gt;="&amp;$A278,'Aceite Virgen'!$B$6:$B$257,"&lt;="&amp;$B278)</f>
        <v>0.26</v>
      </c>
      <c r="EH278" s="8">
        <f>SUMIFS('Aceite Virgen'!EH$6:EH$257,'Aceite Virgen'!$A$6:$A$257,"&gt;="&amp;$A278,'Aceite Virgen'!$B$6:$B$257,"&lt;="&amp;$B278)</f>
        <v>0</v>
      </c>
      <c r="EI278" s="8">
        <f>SUMIFS('Aceite Virgen'!EI$6:EI$257,'Aceite Virgen'!$A$6:$A$257,"&gt;="&amp;$A278,'Aceite Virgen'!$B$6:$B$257,"&lt;="&amp;$B278)</f>
        <v>0</v>
      </c>
      <c r="EJ278" s="8">
        <f>SUMIFS('Aceite Virgen'!EJ$6:EJ$257,'Aceite Virgen'!$A$6:$A$257,"&gt;="&amp;$A278,'Aceite Virgen'!$B$6:$B$257,"&lt;="&amp;$B278)</f>
        <v>0</v>
      </c>
    </row>
    <row r="279" spans="1:140" x14ac:dyDescent="0.3">
      <c r="A279" s="14">
        <f>'TAM Aceite Virgen'!B27</f>
        <v>4.3</v>
      </c>
      <c r="B279" s="14">
        <f>'TAM Aceite Virgen'!C27</f>
        <v>4.4000000000000004</v>
      </c>
      <c r="C279" s="14"/>
      <c r="D279" s="8">
        <f>SUMIFS('Aceite Virgen'!D$6:D$257,'Aceite Virgen'!$A$6:$A$257,"&gt;="&amp;$A279,'Aceite Virgen'!$B$6:$B$257,"&lt;="&amp;$B279)</f>
        <v>1.1599999999999999</v>
      </c>
      <c r="E279" s="8">
        <f>SUMIFS('Aceite Virgen'!E$6:E$257,'Aceite Virgen'!$A$6:$A$257,"&gt;="&amp;$A279,'Aceite Virgen'!$B$6:$B$257,"&lt;="&amp;$B279)</f>
        <v>2.16</v>
      </c>
      <c r="F279" s="8">
        <f>SUMIFS('Aceite Virgen'!F$6:F$257,'Aceite Virgen'!$A$6:$A$257,"&gt;="&amp;$A279,'Aceite Virgen'!$B$6:$B$257,"&lt;="&amp;$B279)</f>
        <v>0.85</v>
      </c>
      <c r="G279" s="8">
        <f>SUMIFS('Aceite Virgen'!G$6:G$257,'Aceite Virgen'!$A$6:$A$257,"&gt;="&amp;$A279,'Aceite Virgen'!$B$6:$B$257,"&lt;="&amp;$B279)</f>
        <v>0</v>
      </c>
      <c r="H279" s="14"/>
      <c r="I279" s="14"/>
      <c r="J279" s="14"/>
      <c r="K279" s="8">
        <f>SUMIFS('Aceite Virgen'!K$6:K$257,'Aceite Virgen'!$A$6:$A$257,"&gt;="&amp;$A279,'Aceite Virgen'!$B$6:$B$257,"&lt;="&amp;$B279)</f>
        <v>2.97</v>
      </c>
      <c r="L279" s="8">
        <f>SUMIFS('Aceite Virgen'!L$6:L$257,'Aceite Virgen'!$A$6:$A$257,"&gt;="&amp;$A279,'Aceite Virgen'!$B$6:$B$257,"&lt;="&amp;$B279)</f>
        <v>1.53</v>
      </c>
      <c r="M279" s="8">
        <f>SUMIFS('Aceite Virgen'!M$6:M$257,'Aceite Virgen'!$A$6:$A$257,"&gt;="&amp;$A279,'Aceite Virgen'!$B$6:$B$257,"&lt;="&amp;$B279)</f>
        <v>3.6</v>
      </c>
      <c r="N279" s="8">
        <f>SUMIFS('Aceite Virgen'!N$6:N$257,'Aceite Virgen'!$A$6:$A$257,"&gt;="&amp;$A279,'Aceite Virgen'!$B$6:$B$257,"&lt;="&amp;$B279)</f>
        <v>0</v>
      </c>
      <c r="O279" s="14"/>
      <c r="P279" s="14"/>
      <c r="Q279" s="14"/>
      <c r="R279" s="8">
        <f>SUMIFS('Aceite Virgen'!R$6:R$257,'Aceite Virgen'!$A$6:$A$257,"&gt;="&amp;$A279,'Aceite Virgen'!$B$6:$B$257,"&lt;="&amp;$B279)</f>
        <v>1.37</v>
      </c>
      <c r="S279" s="8">
        <f>SUMIFS('Aceite Virgen'!S$6:S$257,'Aceite Virgen'!$A$6:$A$257,"&gt;="&amp;$A279,'Aceite Virgen'!$B$6:$B$257,"&lt;="&amp;$B279)</f>
        <v>0</v>
      </c>
      <c r="T279" s="8">
        <f>SUMIFS('Aceite Virgen'!T$6:T$257,'Aceite Virgen'!$A$6:$A$257,"&gt;="&amp;$A279,'Aceite Virgen'!$B$6:$B$257,"&lt;="&amp;$B279)</f>
        <v>1.9100000000000001</v>
      </c>
      <c r="U279" s="8">
        <f>SUMIFS('Aceite Virgen'!U$6:U$257,'Aceite Virgen'!$A$6:$A$257,"&gt;="&amp;$A279,'Aceite Virgen'!$B$6:$B$257,"&lt;="&amp;$B279)</f>
        <v>0</v>
      </c>
      <c r="V279" s="14"/>
      <c r="W279" s="14"/>
      <c r="X279" s="14"/>
      <c r="Y279" s="8">
        <f>SUMIFS('Aceite Virgen'!Y$6:Y$257,'Aceite Virgen'!$A$6:$A$257,"&gt;="&amp;$A279,'Aceite Virgen'!$B$6:$B$257,"&lt;="&amp;$B279)</f>
        <v>1.01</v>
      </c>
      <c r="Z279" s="8">
        <f>SUMIFS('Aceite Virgen'!Z$6:Z$257,'Aceite Virgen'!$A$6:$A$257,"&gt;="&amp;$A279,'Aceite Virgen'!$B$6:$B$257,"&lt;="&amp;$B279)</f>
        <v>1.82</v>
      </c>
      <c r="AA279" s="8">
        <f>SUMIFS('Aceite Virgen'!AA$6:AA$257,'Aceite Virgen'!$A$6:$A$257,"&gt;="&amp;$A279,'Aceite Virgen'!$B$6:$B$257,"&lt;="&amp;$B279)</f>
        <v>0.89</v>
      </c>
      <c r="AB279" s="8">
        <f>SUMIFS('Aceite Virgen'!AB$6:AB$257,'Aceite Virgen'!$A$6:$A$257,"&gt;="&amp;$A279,'Aceite Virgen'!$B$6:$B$257,"&lt;="&amp;$B279)</f>
        <v>0</v>
      </c>
      <c r="AC279" s="14"/>
      <c r="AD279" s="14"/>
      <c r="AE279" s="14"/>
      <c r="AF279" s="8">
        <f>SUMIFS('Aceite Virgen'!AF$6:AF$257,'Aceite Virgen'!$A$6:$A$257,"&gt;="&amp;$A279,'Aceite Virgen'!$B$6:$B$257,"&lt;="&amp;$B279)</f>
        <v>0.05</v>
      </c>
      <c r="AG279" s="8">
        <f>SUMIFS('Aceite Virgen'!AG$6:AG$257,'Aceite Virgen'!$A$6:$A$257,"&gt;="&amp;$A279,'Aceite Virgen'!$B$6:$B$257,"&lt;="&amp;$B279)</f>
        <v>0</v>
      </c>
      <c r="AH279" s="8">
        <f>SUMIFS('Aceite Virgen'!AH$6:AH$257,'Aceite Virgen'!$A$6:$A$257,"&gt;="&amp;$A279,'Aceite Virgen'!$B$6:$B$257,"&lt;="&amp;$B279)</f>
        <v>0.06</v>
      </c>
      <c r="AI279" s="8">
        <f>SUMIFS('Aceite Virgen'!AI$6:AI$257,'Aceite Virgen'!$A$6:$A$257,"&gt;="&amp;$A279,'Aceite Virgen'!$B$6:$B$257,"&lt;="&amp;$B279)</f>
        <v>0</v>
      </c>
      <c r="AJ279" s="14"/>
      <c r="AK279" s="14"/>
      <c r="AL279" s="14"/>
      <c r="AM279" s="8">
        <f>SUMIFS('Aceite Virgen'!AM$6:AM$257,'Aceite Virgen'!$A$6:$A$257,"&gt;="&amp;$A279,'Aceite Virgen'!$B$6:$B$257,"&lt;="&amp;$B279)</f>
        <v>0.44</v>
      </c>
      <c r="AN279" s="8">
        <f>SUMIFS('Aceite Virgen'!AN$6:AN$257,'Aceite Virgen'!$A$6:$A$257,"&gt;="&amp;$A279,'Aceite Virgen'!$B$6:$B$257,"&lt;="&amp;$B279)</f>
        <v>0</v>
      </c>
      <c r="AO279" s="8">
        <f>SUMIFS('Aceite Virgen'!AO$6:AO$257,'Aceite Virgen'!$A$6:$A$257,"&gt;="&amp;$A279,'Aceite Virgen'!$B$6:$B$257,"&lt;="&amp;$B279)</f>
        <v>0.5</v>
      </c>
      <c r="AP279" s="8">
        <f>SUMIFS('Aceite Virgen'!AP$6:AP$257,'Aceite Virgen'!$A$6:$A$257,"&gt;="&amp;$A279,'Aceite Virgen'!$B$6:$B$257,"&lt;="&amp;$B279)</f>
        <v>0</v>
      </c>
      <c r="AQ279" s="14"/>
      <c r="AR279" s="14"/>
      <c r="AT279" s="8">
        <f>SUMIFS('Aceite Virgen'!AT$6:AT$257,'Aceite Virgen'!$A$6:$A$257,"&gt;="&amp;$A279,'Aceite Virgen'!$B$6:$B$257,"&lt;="&amp;$B279)</f>
        <v>0.45</v>
      </c>
      <c r="AU279" s="8">
        <f>SUMIFS('Aceite Virgen'!AU$6:AU$257,'Aceite Virgen'!$A$6:$A$257,"&gt;="&amp;$A279,'Aceite Virgen'!$B$6:$B$257,"&lt;="&amp;$B279)</f>
        <v>0.91</v>
      </c>
      <c r="AV279" s="8">
        <f>SUMIFS('Aceite Virgen'!AV$6:AV$257,'Aceite Virgen'!$A$6:$A$257,"&gt;="&amp;$A279,'Aceite Virgen'!$B$6:$B$257,"&lt;="&amp;$B279)</f>
        <v>0.43</v>
      </c>
      <c r="AW279" s="8">
        <f>SUMIFS('Aceite Virgen'!AW$6:AW$257,'Aceite Virgen'!$A$6:$A$257,"&gt;="&amp;$A279,'Aceite Virgen'!$B$6:$B$257,"&lt;="&amp;$B279)</f>
        <v>0</v>
      </c>
      <c r="BA279" s="8">
        <f>SUMIFS('Aceite Virgen'!BA$6:BA$257,'Aceite Virgen'!$A$6:$A$257,"&gt;="&amp;A279,'Aceite Virgen'!$B$6:$B$257,"&lt;="&amp;B279)</f>
        <v>0.75</v>
      </c>
      <c r="BB279" s="8">
        <f>SUMIFS('Aceite Virgen'!BB$6:BB$257,'Aceite Virgen'!$A$6:$A$257,"&gt;="&amp;$A279,'Aceite Virgen'!$B$6:$B$257,"&lt;="&amp;$B279)</f>
        <v>0.99</v>
      </c>
      <c r="BC279" s="8">
        <f>SUMIFS('Aceite Virgen'!BC$6:BC$257,'Aceite Virgen'!$A$6:$A$257,"&gt;="&amp;$A279,'Aceite Virgen'!$B$6:$B$257,"&lt;="&amp;$B279)</f>
        <v>0.77</v>
      </c>
      <c r="BD279" s="8">
        <f>SUMIFS('Aceite Virgen'!BD$6:BD$257,'Aceite Virgen'!$A$6:$A$257,"&gt;="&amp;$A279,'Aceite Virgen'!$B$6:$B$257,"&lt;="&amp;$B279)</f>
        <v>0</v>
      </c>
      <c r="BH279" s="8">
        <f>SUMIFS('Aceite Virgen'!BH$6:BH$257,'Aceite Virgen'!$A$6:$A$257,"&gt;="&amp;$A279,'Aceite Virgen'!$B$6:$B$257,"&lt;="&amp;$B279)</f>
        <v>0.39</v>
      </c>
      <c r="BI279" s="8">
        <f>SUMIFS('Aceite Virgen'!BI$6:BI$257,'Aceite Virgen'!$A$6:$A$257,"&gt;="&amp;$A279,'Aceite Virgen'!$B$6:$B$257,"&lt;="&amp;$B279)</f>
        <v>3.39</v>
      </c>
      <c r="BJ279" s="8">
        <f>SUMIFS('Aceite Virgen'!BJ$6:BJ$257,'Aceite Virgen'!$A$6:$A$257,"&gt;="&amp;$A279,'Aceite Virgen'!$B$6:$B$257,"&lt;="&amp;$B279)</f>
        <v>0.17</v>
      </c>
      <c r="BK279" s="8">
        <f>SUMIFS('Aceite Virgen'!BK$6:BK$257,'Aceite Virgen'!$A$6:$A$257,"&gt;="&amp;$A279,'Aceite Virgen'!$B$6:$B$257,"&lt;="&amp;$B279)</f>
        <v>0</v>
      </c>
      <c r="BO279" s="8">
        <f>SUMIFS('Aceite Virgen'!BO$6:BO$257,'Aceite Virgen'!$A$6:$A$257,"&gt;="&amp;$A279,'Aceite Virgen'!$B$6:$B$257,"&lt;="&amp;$B279)</f>
        <v>0.98</v>
      </c>
      <c r="BP279" s="8">
        <f>SUMIFS('Aceite Virgen'!BP$6:BP$257,'Aceite Virgen'!$A$6:$A$257,"&gt;="&amp;$A279,'Aceite Virgen'!$B$6:$B$257,"&lt;="&amp;$B279)</f>
        <v>7.93</v>
      </c>
      <c r="BQ279" s="8">
        <f>SUMIFS('Aceite Virgen'!BQ$6:BQ$257,'Aceite Virgen'!$A$6:$A$257,"&gt;="&amp;$A279,'Aceite Virgen'!$B$6:$B$257,"&lt;="&amp;$B279)</f>
        <v>0.61</v>
      </c>
      <c r="BR279" s="8">
        <f>SUMIFS('Aceite Virgen'!BR$6:BR$257,'Aceite Virgen'!$A$6:$A$257,"&gt;="&amp;$A279,'Aceite Virgen'!$B$6:$B$257,"&lt;="&amp;$B279)</f>
        <v>0</v>
      </c>
      <c r="BV279" s="8">
        <f>SUMIFS('Aceite Virgen'!BV$6:BV$257,'Aceite Virgen'!$A$6:$A$257,"&gt;="&amp;$A279,'Aceite Virgen'!$B$6:$B$257,"&lt;="&amp;$B279)</f>
        <v>0.66999999999999993</v>
      </c>
      <c r="BW279" s="8">
        <f>SUMIFS('Aceite Virgen'!BW$6:BW$257,'Aceite Virgen'!$A$6:$A$257,"&gt;="&amp;$A279,'Aceite Virgen'!$B$6:$B$257,"&lt;="&amp;$B279)</f>
        <v>1.47</v>
      </c>
      <c r="BX279" s="8">
        <f>SUMIFS('Aceite Virgen'!BX$6:BX$257,'Aceite Virgen'!$A$6:$A$257,"&gt;="&amp;$A279,'Aceite Virgen'!$B$6:$B$257,"&lt;="&amp;$B279)</f>
        <v>0.35</v>
      </c>
      <c r="BY279" s="8">
        <f>SUMIFS('Aceite Virgen'!BY$6:BY$257,'Aceite Virgen'!$A$6:$A$257,"&gt;="&amp;$A279,'Aceite Virgen'!$B$6:$B$257,"&lt;="&amp;$B279)</f>
        <v>0</v>
      </c>
      <c r="CC279" s="8">
        <f>SUMIFS('Aceite Virgen'!CC$6:CC$257,'Aceite Virgen'!$A$6:$A$257,"&gt;="&amp;$A279,'Aceite Virgen'!$B$6:$B$257,"&lt;="&amp;$B279)</f>
        <v>7.0000000000000007E-2</v>
      </c>
      <c r="CD279" s="8">
        <f>SUMIFS('Aceite Virgen'!CD$6:CD$257,'Aceite Virgen'!$A$6:$A$257,"&gt;="&amp;$A279,'Aceite Virgen'!$B$6:$B$257,"&lt;="&amp;$B279)</f>
        <v>0.83</v>
      </c>
      <c r="CE279" s="8">
        <f>SUMIFS('Aceite Virgen'!CE$6:CE$257,'Aceite Virgen'!$A$6:$A$257,"&gt;="&amp;$A279,'Aceite Virgen'!$B$6:$B$257,"&lt;="&amp;$B279)</f>
        <v>0</v>
      </c>
      <c r="CF279" s="8">
        <f>SUMIFS('Aceite Virgen'!CF$6:CF$257,'Aceite Virgen'!$A$6:$A$257,"&gt;="&amp;$A279,'Aceite Virgen'!$B$6:$B$257,"&lt;="&amp;$B279)</f>
        <v>0</v>
      </c>
      <c r="CJ279" s="8">
        <f>SUMIFS('Aceite Virgen'!CJ$6:CJ$257,'Aceite Virgen'!$A$6:$A$257,"&gt;="&amp;$A279,'Aceite Virgen'!$B$6:$B$257,"&lt;="&amp;$B279)</f>
        <v>0.9</v>
      </c>
      <c r="CK279" s="8">
        <f>SUMIFS('Aceite Virgen'!CK$6:CK$257,'Aceite Virgen'!$A$6:$A$257,"&gt;="&amp;$A279,'Aceite Virgen'!$B$6:$B$257,"&lt;="&amp;$B279)</f>
        <v>3.32</v>
      </c>
      <c r="CL279" s="8">
        <f>SUMIFS('Aceite Virgen'!CL$6:CL$257,'Aceite Virgen'!$A$6:$A$257,"&gt;="&amp;$A279,'Aceite Virgen'!$B$6:$B$257,"&lt;="&amp;$B279)</f>
        <v>0.46</v>
      </c>
      <c r="CM279" s="8">
        <f>SUMIFS('Aceite Virgen'!CM$6:CM$257,'Aceite Virgen'!$A$6:$A$257,"&gt;="&amp;$A279,'Aceite Virgen'!$B$6:$B$257,"&lt;="&amp;$B279)</f>
        <v>3.74</v>
      </c>
      <c r="CQ279" s="8">
        <f>SUMIFS('Aceite Virgen'!CQ$6:CQ$257,'Aceite Virgen'!$A$6:$A$257,"&gt;="&amp;$A279,'Aceite Virgen'!$B$6:$B$257,"&lt;="&amp;$B279)</f>
        <v>1.99</v>
      </c>
      <c r="CR279" s="8">
        <f>SUMIFS('Aceite Virgen'!CR$6:CR$257,'Aceite Virgen'!$A$6:$A$257,"&gt;="&amp;$A279,'Aceite Virgen'!$B$6:$B$257,"&lt;="&amp;$B279)</f>
        <v>1.71</v>
      </c>
      <c r="CS279" s="8">
        <f>SUMIFS('Aceite Virgen'!CS$6:CS$257,'Aceite Virgen'!$A$6:$A$257,"&gt;="&amp;$A279,'Aceite Virgen'!$B$6:$B$257,"&lt;="&amp;$B279)</f>
        <v>2.2000000000000002</v>
      </c>
      <c r="CT279" s="8">
        <f>SUMIFS('Aceite Virgen'!CT$6:CT$257,'Aceite Virgen'!$A$6:$A$257,"&gt;="&amp;$A279,'Aceite Virgen'!$B$6:$B$257,"&lt;="&amp;$B279)</f>
        <v>0</v>
      </c>
      <c r="CX279" s="8">
        <f>SUMIFS('Aceite Virgen'!CX$6:CX$257,'Aceite Virgen'!$A$6:$A$257,"&gt;="&amp;$A279,'Aceite Virgen'!$B$6:$B$257,"&lt;="&amp;$B279)</f>
        <v>0.6</v>
      </c>
      <c r="CY279" s="8">
        <f>SUMIFS('Aceite Virgen'!CY$6:CY$257,'Aceite Virgen'!$A$6:$A$257,"&gt;="&amp;$A279,'Aceite Virgen'!$B$6:$B$257,"&lt;="&amp;$B279)</f>
        <v>0</v>
      </c>
      <c r="CZ279" s="8">
        <f>SUMIFS('Aceite Virgen'!CZ$6:CZ$257,'Aceite Virgen'!$A$6:$A$257,"&gt;="&amp;$A279,'Aceite Virgen'!$B$6:$B$257,"&lt;="&amp;$B279)</f>
        <v>0.84</v>
      </c>
      <c r="DA279" s="8">
        <f>SUMIFS('Aceite Virgen'!DA$6:DA$257,'Aceite Virgen'!$A$6:$A$257,"&gt;="&amp;$A279,'Aceite Virgen'!$B$6:$B$257,"&lt;="&amp;$B279)</f>
        <v>0</v>
      </c>
      <c r="DE279" s="8">
        <f>SUMIFS('Aceite Virgen'!DE$6:DE$257,'Aceite Virgen'!$A$6:$A$257,"&gt;="&amp;$A279,'Aceite Virgen'!$B$6:$B$257,"&lt;="&amp;$B279)</f>
        <v>1.29</v>
      </c>
      <c r="DF279" s="8">
        <f>SUMIFS('Aceite Virgen'!DF$6:DF$257,'Aceite Virgen'!$A$6:$A$257,"&gt;="&amp;$A279,'Aceite Virgen'!$B$6:$B$257,"&lt;="&amp;$B279)</f>
        <v>1.24</v>
      </c>
      <c r="DG279" s="8">
        <f>SUMIFS('Aceite Virgen'!DG$6:DG$257,'Aceite Virgen'!$A$6:$A$257,"&gt;="&amp;$A279,'Aceite Virgen'!$B$6:$B$257,"&lt;="&amp;$B279)</f>
        <v>1.46</v>
      </c>
      <c r="DH279" s="8">
        <f>SUMIFS('Aceite Virgen'!DH$6:DH$257,'Aceite Virgen'!$A$6:$A$257,"&gt;="&amp;$A279,'Aceite Virgen'!$B$6:$B$257,"&lt;="&amp;$B279)</f>
        <v>0</v>
      </c>
      <c r="DL279" s="8">
        <f>SUMIFS('Aceite Virgen'!DL$6:DL$257,'Aceite Virgen'!$A$6:$A$257,"&gt;="&amp;$A279,'Aceite Virgen'!$B$6:$B$257,"&lt;="&amp;$B279)</f>
        <v>0.32</v>
      </c>
      <c r="DM279" s="8">
        <f>SUMIFS('Aceite Virgen'!DM$6:DM$257,'Aceite Virgen'!$A$6:$A$257,"&gt;="&amp;$A279,'Aceite Virgen'!$B$6:$B$257,"&lt;="&amp;$B279)</f>
        <v>0</v>
      </c>
      <c r="DN279" s="8">
        <f>SUMIFS('Aceite Virgen'!DN$6:DN$257,'Aceite Virgen'!$A$6:$A$257,"&gt;="&amp;$A279,'Aceite Virgen'!$B$6:$B$257,"&lt;="&amp;$B279)</f>
        <v>0.43000000000000005</v>
      </c>
      <c r="DO279" s="8">
        <f>SUMIFS('Aceite Virgen'!DO$6:DO$257,'Aceite Virgen'!$A$6:$A$257,"&gt;="&amp;$A279,'Aceite Virgen'!$B$6:$B$257,"&lt;="&amp;$B279)</f>
        <v>0</v>
      </c>
      <c r="DS279" s="8">
        <f>SUMIFS('Aceite Virgen'!DS$6:DS$257,'Aceite Virgen'!$A$6:$A$257,"&gt;="&amp;$A279,'Aceite Virgen'!$B$6:$B$257,"&lt;="&amp;$B279)</f>
        <v>0</v>
      </c>
      <c r="DT279" s="8">
        <f>SUMIFS('Aceite Virgen'!DT$6:DT$257,'Aceite Virgen'!$A$6:$A$257,"&gt;="&amp;$A279,'Aceite Virgen'!$B$6:$B$257,"&lt;="&amp;$B279)</f>
        <v>0</v>
      </c>
      <c r="DU279" s="8">
        <f>SUMIFS('Aceite Virgen'!DU$6:DU$257,'Aceite Virgen'!$A$6:$A$257,"&gt;="&amp;$A279,'Aceite Virgen'!$B$6:$B$257,"&lt;="&amp;$B279)</f>
        <v>0</v>
      </c>
      <c r="DV279" s="8">
        <f>SUMIFS('Aceite Virgen'!DV$6:DV$257,'Aceite Virgen'!$A$6:$A$257,"&gt;="&amp;$A279,'Aceite Virgen'!$B$6:$B$257,"&lt;="&amp;$B279)</f>
        <v>0</v>
      </c>
      <c r="DZ279" s="8">
        <f>SUMIFS('Aceite Virgen'!DZ$6:DZ$257,'Aceite Virgen'!$A$6:$A$257,"&gt;="&amp;$A279,'Aceite Virgen'!$B$6:$B$257,"&lt;="&amp;$B279)</f>
        <v>0.35</v>
      </c>
      <c r="EA279" s="8">
        <f>SUMIFS('Aceite Virgen'!EA$6:EA$257,'Aceite Virgen'!$A$6:$A$257,"&gt;="&amp;$A279,'Aceite Virgen'!$B$6:$B$257,"&lt;="&amp;$B279)</f>
        <v>0.91</v>
      </c>
      <c r="EB279" s="8">
        <f>SUMIFS('Aceite Virgen'!EB$6:EB$257,'Aceite Virgen'!$A$6:$A$257,"&gt;="&amp;$A279,'Aceite Virgen'!$B$6:$B$257,"&lt;="&amp;$B279)</f>
        <v>0.28999999999999998</v>
      </c>
      <c r="EC279" s="8">
        <f>SUMIFS('Aceite Virgen'!EC$6:EC$257,'Aceite Virgen'!$A$6:$A$257,"&gt;="&amp;$A279,'Aceite Virgen'!$B$6:$B$257,"&lt;="&amp;$B279)</f>
        <v>0</v>
      </c>
      <c r="EG279" s="8">
        <f>SUMIFS('Aceite Virgen'!EG$6:EG$257,'Aceite Virgen'!$A$6:$A$257,"&gt;="&amp;$A279,'Aceite Virgen'!$B$6:$B$257,"&lt;="&amp;$B279)</f>
        <v>0.52</v>
      </c>
      <c r="EH279" s="8">
        <f>SUMIFS('Aceite Virgen'!EH$6:EH$257,'Aceite Virgen'!$A$6:$A$257,"&gt;="&amp;$A279,'Aceite Virgen'!$B$6:$B$257,"&lt;="&amp;$B279)</f>
        <v>1.25</v>
      </c>
      <c r="EI279" s="8">
        <f>SUMIFS('Aceite Virgen'!EI$6:EI$257,'Aceite Virgen'!$A$6:$A$257,"&gt;="&amp;$A279,'Aceite Virgen'!$B$6:$B$257,"&lt;="&amp;$B279)</f>
        <v>0.36</v>
      </c>
      <c r="EJ279" s="8">
        <f>SUMIFS('Aceite Virgen'!EJ$6:EJ$257,'Aceite Virgen'!$A$6:$A$257,"&gt;="&amp;$A279,'Aceite Virgen'!$B$6:$B$257,"&lt;="&amp;$B279)</f>
        <v>0</v>
      </c>
    </row>
    <row r="280" spans="1:140" x14ac:dyDescent="0.3">
      <c r="A280" s="14">
        <f>'TAM Aceite Virgen'!B28</f>
        <v>4.4000000000000004</v>
      </c>
      <c r="B280" s="14">
        <f>'TAM Aceite Virgen'!C28</f>
        <v>4.5</v>
      </c>
      <c r="C280" s="14"/>
      <c r="D280" s="8">
        <f>SUMIFS('Aceite Virgen'!D$6:D$257,'Aceite Virgen'!$A$6:$A$257,"&gt;="&amp;$A280,'Aceite Virgen'!$B$6:$B$257,"&lt;="&amp;$B280)</f>
        <v>1.25</v>
      </c>
      <c r="E280" s="8">
        <f>SUMIFS('Aceite Virgen'!E$6:E$257,'Aceite Virgen'!$A$6:$A$257,"&gt;="&amp;$A280,'Aceite Virgen'!$B$6:$B$257,"&lt;="&amp;$B280)</f>
        <v>0</v>
      </c>
      <c r="F280" s="8">
        <f>SUMIFS('Aceite Virgen'!F$6:F$257,'Aceite Virgen'!$A$6:$A$257,"&gt;="&amp;$A280,'Aceite Virgen'!$B$6:$B$257,"&lt;="&amp;$B280)</f>
        <v>1.45</v>
      </c>
      <c r="G280" s="8">
        <f>SUMIFS('Aceite Virgen'!G$6:G$257,'Aceite Virgen'!$A$6:$A$257,"&gt;="&amp;$A280,'Aceite Virgen'!$B$6:$B$257,"&lt;="&amp;$B280)</f>
        <v>0</v>
      </c>
      <c r="H280" s="14"/>
      <c r="I280" s="14"/>
      <c r="J280" s="14"/>
      <c r="K280" s="8">
        <f>SUMIFS('Aceite Virgen'!K$6:K$257,'Aceite Virgen'!$A$6:$A$257,"&gt;="&amp;$A280,'Aceite Virgen'!$B$6:$B$257,"&lt;="&amp;$B280)</f>
        <v>0.4</v>
      </c>
      <c r="L280" s="8">
        <f>SUMIFS('Aceite Virgen'!L$6:L$257,'Aceite Virgen'!$A$6:$A$257,"&gt;="&amp;$A280,'Aceite Virgen'!$B$6:$B$257,"&lt;="&amp;$B280)</f>
        <v>0</v>
      </c>
      <c r="M280" s="8">
        <f>SUMIFS('Aceite Virgen'!M$6:M$257,'Aceite Virgen'!$A$6:$A$257,"&gt;="&amp;$A280,'Aceite Virgen'!$B$6:$B$257,"&lt;="&amp;$B280)</f>
        <v>0</v>
      </c>
      <c r="N280" s="8">
        <f>SUMIFS('Aceite Virgen'!N$6:N$257,'Aceite Virgen'!$A$6:$A$257,"&gt;="&amp;$A280,'Aceite Virgen'!$B$6:$B$257,"&lt;="&amp;$B280)</f>
        <v>4.53</v>
      </c>
      <c r="O280" s="14"/>
      <c r="P280" s="14"/>
      <c r="Q280" s="14"/>
      <c r="R280" s="8">
        <f>SUMIFS('Aceite Virgen'!R$6:R$257,'Aceite Virgen'!$A$6:$A$257,"&gt;="&amp;$A280,'Aceite Virgen'!$B$6:$B$257,"&lt;="&amp;$B280)</f>
        <v>1.5899999999999999</v>
      </c>
      <c r="S280" s="8">
        <f>SUMIFS('Aceite Virgen'!S$6:S$257,'Aceite Virgen'!$A$6:$A$257,"&gt;="&amp;$A280,'Aceite Virgen'!$B$6:$B$257,"&lt;="&amp;$B280)</f>
        <v>6.3800000000000008</v>
      </c>
      <c r="T280" s="8">
        <f>SUMIFS('Aceite Virgen'!T$6:T$257,'Aceite Virgen'!$A$6:$A$257,"&gt;="&amp;$A280,'Aceite Virgen'!$B$6:$B$257,"&lt;="&amp;$B280)</f>
        <v>0.79999999999999993</v>
      </c>
      <c r="U280" s="8">
        <f>SUMIFS('Aceite Virgen'!U$6:U$257,'Aceite Virgen'!$A$6:$A$257,"&gt;="&amp;$A280,'Aceite Virgen'!$B$6:$B$257,"&lt;="&amp;$B280)</f>
        <v>0</v>
      </c>
      <c r="V280" s="14"/>
      <c r="W280" s="14"/>
      <c r="X280" s="14"/>
      <c r="Y280" s="8">
        <f>SUMIFS('Aceite Virgen'!Y$6:Y$257,'Aceite Virgen'!$A$6:$A$257,"&gt;="&amp;$A280,'Aceite Virgen'!$B$6:$B$257,"&lt;="&amp;$B280)</f>
        <v>0.92999999999999994</v>
      </c>
      <c r="Z280" s="8">
        <f>SUMIFS('Aceite Virgen'!Z$6:Z$257,'Aceite Virgen'!$A$6:$A$257,"&gt;="&amp;$A280,'Aceite Virgen'!$B$6:$B$257,"&lt;="&amp;$B280)</f>
        <v>1.47</v>
      </c>
      <c r="AA280" s="8">
        <f>SUMIFS('Aceite Virgen'!AA$6:AA$257,'Aceite Virgen'!$A$6:$A$257,"&gt;="&amp;$A280,'Aceite Virgen'!$B$6:$B$257,"&lt;="&amp;$B280)</f>
        <v>0.74</v>
      </c>
      <c r="AB280" s="8">
        <f>SUMIFS('Aceite Virgen'!AB$6:AB$257,'Aceite Virgen'!$A$6:$A$257,"&gt;="&amp;$A280,'Aceite Virgen'!$B$6:$B$257,"&lt;="&amp;$B280)</f>
        <v>0</v>
      </c>
      <c r="AC280" s="14"/>
      <c r="AD280" s="14"/>
      <c r="AE280" s="14"/>
      <c r="AF280" s="8">
        <f>SUMIFS('Aceite Virgen'!AF$6:AF$257,'Aceite Virgen'!$A$6:$A$257,"&gt;="&amp;$A280,'Aceite Virgen'!$B$6:$B$257,"&lt;="&amp;$B280)</f>
        <v>0.06</v>
      </c>
      <c r="AG280" s="8">
        <f>SUMIFS('Aceite Virgen'!AG$6:AG$257,'Aceite Virgen'!$A$6:$A$257,"&gt;="&amp;$A280,'Aceite Virgen'!$B$6:$B$257,"&lt;="&amp;$B280)</f>
        <v>0.66</v>
      </c>
      <c r="AH280" s="8">
        <f>SUMIFS('Aceite Virgen'!AH$6:AH$257,'Aceite Virgen'!$A$6:$A$257,"&gt;="&amp;$A280,'Aceite Virgen'!$B$6:$B$257,"&lt;="&amp;$B280)</f>
        <v>0</v>
      </c>
      <c r="AI280" s="8">
        <f>SUMIFS('Aceite Virgen'!AI$6:AI$257,'Aceite Virgen'!$A$6:$A$257,"&gt;="&amp;$A280,'Aceite Virgen'!$B$6:$B$257,"&lt;="&amp;$B280)</f>
        <v>0</v>
      </c>
      <c r="AJ280" s="14"/>
      <c r="AK280" s="14"/>
      <c r="AL280" s="14"/>
      <c r="AM280" s="8">
        <f>SUMIFS('Aceite Virgen'!AM$6:AM$257,'Aceite Virgen'!$A$6:$A$257,"&gt;="&amp;$A280,'Aceite Virgen'!$B$6:$B$257,"&lt;="&amp;$B280)</f>
        <v>0.18</v>
      </c>
      <c r="AN280" s="8">
        <f>SUMIFS('Aceite Virgen'!AN$6:AN$257,'Aceite Virgen'!$A$6:$A$257,"&gt;="&amp;$A280,'Aceite Virgen'!$B$6:$B$257,"&lt;="&amp;$B280)</f>
        <v>0.47</v>
      </c>
      <c r="AO280" s="8">
        <f>SUMIFS('Aceite Virgen'!AO$6:AO$257,'Aceite Virgen'!$A$6:$A$257,"&gt;="&amp;$A280,'Aceite Virgen'!$B$6:$B$257,"&lt;="&amp;$B280)</f>
        <v>7.0000000000000007E-2</v>
      </c>
      <c r="AP280" s="8">
        <f>SUMIFS('Aceite Virgen'!AP$6:AP$257,'Aceite Virgen'!$A$6:$A$257,"&gt;="&amp;$A280,'Aceite Virgen'!$B$6:$B$257,"&lt;="&amp;$B280)</f>
        <v>0</v>
      </c>
      <c r="AQ280" s="14"/>
      <c r="AR280" s="14"/>
      <c r="AT280" s="8">
        <f>SUMIFS('Aceite Virgen'!AT$6:AT$257,'Aceite Virgen'!$A$6:$A$257,"&gt;="&amp;$A280,'Aceite Virgen'!$B$6:$B$257,"&lt;="&amp;$B280)</f>
        <v>0.25</v>
      </c>
      <c r="AU280" s="8">
        <f>SUMIFS('Aceite Virgen'!AU$6:AU$257,'Aceite Virgen'!$A$6:$A$257,"&gt;="&amp;$A280,'Aceite Virgen'!$B$6:$B$257,"&lt;="&amp;$B280)</f>
        <v>2.0699999999999998</v>
      </c>
      <c r="AV280" s="8">
        <f>SUMIFS('Aceite Virgen'!AV$6:AV$257,'Aceite Virgen'!$A$6:$A$257,"&gt;="&amp;$A280,'Aceite Virgen'!$B$6:$B$257,"&lt;="&amp;$B280)</f>
        <v>0.05</v>
      </c>
      <c r="AW280" s="8">
        <f>SUMIFS('Aceite Virgen'!AW$6:AW$257,'Aceite Virgen'!$A$6:$A$257,"&gt;="&amp;$A280,'Aceite Virgen'!$B$6:$B$257,"&lt;="&amp;$B280)</f>
        <v>0</v>
      </c>
      <c r="BA280" s="8">
        <f>SUMIFS('Aceite Virgen'!BA$6:BA$257,'Aceite Virgen'!$A$6:$A$257,"&gt;="&amp;A280,'Aceite Virgen'!$B$6:$B$257,"&lt;="&amp;B280)</f>
        <v>0.32</v>
      </c>
      <c r="BB280" s="8">
        <f>SUMIFS('Aceite Virgen'!BB$6:BB$257,'Aceite Virgen'!$A$6:$A$257,"&gt;="&amp;$A280,'Aceite Virgen'!$B$6:$B$257,"&lt;="&amp;$B280)</f>
        <v>0</v>
      </c>
      <c r="BC280" s="8">
        <f>SUMIFS('Aceite Virgen'!BC$6:BC$257,'Aceite Virgen'!$A$6:$A$257,"&gt;="&amp;$A280,'Aceite Virgen'!$B$6:$B$257,"&lt;="&amp;$B280)</f>
        <v>0.32</v>
      </c>
      <c r="BD280" s="8">
        <f>SUMIFS('Aceite Virgen'!BD$6:BD$257,'Aceite Virgen'!$A$6:$A$257,"&gt;="&amp;$A280,'Aceite Virgen'!$B$6:$B$257,"&lt;="&amp;$B280)</f>
        <v>0</v>
      </c>
      <c r="BH280" s="8">
        <f>SUMIFS('Aceite Virgen'!BH$6:BH$257,'Aceite Virgen'!$A$6:$A$257,"&gt;="&amp;$A280,'Aceite Virgen'!$B$6:$B$257,"&lt;="&amp;$B280)</f>
        <v>0.38</v>
      </c>
      <c r="BI280" s="8">
        <f>SUMIFS('Aceite Virgen'!BI$6:BI$257,'Aceite Virgen'!$A$6:$A$257,"&gt;="&amp;$A280,'Aceite Virgen'!$B$6:$B$257,"&lt;="&amp;$B280)</f>
        <v>0.73</v>
      </c>
      <c r="BJ280" s="8">
        <f>SUMIFS('Aceite Virgen'!BJ$6:BJ$257,'Aceite Virgen'!$A$6:$A$257,"&gt;="&amp;$A280,'Aceite Virgen'!$B$6:$B$257,"&lt;="&amp;$B280)</f>
        <v>0.37</v>
      </c>
      <c r="BK280" s="8">
        <f>SUMIFS('Aceite Virgen'!BK$6:BK$257,'Aceite Virgen'!$A$6:$A$257,"&gt;="&amp;$A280,'Aceite Virgen'!$B$6:$B$257,"&lt;="&amp;$B280)</f>
        <v>0</v>
      </c>
      <c r="BO280" s="8">
        <f>SUMIFS('Aceite Virgen'!BO$6:BO$257,'Aceite Virgen'!$A$6:$A$257,"&gt;="&amp;$A280,'Aceite Virgen'!$B$6:$B$257,"&lt;="&amp;$B280)</f>
        <v>0.21</v>
      </c>
      <c r="BP280" s="8">
        <f>SUMIFS('Aceite Virgen'!BP$6:BP$257,'Aceite Virgen'!$A$6:$A$257,"&gt;="&amp;$A280,'Aceite Virgen'!$B$6:$B$257,"&lt;="&amp;$B280)</f>
        <v>0</v>
      </c>
      <c r="BQ280" s="8">
        <f>SUMIFS('Aceite Virgen'!BQ$6:BQ$257,'Aceite Virgen'!$A$6:$A$257,"&gt;="&amp;$A280,'Aceite Virgen'!$B$6:$B$257,"&lt;="&amp;$B280)</f>
        <v>0.24</v>
      </c>
      <c r="BR280" s="8">
        <f>SUMIFS('Aceite Virgen'!BR$6:BR$257,'Aceite Virgen'!$A$6:$A$257,"&gt;="&amp;$A280,'Aceite Virgen'!$B$6:$B$257,"&lt;="&amp;$B280)</f>
        <v>0</v>
      </c>
      <c r="BV280" s="8">
        <f>SUMIFS('Aceite Virgen'!BV$6:BV$257,'Aceite Virgen'!$A$6:$A$257,"&gt;="&amp;$A280,'Aceite Virgen'!$B$6:$B$257,"&lt;="&amp;$B280)</f>
        <v>1</v>
      </c>
      <c r="BW280" s="8">
        <f>SUMIFS('Aceite Virgen'!BW$6:BW$257,'Aceite Virgen'!$A$6:$A$257,"&gt;="&amp;$A280,'Aceite Virgen'!$B$6:$B$257,"&lt;="&amp;$B280)</f>
        <v>0.76</v>
      </c>
      <c r="BX280" s="8">
        <f>SUMIFS('Aceite Virgen'!BX$6:BX$257,'Aceite Virgen'!$A$6:$A$257,"&gt;="&amp;$A280,'Aceite Virgen'!$B$6:$B$257,"&lt;="&amp;$B280)</f>
        <v>1.05</v>
      </c>
      <c r="BY280" s="8">
        <f>SUMIFS('Aceite Virgen'!BY$6:BY$257,'Aceite Virgen'!$A$6:$A$257,"&gt;="&amp;$A280,'Aceite Virgen'!$B$6:$B$257,"&lt;="&amp;$B280)</f>
        <v>0</v>
      </c>
      <c r="CC280" s="8">
        <f>SUMIFS('Aceite Virgen'!CC$6:CC$257,'Aceite Virgen'!$A$6:$A$257,"&gt;="&amp;$A280,'Aceite Virgen'!$B$6:$B$257,"&lt;="&amp;$B280)</f>
        <v>0.27</v>
      </c>
      <c r="CD280" s="8">
        <f>SUMIFS('Aceite Virgen'!CD$6:CD$257,'Aceite Virgen'!$A$6:$A$257,"&gt;="&amp;$A280,'Aceite Virgen'!$B$6:$B$257,"&lt;="&amp;$B280)</f>
        <v>0</v>
      </c>
      <c r="CE280" s="8">
        <f>SUMIFS('Aceite Virgen'!CE$6:CE$257,'Aceite Virgen'!$A$6:$A$257,"&gt;="&amp;$A280,'Aceite Virgen'!$B$6:$B$257,"&lt;="&amp;$B280)</f>
        <v>0.32</v>
      </c>
      <c r="CF280" s="8">
        <f>SUMIFS('Aceite Virgen'!CF$6:CF$257,'Aceite Virgen'!$A$6:$A$257,"&gt;="&amp;$A280,'Aceite Virgen'!$B$6:$B$257,"&lt;="&amp;$B280)</f>
        <v>0</v>
      </c>
      <c r="CJ280" s="8">
        <f>SUMIFS('Aceite Virgen'!CJ$6:CJ$257,'Aceite Virgen'!$A$6:$A$257,"&gt;="&amp;$A280,'Aceite Virgen'!$B$6:$B$257,"&lt;="&amp;$B280)</f>
        <v>0.16</v>
      </c>
      <c r="CK280" s="8">
        <f>SUMIFS('Aceite Virgen'!CK$6:CK$257,'Aceite Virgen'!$A$6:$A$257,"&gt;="&amp;$A280,'Aceite Virgen'!$B$6:$B$257,"&lt;="&amp;$B280)</f>
        <v>0</v>
      </c>
      <c r="CL280" s="8">
        <f>SUMIFS('Aceite Virgen'!CL$6:CL$257,'Aceite Virgen'!$A$6:$A$257,"&gt;="&amp;$A280,'Aceite Virgen'!$B$6:$B$257,"&lt;="&amp;$B280)</f>
        <v>0.19</v>
      </c>
      <c r="CM280" s="8">
        <f>SUMIFS('Aceite Virgen'!CM$6:CM$257,'Aceite Virgen'!$A$6:$A$257,"&gt;="&amp;$A280,'Aceite Virgen'!$B$6:$B$257,"&lt;="&amp;$B280)</f>
        <v>0</v>
      </c>
      <c r="CQ280" s="8">
        <f>SUMIFS('Aceite Virgen'!CQ$6:CQ$257,'Aceite Virgen'!$A$6:$A$257,"&gt;="&amp;$A280,'Aceite Virgen'!$B$6:$B$257,"&lt;="&amp;$B280)</f>
        <v>0</v>
      </c>
      <c r="CR280" s="8">
        <f>SUMIFS('Aceite Virgen'!CR$6:CR$257,'Aceite Virgen'!$A$6:$A$257,"&gt;="&amp;$A280,'Aceite Virgen'!$B$6:$B$257,"&lt;="&amp;$B280)</f>
        <v>0</v>
      </c>
      <c r="CS280" s="8">
        <f>SUMIFS('Aceite Virgen'!CS$6:CS$257,'Aceite Virgen'!$A$6:$A$257,"&gt;="&amp;$A280,'Aceite Virgen'!$B$6:$B$257,"&lt;="&amp;$B280)</f>
        <v>0</v>
      </c>
      <c r="CT280" s="8">
        <f>SUMIFS('Aceite Virgen'!CT$6:CT$257,'Aceite Virgen'!$A$6:$A$257,"&gt;="&amp;$A280,'Aceite Virgen'!$B$6:$B$257,"&lt;="&amp;$B280)</f>
        <v>0</v>
      </c>
      <c r="CX280" s="8">
        <f>SUMIFS('Aceite Virgen'!CX$6:CX$257,'Aceite Virgen'!$A$6:$A$257,"&gt;="&amp;$A280,'Aceite Virgen'!$B$6:$B$257,"&lt;="&amp;$B280)</f>
        <v>0.21</v>
      </c>
      <c r="CY280" s="8">
        <f>SUMIFS('Aceite Virgen'!CY$6:CY$257,'Aceite Virgen'!$A$6:$A$257,"&gt;="&amp;$A280,'Aceite Virgen'!$B$6:$B$257,"&lt;="&amp;$B280)</f>
        <v>0</v>
      </c>
      <c r="CZ280" s="8">
        <f>SUMIFS('Aceite Virgen'!CZ$6:CZ$257,'Aceite Virgen'!$A$6:$A$257,"&gt;="&amp;$A280,'Aceite Virgen'!$B$6:$B$257,"&lt;="&amp;$B280)</f>
        <v>0.3</v>
      </c>
      <c r="DA280" s="8">
        <f>SUMIFS('Aceite Virgen'!DA$6:DA$257,'Aceite Virgen'!$A$6:$A$257,"&gt;="&amp;$A280,'Aceite Virgen'!$B$6:$B$257,"&lt;="&amp;$B280)</f>
        <v>0</v>
      </c>
      <c r="DE280" s="8">
        <f>SUMIFS('Aceite Virgen'!DE$6:DE$257,'Aceite Virgen'!$A$6:$A$257,"&gt;="&amp;$A280,'Aceite Virgen'!$B$6:$B$257,"&lt;="&amp;$B280)</f>
        <v>1.03</v>
      </c>
      <c r="DF280" s="8">
        <f>SUMIFS('Aceite Virgen'!DF$6:DF$257,'Aceite Virgen'!$A$6:$A$257,"&gt;="&amp;$A280,'Aceite Virgen'!$B$6:$B$257,"&lt;="&amp;$B280)</f>
        <v>1.58</v>
      </c>
      <c r="DG280" s="8">
        <f>SUMIFS('Aceite Virgen'!DG$6:DG$257,'Aceite Virgen'!$A$6:$A$257,"&gt;="&amp;$A280,'Aceite Virgen'!$B$6:$B$257,"&lt;="&amp;$B280)</f>
        <v>0.98</v>
      </c>
      <c r="DH280" s="8">
        <f>SUMIFS('Aceite Virgen'!DH$6:DH$257,'Aceite Virgen'!$A$6:$A$257,"&gt;="&amp;$A280,'Aceite Virgen'!$B$6:$B$257,"&lt;="&amp;$B280)</f>
        <v>0</v>
      </c>
      <c r="DL280" s="8">
        <f>SUMIFS('Aceite Virgen'!DL$6:DL$257,'Aceite Virgen'!$A$6:$A$257,"&gt;="&amp;$A280,'Aceite Virgen'!$B$6:$B$257,"&lt;="&amp;$B280)</f>
        <v>0.73</v>
      </c>
      <c r="DM280" s="8">
        <f>SUMIFS('Aceite Virgen'!DM$6:DM$257,'Aceite Virgen'!$A$6:$A$257,"&gt;="&amp;$A280,'Aceite Virgen'!$B$6:$B$257,"&lt;="&amp;$B280)</f>
        <v>1.45</v>
      </c>
      <c r="DN280" s="8">
        <f>SUMIFS('Aceite Virgen'!DN$6:DN$257,'Aceite Virgen'!$A$6:$A$257,"&gt;="&amp;$A280,'Aceite Virgen'!$B$6:$B$257,"&lt;="&amp;$B280)</f>
        <v>0.68</v>
      </c>
      <c r="DO280" s="8">
        <f>SUMIFS('Aceite Virgen'!DO$6:DO$257,'Aceite Virgen'!$A$6:$A$257,"&gt;="&amp;$A280,'Aceite Virgen'!$B$6:$B$257,"&lt;="&amp;$B280)</f>
        <v>0</v>
      </c>
      <c r="DS280" s="8">
        <f>SUMIFS('Aceite Virgen'!DS$6:DS$257,'Aceite Virgen'!$A$6:$A$257,"&gt;="&amp;$A280,'Aceite Virgen'!$B$6:$B$257,"&lt;="&amp;$B280)</f>
        <v>0.38</v>
      </c>
      <c r="DT280" s="8">
        <f>SUMIFS('Aceite Virgen'!DT$6:DT$257,'Aceite Virgen'!$A$6:$A$257,"&gt;="&amp;$A280,'Aceite Virgen'!$B$6:$B$257,"&lt;="&amp;$B280)</f>
        <v>0</v>
      </c>
      <c r="DU280" s="8">
        <f>SUMIFS('Aceite Virgen'!DU$6:DU$257,'Aceite Virgen'!$A$6:$A$257,"&gt;="&amp;$A280,'Aceite Virgen'!$B$6:$B$257,"&lt;="&amp;$B280)</f>
        <v>0.5</v>
      </c>
      <c r="DV280" s="8">
        <f>SUMIFS('Aceite Virgen'!DV$6:DV$257,'Aceite Virgen'!$A$6:$A$257,"&gt;="&amp;$A280,'Aceite Virgen'!$B$6:$B$257,"&lt;="&amp;$B280)</f>
        <v>0</v>
      </c>
      <c r="DZ280" s="8">
        <f>SUMIFS('Aceite Virgen'!DZ$6:DZ$257,'Aceite Virgen'!$A$6:$A$257,"&gt;="&amp;$A280,'Aceite Virgen'!$B$6:$B$257,"&lt;="&amp;$B280)</f>
        <v>0.78</v>
      </c>
      <c r="EA280" s="8">
        <f>SUMIFS('Aceite Virgen'!EA$6:EA$257,'Aceite Virgen'!$A$6:$A$257,"&gt;="&amp;$A280,'Aceite Virgen'!$B$6:$B$257,"&lt;="&amp;$B280)</f>
        <v>2.23</v>
      </c>
      <c r="EB280" s="8">
        <f>SUMIFS('Aceite Virgen'!EB$6:EB$257,'Aceite Virgen'!$A$6:$A$257,"&gt;="&amp;$A280,'Aceite Virgen'!$B$6:$B$257,"&lt;="&amp;$B280)</f>
        <v>0.41</v>
      </c>
      <c r="EC280" s="8">
        <f>SUMIFS('Aceite Virgen'!EC$6:EC$257,'Aceite Virgen'!$A$6:$A$257,"&gt;="&amp;$A280,'Aceite Virgen'!$B$6:$B$257,"&lt;="&amp;$B280)</f>
        <v>0</v>
      </c>
      <c r="EG280" s="8">
        <f>SUMIFS('Aceite Virgen'!EG$6:EG$257,'Aceite Virgen'!$A$6:$A$257,"&gt;="&amp;$A280,'Aceite Virgen'!$B$6:$B$257,"&lt;="&amp;$B280)</f>
        <v>3.16</v>
      </c>
      <c r="EH280" s="8">
        <f>SUMIFS('Aceite Virgen'!EH$6:EH$257,'Aceite Virgen'!$A$6:$A$257,"&gt;="&amp;$A280,'Aceite Virgen'!$B$6:$B$257,"&lt;="&amp;$B280)</f>
        <v>3.9</v>
      </c>
      <c r="EI280" s="8">
        <f>SUMIFS('Aceite Virgen'!EI$6:EI$257,'Aceite Virgen'!$A$6:$A$257,"&gt;="&amp;$A280,'Aceite Virgen'!$B$6:$B$257,"&lt;="&amp;$B280)</f>
        <v>2.79</v>
      </c>
      <c r="EJ280" s="8">
        <f>SUMIFS('Aceite Virgen'!EJ$6:EJ$257,'Aceite Virgen'!$A$6:$A$257,"&gt;="&amp;$A280,'Aceite Virgen'!$B$6:$B$257,"&lt;="&amp;$B280)</f>
        <v>0</v>
      </c>
    </row>
    <row r="281" spans="1:140" x14ac:dyDescent="0.3">
      <c r="A281" s="14">
        <f>'TAM Aceite Virgen'!B29</f>
        <v>4.5</v>
      </c>
      <c r="B281" s="14">
        <f>'TAM Aceite Virgen'!C29</f>
        <v>4.5999999999999996</v>
      </c>
      <c r="C281" s="14"/>
      <c r="D281" s="8">
        <f>SUMIFS('Aceite Virgen'!D$6:D$257,'Aceite Virgen'!$A$6:$A$257,"&gt;="&amp;$A281,'Aceite Virgen'!$B$6:$B$257,"&lt;="&amp;$B281)</f>
        <v>2.5900000000000003</v>
      </c>
      <c r="E281" s="8">
        <f>SUMIFS('Aceite Virgen'!E$6:E$257,'Aceite Virgen'!$A$6:$A$257,"&gt;="&amp;$A281,'Aceite Virgen'!$B$6:$B$257,"&lt;="&amp;$B281)</f>
        <v>0.96</v>
      </c>
      <c r="F281" s="8">
        <f>SUMIFS('Aceite Virgen'!F$6:F$257,'Aceite Virgen'!$A$6:$A$257,"&gt;="&amp;$A281,'Aceite Virgen'!$B$6:$B$257,"&lt;="&amp;$B281)</f>
        <v>2.61</v>
      </c>
      <c r="G281" s="8">
        <f>SUMIFS('Aceite Virgen'!G$6:G$257,'Aceite Virgen'!$A$6:$A$257,"&gt;="&amp;$A281,'Aceite Virgen'!$B$6:$B$257,"&lt;="&amp;$B281)</f>
        <v>0</v>
      </c>
      <c r="H281" s="14"/>
      <c r="I281" s="14"/>
      <c r="J281" s="14"/>
      <c r="K281" s="8">
        <f>SUMIFS('Aceite Virgen'!K$6:K$257,'Aceite Virgen'!$A$6:$A$257,"&gt;="&amp;$A281,'Aceite Virgen'!$B$6:$B$257,"&lt;="&amp;$B281)</f>
        <v>3.51</v>
      </c>
      <c r="L281" s="8">
        <f>SUMIFS('Aceite Virgen'!L$6:L$257,'Aceite Virgen'!$A$6:$A$257,"&gt;="&amp;$A281,'Aceite Virgen'!$B$6:$B$257,"&lt;="&amp;$B281)</f>
        <v>1.79</v>
      </c>
      <c r="M281" s="8">
        <f>SUMIFS('Aceite Virgen'!M$6:M$257,'Aceite Virgen'!$A$6:$A$257,"&gt;="&amp;$A281,'Aceite Virgen'!$B$6:$B$257,"&lt;="&amp;$B281)</f>
        <v>3.3400000000000003</v>
      </c>
      <c r="N281" s="8">
        <f>SUMIFS('Aceite Virgen'!N$6:N$257,'Aceite Virgen'!$A$6:$A$257,"&gt;="&amp;$A281,'Aceite Virgen'!$B$6:$B$257,"&lt;="&amp;$B281)</f>
        <v>0</v>
      </c>
      <c r="O281" s="14"/>
      <c r="P281" s="14"/>
      <c r="Q281" s="14"/>
      <c r="R281" s="8">
        <f>SUMIFS('Aceite Virgen'!R$6:R$257,'Aceite Virgen'!$A$6:$A$257,"&gt;="&amp;$A281,'Aceite Virgen'!$B$6:$B$257,"&lt;="&amp;$B281)</f>
        <v>4.0600000000000005</v>
      </c>
      <c r="S281" s="8">
        <f>SUMIFS('Aceite Virgen'!S$6:S$257,'Aceite Virgen'!$A$6:$A$257,"&gt;="&amp;$A281,'Aceite Virgen'!$B$6:$B$257,"&lt;="&amp;$B281)</f>
        <v>2.13</v>
      </c>
      <c r="T281" s="8">
        <f>SUMIFS('Aceite Virgen'!T$6:T$257,'Aceite Virgen'!$A$6:$A$257,"&gt;="&amp;$A281,'Aceite Virgen'!$B$6:$B$257,"&lt;="&amp;$B281)</f>
        <v>5.17</v>
      </c>
      <c r="U281" s="8">
        <f>SUMIFS('Aceite Virgen'!U$6:U$257,'Aceite Virgen'!$A$6:$A$257,"&gt;="&amp;$A281,'Aceite Virgen'!$B$6:$B$257,"&lt;="&amp;$B281)</f>
        <v>0</v>
      </c>
      <c r="V281" s="14"/>
      <c r="W281" s="14"/>
      <c r="X281" s="14"/>
      <c r="Y281" s="8">
        <f>SUMIFS('Aceite Virgen'!Y$6:Y$257,'Aceite Virgen'!$A$6:$A$257,"&gt;="&amp;$A281,'Aceite Virgen'!$B$6:$B$257,"&lt;="&amp;$B281)</f>
        <v>3.38</v>
      </c>
      <c r="Z281" s="8">
        <f>SUMIFS('Aceite Virgen'!Z$6:Z$257,'Aceite Virgen'!$A$6:$A$257,"&gt;="&amp;$A281,'Aceite Virgen'!$B$6:$B$257,"&lt;="&amp;$B281)</f>
        <v>0</v>
      </c>
      <c r="AA281" s="8">
        <f>SUMIFS('Aceite Virgen'!AA$6:AA$257,'Aceite Virgen'!$A$6:$A$257,"&gt;="&amp;$A281,'Aceite Virgen'!$B$6:$B$257,"&lt;="&amp;$B281)</f>
        <v>3.27</v>
      </c>
      <c r="AB281" s="8">
        <f>SUMIFS('Aceite Virgen'!AB$6:AB$257,'Aceite Virgen'!$A$6:$A$257,"&gt;="&amp;$A281,'Aceite Virgen'!$B$6:$B$257,"&lt;="&amp;$B281)</f>
        <v>14.09</v>
      </c>
      <c r="AC281" s="14"/>
      <c r="AD281" s="14"/>
      <c r="AE281" s="14"/>
      <c r="AF281" s="8">
        <f>SUMIFS('Aceite Virgen'!AF$6:AF$257,'Aceite Virgen'!$A$6:$A$257,"&gt;="&amp;$A281,'Aceite Virgen'!$B$6:$B$257,"&lt;="&amp;$B281)</f>
        <v>1.3900000000000001</v>
      </c>
      <c r="AG281" s="8">
        <f>SUMIFS('Aceite Virgen'!AG$6:AG$257,'Aceite Virgen'!$A$6:$A$257,"&gt;="&amp;$A281,'Aceite Virgen'!$B$6:$B$257,"&lt;="&amp;$B281)</f>
        <v>0</v>
      </c>
      <c r="AH281" s="8">
        <f>SUMIFS('Aceite Virgen'!AH$6:AH$257,'Aceite Virgen'!$A$6:$A$257,"&gt;="&amp;$A281,'Aceite Virgen'!$B$6:$B$257,"&lt;="&amp;$B281)</f>
        <v>1.62</v>
      </c>
      <c r="AI281" s="8">
        <f>SUMIFS('Aceite Virgen'!AI$6:AI$257,'Aceite Virgen'!$A$6:$A$257,"&gt;="&amp;$A281,'Aceite Virgen'!$B$6:$B$257,"&lt;="&amp;$B281)</f>
        <v>0</v>
      </c>
      <c r="AJ281" s="14"/>
      <c r="AK281" s="14"/>
      <c r="AL281" s="14"/>
      <c r="AM281" s="8">
        <f>SUMIFS('Aceite Virgen'!AM$6:AM$257,'Aceite Virgen'!$A$6:$A$257,"&gt;="&amp;$A281,'Aceite Virgen'!$B$6:$B$257,"&lt;="&amp;$B281)</f>
        <v>1.03</v>
      </c>
      <c r="AN281" s="8">
        <f>SUMIFS('Aceite Virgen'!AN$6:AN$257,'Aceite Virgen'!$A$6:$A$257,"&gt;="&amp;$A281,'Aceite Virgen'!$B$6:$B$257,"&lt;="&amp;$B281)</f>
        <v>0</v>
      </c>
      <c r="AO281" s="8">
        <f>SUMIFS('Aceite Virgen'!AO$6:AO$257,'Aceite Virgen'!$A$6:$A$257,"&gt;="&amp;$A281,'Aceite Virgen'!$B$6:$B$257,"&lt;="&amp;$B281)</f>
        <v>1.26</v>
      </c>
      <c r="AP281" s="8">
        <f>SUMIFS('Aceite Virgen'!AP$6:AP$257,'Aceite Virgen'!$A$6:$A$257,"&gt;="&amp;$A281,'Aceite Virgen'!$B$6:$B$257,"&lt;="&amp;$B281)</f>
        <v>0</v>
      </c>
      <c r="AQ281" s="14"/>
      <c r="AR281" s="14"/>
      <c r="AT281" s="8">
        <f>SUMIFS('Aceite Virgen'!AT$6:AT$257,'Aceite Virgen'!$A$6:$A$257,"&gt;="&amp;$A281,'Aceite Virgen'!$B$6:$B$257,"&lt;="&amp;$B281)</f>
        <v>1.83</v>
      </c>
      <c r="AU281" s="8">
        <f>SUMIFS('Aceite Virgen'!AU$6:AU$257,'Aceite Virgen'!$A$6:$A$257,"&gt;="&amp;$A281,'Aceite Virgen'!$B$6:$B$257,"&lt;="&amp;$B281)</f>
        <v>0.82</v>
      </c>
      <c r="AV281" s="8">
        <f>SUMIFS('Aceite Virgen'!AV$6:AV$257,'Aceite Virgen'!$A$6:$A$257,"&gt;="&amp;$A281,'Aceite Virgen'!$B$6:$B$257,"&lt;="&amp;$B281)</f>
        <v>2.09</v>
      </c>
      <c r="AW281" s="8">
        <f>SUMIFS('Aceite Virgen'!AW$6:AW$257,'Aceite Virgen'!$A$6:$A$257,"&gt;="&amp;$A281,'Aceite Virgen'!$B$6:$B$257,"&lt;="&amp;$B281)</f>
        <v>0</v>
      </c>
      <c r="BA281" s="8">
        <f>SUMIFS('Aceite Virgen'!BA$6:BA$257,'Aceite Virgen'!$A$6:$A$257,"&gt;="&amp;A281,'Aceite Virgen'!$B$6:$B$257,"&lt;="&amp;B281)</f>
        <v>0.81</v>
      </c>
      <c r="BB281" s="8">
        <f>SUMIFS('Aceite Virgen'!BB$6:BB$257,'Aceite Virgen'!$A$6:$A$257,"&gt;="&amp;$A281,'Aceite Virgen'!$B$6:$B$257,"&lt;="&amp;$B281)</f>
        <v>0</v>
      </c>
      <c r="BC281" s="8">
        <f>SUMIFS('Aceite Virgen'!BC$6:BC$257,'Aceite Virgen'!$A$6:$A$257,"&gt;="&amp;$A281,'Aceite Virgen'!$B$6:$B$257,"&lt;="&amp;$B281)</f>
        <v>0.98</v>
      </c>
      <c r="BD281" s="8">
        <f>SUMIFS('Aceite Virgen'!BD$6:BD$257,'Aceite Virgen'!$A$6:$A$257,"&gt;="&amp;$A281,'Aceite Virgen'!$B$6:$B$257,"&lt;="&amp;$B281)</f>
        <v>0</v>
      </c>
      <c r="BH281" s="8">
        <f>SUMIFS('Aceite Virgen'!BH$6:BH$257,'Aceite Virgen'!$A$6:$A$257,"&gt;="&amp;$A281,'Aceite Virgen'!$B$6:$B$257,"&lt;="&amp;$B281)</f>
        <v>2.02</v>
      </c>
      <c r="BI281" s="8">
        <f>SUMIFS('Aceite Virgen'!BI$6:BI$257,'Aceite Virgen'!$A$6:$A$257,"&gt;="&amp;$A281,'Aceite Virgen'!$B$6:$B$257,"&lt;="&amp;$B281)</f>
        <v>0</v>
      </c>
      <c r="BJ281" s="8">
        <f>SUMIFS('Aceite Virgen'!BJ$6:BJ$257,'Aceite Virgen'!$A$6:$A$257,"&gt;="&amp;$A281,'Aceite Virgen'!$B$6:$B$257,"&lt;="&amp;$B281)</f>
        <v>1.8900000000000001</v>
      </c>
      <c r="BK281" s="8">
        <f>SUMIFS('Aceite Virgen'!BK$6:BK$257,'Aceite Virgen'!$A$6:$A$257,"&gt;="&amp;$A281,'Aceite Virgen'!$B$6:$B$257,"&lt;="&amp;$B281)</f>
        <v>0</v>
      </c>
      <c r="BO281" s="8">
        <f>SUMIFS('Aceite Virgen'!BO$6:BO$257,'Aceite Virgen'!$A$6:$A$257,"&gt;="&amp;$A281,'Aceite Virgen'!$B$6:$B$257,"&lt;="&amp;$B281)</f>
        <v>0.57000000000000006</v>
      </c>
      <c r="BP281" s="8">
        <f>SUMIFS('Aceite Virgen'!BP$6:BP$257,'Aceite Virgen'!$A$6:$A$257,"&gt;="&amp;$A281,'Aceite Virgen'!$B$6:$B$257,"&lt;="&amp;$B281)</f>
        <v>2.1100000000000003</v>
      </c>
      <c r="BQ281" s="8">
        <f>SUMIFS('Aceite Virgen'!BQ$6:BQ$257,'Aceite Virgen'!$A$6:$A$257,"&gt;="&amp;$A281,'Aceite Virgen'!$B$6:$B$257,"&lt;="&amp;$B281)</f>
        <v>0.53</v>
      </c>
      <c r="BR281" s="8">
        <f>SUMIFS('Aceite Virgen'!BR$6:BR$257,'Aceite Virgen'!$A$6:$A$257,"&gt;="&amp;$A281,'Aceite Virgen'!$B$6:$B$257,"&lt;="&amp;$B281)</f>
        <v>0</v>
      </c>
      <c r="BV281" s="8">
        <f>SUMIFS('Aceite Virgen'!BV$6:BV$257,'Aceite Virgen'!$A$6:$A$257,"&gt;="&amp;$A281,'Aceite Virgen'!$B$6:$B$257,"&lt;="&amp;$B281)</f>
        <v>1.24</v>
      </c>
      <c r="BW281" s="8">
        <f>SUMIFS('Aceite Virgen'!BW$6:BW$257,'Aceite Virgen'!$A$6:$A$257,"&gt;="&amp;$A281,'Aceite Virgen'!$B$6:$B$257,"&lt;="&amp;$B281)</f>
        <v>0</v>
      </c>
      <c r="BX281" s="8">
        <f>SUMIFS('Aceite Virgen'!BX$6:BX$257,'Aceite Virgen'!$A$6:$A$257,"&gt;="&amp;$A281,'Aceite Virgen'!$B$6:$B$257,"&lt;="&amp;$B281)</f>
        <v>1.53</v>
      </c>
      <c r="BY281" s="8">
        <f>SUMIFS('Aceite Virgen'!BY$6:BY$257,'Aceite Virgen'!$A$6:$A$257,"&gt;="&amp;$A281,'Aceite Virgen'!$B$6:$B$257,"&lt;="&amp;$B281)</f>
        <v>0</v>
      </c>
      <c r="CC281" s="8">
        <f>SUMIFS('Aceite Virgen'!CC$6:CC$257,'Aceite Virgen'!$A$6:$A$257,"&gt;="&amp;$A281,'Aceite Virgen'!$B$6:$B$257,"&lt;="&amp;$B281)</f>
        <v>0.16</v>
      </c>
      <c r="CD281" s="8">
        <f>SUMIFS('Aceite Virgen'!CD$6:CD$257,'Aceite Virgen'!$A$6:$A$257,"&gt;="&amp;$A281,'Aceite Virgen'!$B$6:$B$257,"&lt;="&amp;$B281)</f>
        <v>0</v>
      </c>
      <c r="CE281" s="8">
        <f>SUMIFS('Aceite Virgen'!CE$6:CE$257,'Aceite Virgen'!$A$6:$A$257,"&gt;="&amp;$A281,'Aceite Virgen'!$B$6:$B$257,"&lt;="&amp;$B281)</f>
        <v>0.19</v>
      </c>
      <c r="CF281" s="8">
        <f>SUMIFS('Aceite Virgen'!CF$6:CF$257,'Aceite Virgen'!$A$6:$A$257,"&gt;="&amp;$A281,'Aceite Virgen'!$B$6:$B$257,"&lt;="&amp;$B281)</f>
        <v>0</v>
      </c>
      <c r="CJ281" s="8">
        <f>SUMIFS('Aceite Virgen'!CJ$6:CJ$257,'Aceite Virgen'!$A$6:$A$257,"&gt;="&amp;$A281,'Aceite Virgen'!$B$6:$B$257,"&lt;="&amp;$B281)</f>
        <v>0.55000000000000004</v>
      </c>
      <c r="CK281" s="8">
        <f>SUMIFS('Aceite Virgen'!CK$6:CK$257,'Aceite Virgen'!$A$6:$A$257,"&gt;="&amp;$A281,'Aceite Virgen'!$B$6:$B$257,"&lt;="&amp;$B281)</f>
        <v>0.85</v>
      </c>
      <c r="CL281" s="8">
        <f>SUMIFS('Aceite Virgen'!CL$6:CL$257,'Aceite Virgen'!$A$6:$A$257,"&gt;="&amp;$A281,'Aceite Virgen'!$B$6:$B$257,"&lt;="&amp;$B281)</f>
        <v>0.28000000000000003</v>
      </c>
      <c r="CM281" s="8">
        <f>SUMIFS('Aceite Virgen'!CM$6:CM$257,'Aceite Virgen'!$A$6:$A$257,"&gt;="&amp;$A281,'Aceite Virgen'!$B$6:$B$257,"&lt;="&amp;$B281)</f>
        <v>0</v>
      </c>
      <c r="CQ281" s="8">
        <f>SUMIFS('Aceite Virgen'!CQ$6:CQ$257,'Aceite Virgen'!$A$6:$A$257,"&gt;="&amp;$A281,'Aceite Virgen'!$B$6:$B$257,"&lt;="&amp;$B281)</f>
        <v>1.6</v>
      </c>
      <c r="CR281" s="8">
        <f>SUMIFS('Aceite Virgen'!CR$6:CR$257,'Aceite Virgen'!$A$6:$A$257,"&gt;="&amp;$A281,'Aceite Virgen'!$B$6:$B$257,"&lt;="&amp;$B281)</f>
        <v>0</v>
      </c>
      <c r="CS281" s="8">
        <f>SUMIFS('Aceite Virgen'!CS$6:CS$257,'Aceite Virgen'!$A$6:$A$257,"&gt;="&amp;$A281,'Aceite Virgen'!$B$6:$B$257,"&lt;="&amp;$B281)</f>
        <v>2.02</v>
      </c>
      <c r="CT281" s="8">
        <f>SUMIFS('Aceite Virgen'!CT$6:CT$257,'Aceite Virgen'!$A$6:$A$257,"&gt;="&amp;$A281,'Aceite Virgen'!$B$6:$B$257,"&lt;="&amp;$B281)</f>
        <v>0</v>
      </c>
      <c r="CX281" s="8">
        <f>SUMIFS('Aceite Virgen'!CX$6:CX$257,'Aceite Virgen'!$A$6:$A$257,"&gt;="&amp;$A281,'Aceite Virgen'!$B$6:$B$257,"&lt;="&amp;$B281)</f>
        <v>0.44</v>
      </c>
      <c r="CY281" s="8">
        <f>SUMIFS('Aceite Virgen'!CY$6:CY$257,'Aceite Virgen'!$A$6:$A$257,"&gt;="&amp;$A281,'Aceite Virgen'!$B$6:$B$257,"&lt;="&amp;$B281)</f>
        <v>0</v>
      </c>
      <c r="CZ281" s="8">
        <f>SUMIFS('Aceite Virgen'!CZ$6:CZ$257,'Aceite Virgen'!$A$6:$A$257,"&gt;="&amp;$A281,'Aceite Virgen'!$B$6:$B$257,"&lt;="&amp;$B281)</f>
        <v>0.61</v>
      </c>
      <c r="DA281" s="8">
        <f>SUMIFS('Aceite Virgen'!DA$6:DA$257,'Aceite Virgen'!$A$6:$A$257,"&gt;="&amp;$A281,'Aceite Virgen'!$B$6:$B$257,"&lt;="&amp;$B281)</f>
        <v>0</v>
      </c>
      <c r="DE281" s="8">
        <f>SUMIFS('Aceite Virgen'!DE$6:DE$257,'Aceite Virgen'!$A$6:$A$257,"&gt;="&amp;$A281,'Aceite Virgen'!$B$6:$B$257,"&lt;="&amp;$B281)</f>
        <v>4.09</v>
      </c>
      <c r="DF281" s="8">
        <f>SUMIFS('Aceite Virgen'!DF$6:DF$257,'Aceite Virgen'!$A$6:$A$257,"&gt;="&amp;$A281,'Aceite Virgen'!$B$6:$B$257,"&lt;="&amp;$B281)</f>
        <v>8.14</v>
      </c>
      <c r="DG281" s="8">
        <f>SUMIFS('Aceite Virgen'!DG$6:DG$257,'Aceite Virgen'!$A$6:$A$257,"&gt;="&amp;$A281,'Aceite Virgen'!$B$6:$B$257,"&lt;="&amp;$B281)</f>
        <v>1.74</v>
      </c>
      <c r="DH281" s="8">
        <f>SUMIFS('Aceite Virgen'!DH$6:DH$257,'Aceite Virgen'!$A$6:$A$257,"&gt;="&amp;$A281,'Aceite Virgen'!$B$6:$B$257,"&lt;="&amp;$B281)</f>
        <v>0</v>
      </c>
      <c r="DL281" s="8">
        <f>SUMIFS('Aceite Virgen'!DL$6:DL$257,'Aceite Virgen'!$A$6:$A$257,"&gt;="&amp;$A281,'Aceite Virgen'!$B$6:$B$257,"&lt;="&amp;$B281)</f>
        <v>1.51</v>
      </c>
      <c r="DM281" s="8">
        <f>SUMIFS('Aceite Virgen'!DM$6:DM$257,'Aceite Virgen'!$A$6:$A$257,"&gt;="&amp;$A281,'Aceite Virgen'!$B$6:$B$257,"&lt;="&amp;$B281)</f>
        <v>6.52</v>
      </c>
      <c r="DN281" s="8">
        <f>SUMIFS('Aceite Virgen'!DN$6:DN$257,'Aceite Virgen'!$A$6:$A$257,"&gt;="&amp;$A281,'Aceite Virgen'!$B$6:$B$257,"&lt;="&amp;$B281)</f>
        <v>0.44000000000000006</v>
      </c>
      <c r="DO281" s="8">
        <f>SUMIFS('Aceite Virgen'!DO$6:DO$257,'Aceite Virgen'!$A$6:$A$257,"&gt;="&amp;$A281,'Aceite Virgen'!$B$6:$B$257,"&lt;="&amp;$B281)</f>
        <v>0</v>
      </c>
      <c r="DS281" s="8">
        <f>SUMIFS('Aceite Virgen'!DS$6:DS$257,'Aceite Virgen'!$A$6:$A$257,"&gt;="&amp;$A281,'Aceite Virgen'!$B$6:$B$257,"&lt;="&amp;$B281)</f>
        <v>1.48</v>
      </c>
      <c r="DT281" s="8">
        <f>SUMIFS('Aceite Virgen'!DT$6:DT$257,'Aceite Virgen'!$A$6:$A$257,"&gt;="&amp;$A281,'Aceite Virgen'!$B$6:$B$257,"&lt;="&amp;$B281)</f>
        <v>5.96</v>
      </c>
      <c r="DU281" s="8">
        <f>SUMIFS('Aceite Virgen'!DU$6:DU$257,'Aceite Virgen'!$A$6:$A$257,"&gt;="&amp;$A281,'Aceite Virgen'!$B$6:$B$257,"&lt;="&amp;$B281)</f>
        <v>0.98</v>
      </c>
      <c r="DV281" s="8">
        <f>SUMIFS('Aceite Virgen'!DV$6:DV$257,'Aceite Virgen'!$A$6:$A$257,"&gt;="&amp;$A281,'Aceite Virgen'!$B$6:$B$257,"&lt;="&amp;$B281)</f>
        <v>0</v>
      </c>
      <c r="DZ281" s="8">
        <f>SUMIFS('Aceite Virgen'!DZ$6:DZ$257,'Aceite Virgen'!$A$6:$A$257,"&gt;="&amp;$A281,'Aceite Virgen'!$B$6:$B$257,"&lt;="&amp;$B281)</f>
        <v>4.88</v>
      </c>
      <c r="EA281" s="8">
        <f>SUMIFS('Aceite Virgen'!EA$6:EA$257,'Aceite Virgen'!$A$6:$A$257,"&gt;="&amp;$A281,'Aceite Virgen'!$B$6:$B$257,"&lt;="&amp;$B281)</f>
        <v>0</v>
      </c>
      <c r="EB281" s="8">
        <f>SUMIFS('Aceite Virgen'!EB$6:EB$257,'Aceite Virgen'!$A$6:$A$257,"&gt;="&amp;$A281,'Aceite Virgen'!$B$6:$B$257,"&lt;="&amp;$B281)</f>
        <v>6.68</v>
      </c>
      <c r="EC281" s="8">
        <f>SUMIFS('Aceite Virgen'!EC$6:EC$257,'Aceite Virgen'!$A$6:$A$257,"&gt;="&amp;$A281,'Aceite Virgen'!$B$6:$B$257,"&lt;="&amp;$B281)</f>
        <v>0</v>
      </c>
      <c r="EG281" s="8">
        <f>SUMIFS('Aceite Virgen'!EG$6:EG$257,'Aceite Virgen'!$A$6:$A$257,"&gt;="&amp;$A281,'Aceite Virgen'!$B$6:$B$257,"&lt;="&amp;$B281)</f>
        <v>2.3199999999999998</v>
      </c>
      <c r="EH281" s="8">
        <f>SUMIFS('Aceite Virgen'!EH$6:EH$257,'Aceite Virgen'!$A$6:$A$257,"&gt;="&amp;$A281,'Aceite Virgen'!$B$6:$B$257,"&lt;="&amp;$B281)</f>
        <v>1.73</v>
      </c>
      <c r="EI281" s="8">
        <f>SUMIFS('Aceite Virgen'!EI$6:EI$257,'Aceite Virgen'!$A$6:$A$257,"&gt;="&amp;$A281,'Aceite Virgen'!$B$6:$B$257,"&lt;="&amp;$B281)</f>
        <v>2.91</v>
      </c>
      <c r="EJ281" s="8">
        <f>SUMIFS('Aceite Virgen'!EJ$6:EJ$257,'Aceite Virgen'!$A$6:$A$257,"&gt;="&amp;$A281,'Aceite Virgen'!$B$6:$B$257,"&lt;="&amp;$B281)</f>
        <v>0</v>
      </c>
    </row>
    <row r="282" spans="1:140" x14ac:dyDescent="0.3">
      <c r="A282" s="14">
        <f>'TAM Aceite Virgen'!B30</f>
        <v>4.5999999999999996</v>
      </c>
      <c r="B282" s="14">
        <f>'TAM Aceite Virgen'!C30</f>
        <v>4.7</v>
      </c>
      <c r="C282" s="14"/>
      <c r="D282" s="8">
        <f>SUMIFS('Aceite Virgen'!D$6:D$257,'Aceite Virgen'!$A$6:$A$257,"&gt;="&amp;$A282,'Aceite Virgen'!$B$6:$B$257,"&lt;="&amp;$B282)</f>
        <v>0</v>
      </c>
      <c r="E282" s="8">
        <f>SUMIFS('Aceite Virgen'!E$6:E$257,'Aceite Virgen'!$A$6:$A$257,"&gt;="&amp;$A282,'Aceite Virgen'!$B$6:$B$257,"&lt;="&amp;$B282)</f>
        <v>0</v>
      </c>
      <c r="F282" s="8">
        <f>SUMIFS('Aceite Virgen'!F$6:F$257,'Aceite Virgen'!$A$6:$A$257,"&gt;="&amp;$A282,'Aceite Virgen'!$B$6:$B$257,"&lt;="&amp;$B282)</f>
        <v>0</v>
      </c>
      <c r="G282" s="8">
        <f>SUMIFS('Aceite Virgen'!G$6:G$257,'Aceite Virgen'!$A$6:$A$257,"&gt;="&amp;$A282,'Aceite Virgen'!$B$6:$B$257,"&lt;="&amp;$B282)</f>
        <v>0</v>
      </c>
      <c r="H282" s="14"/>
      <c r="I282" s="14"/>
      <c r="J282" s="14"/>
      <c r="K282" s="8">
        <f>SUMIFS('Aceite Virgen'!K$6:K$257,'Aceite Virgen'!$A$6:$A$257,"&gt;="&amp;$A282,'Aceite Virgen'!$B$6:$B$257,"&lt;="&amp;$B282)</f>
        <v>0</v>
      </c>
      <c r="L282" s="8">
        <f>SUMIFS('Aceite Virgen'!L$6:L$257,'Aceite Virgen'!$A$6:$A$257,"&gt;="&amp;$A282,'Aceite Virgen'!$B$6:$B$257,"&lt;="&amp;$B282)</f>
        <v>0</v>
      </c>
      <c r="M282" s="8">
        <f>SUMIFS('Aceite Virgen'!M$6:M$257,'Aceite Virgen'!$A$6:$A$257,"&gt;="&amp;$A282,'Aceite Virgen'!$B$6:$B$257,"&lt;="&amp;$B282)</f>
        <v>0</v>
      </c>
      <c r="N282" s="8">
        <f>SUMIFS('Aceite Virgen'!N$6:N$257,'Aceite Virgen'!$A$6:$A$257,"&gt;="&amp;$A282,'Aceite Virgen'!$B$6:$B$257,"&lt;="&amp;$B282)</f>
        <v>0</v>
      </c>
      <c r="O282" s="14"/>
      <c r="P282" s="14"/>
      <c r="Q282" s="14"/>
      <c r="R282" s="8">
        <f>SUMIFS('Aceite Virgen'!R$6:R$257,'Aceite Virgen'!$A$6:$A$257,"&gt;="&amp;$A282,'Aceite Virgen'!$B$6:$B$257,"&lt;="&amp;$B282)</f>
        <v>0</v>
      </c>
      <c r="S282" s="8">
        <f>SUMIFS('Aceite Virgen'!S$6:S$257,'Aceite Virgen'!$A$6:$A$257,"&gt;="&amp;$A282,'Aceite Virgen'!$B$6:$B$257,"&lt;="&amp;$B282)</f>
        <v>0</v>
      </c>
      <c r="T282" s="8">
        <f>SUMIFS('Aceite Virgen'!T$6:T$257,'Aceite Virgen'!$A$6:$A$257,"&gt;="&amp;$A282,'Aceite Virgen'!$B$6:$B$257,"&lt;="&amp;$B282)</f>
        <v>0</v>
      </c>
      <c r="U282" s="8">
        <f>SUMIFS('Aceite Virgen'!U$6:U$257,'Aceite Virgen'!$A$6:$A$257,"&gt;="&amp;$A282,'Aceite Virgen'!$B$6:$B$257,"&lt;="&amp;$B282)</f>
        <v>0</v>
      </c>
      <c r="V282" s="14"/>
      <c r="W282" s="14"/>
      <c r="X282" s="14"/>
      <c r="Y282" s="8">
        <f>SUMIFS('Aceite Virgen'!Y$6:Y$257,'Aceite Virgen'!$A$6:$A$257,"&gt;="&amp;$A282,'Aceite Virgen'!$B$6:$B$257,"&lt;="&amp;$B282)</f>
        <v>0.76</v>
      </c>
      <c r="Z282" s="8">
        <f>SUMIFS('Aceite Virgen'!Z$6:Z$257,'Aceite Virgen'!$A$6:$A$257,"&gt;="&amp;$A282,'Aceite Virgen'!$B$6:$B$257,"&lt;="&amp;$B282)</f>
        <v>0</v>
      </c>
      <c r="AA282" s="8">
        <f>SUMIFS('Aceite Virgen'!AA$6:AA$257,'Aceite Virgen'!$A$6:$A$257,"&gt;="&amp;$A282,'Aceite Virgen'!$B$6:$B$257,"&lt;="&amp;$B282)</f>
        <v>0.98</v>
      </c>
      <c r="AB282" s="8">
        <f>SUMIFS('Aceite Virgen'!AB$6:AB$257,'Aceite Virgen'!$A$6:$A$257,"&gt;="&amp;$A282,'Aceite Virgen'!$B$6:$B$257,"&lt;="&amp;$B282)</f>
        <v>0</v>
      </c>
      <c r="AC282" s="14"/>
      <c r="AD282" s="14"/>
      <c r="AE282" s="14"/>
      <c r="AF282" s="8">
        <f>SUMIFS('Aceite Virgen'!AF$6:AF$257,'Aceite Virgen'!$A$6:$A$257,"&gt;="&amp;$A282,'Aceite Virgen'!$B$6:$B$257,"&lt;="&amp;$B282)</f>
        <v>0.31</v>
      </c>
      <c r="AG282" s="8">
        <f>SUMIFS('Aceite Virgen'!AG$6:AG$257,'Aceite Virgen'!$A$6:$A$257,"&gt;="&amp;$A282,'Aceite Virgen'!$B$6:$B$257,"&lt;="&amp;$B282)</f>
        <v>0.61</v>
      </c>
      <c r="AH282" s="8">
        <f>SUMIFS('Aceite Virgen'!AH$6:AH$257,'Aceite Virgen'!$A$6:$A$257,"&gt;="&amp;$A282,'Aceite Virgen'!$B$6:$B$257,"&lt;="&amp;$B282)</f>
        <v>0.31</v>
      </c>
      <c r="AI282" s="8">
        <f>SUMIFS('Aceite Virgen'!AI$6:AI$257,'Aceite Virgen'!$A$6:$A$257,"&gt;="&amp;$A282,'Aceite Virgen'!$B$6:$B$257,"&lt;="&amp;$B282)</f>
        <v>0</v>
      </c>
      <c r="AJ282" s="14"/>
      <c r="AK282" s="14"/>
      <c r="AL282" s="14"/>
      <c r="AM282" s="8">
        <f>SUMIFS('Aceite Virgen'!AM$6:AM$257,'Aceite Virgen'!$A$6:$A$257,"&gt;="&amp;$A282,'Aceite Virgen'!$B$6:$B$257,"&lt;="&amp;$B282)</f>
        <v>0.25</v>
      </c>
      <c r="AN282" s="8">
        <f>SUMIFS('Aceite Virgen'!AN$6:AN$257,'Aceite Virgen'!$A$6:$A$257,"&gt;="&amp;$A282,'Aceite Virgen'!$B$6:$B$257,"&lt;="&amp;$B282)</f>
        <v>2.16</v>
      </c>
      <c r="AO282" s="8">
        <f>SUMIFS('Aceite Virgen'!AO$6:AO$257,'Aceite Virgen'!$A$6:$A$257,"&gt;="&amp;$A282,'Aceite Virgen'!$B$6:$B$257,"&lt;="&amp;$B282)</f>
        <v>0.06</v>
      </c>
      <c r="AP282" s="8">
        <f>SUMIFS('Aceite Virgen'!AP$6:AP$257,'Aceite Virgen'!$A$6:$A$257,"&gt;="&amp;$A282,'Aceite Virgen'!$B$6:$B$257,"&lt;="&amp;$B282)</f>
        <v>0</v>
      </c>
      <c r="AQ282" s="14"/>
      <c r="AR282" s="14"/>
      <c r="AT282" s="8">
        <f>SUMIFS('Aceite Virgen'!AT$6:AT$257,'Aceite Virgen'!$A$6:$A$257,"&gt;="&amp;$A282,'Aceite Virgen'!$B$6:$B$257,"&lt;="&amp;$B282)</f>
        <v>0.49</v>
      </c>
      <c r="AU282" s="8">
        <f>SUMIFS('Aceite Virgen'!AU$6:AU$257,'Aceite Virgen'!$A$6:$A$257,"&gt;="&amp;$A282,'Aceite Virgen'!$B$6:$B$257,"&lt;="&amp;$B282)</f>
        <v>2.5</v>
      </c>
      <c r="AV282" s="8">
        <f>SUMIFS('Aceite Virgen'!AV$6:AV$257,'Aceite Virgen'!$A$6:$A$257,"&gt;="&amp;$A282,'Aceite Virgen'!$B$6:$B$257,"&lt;="&amp;$B282)</f>
        <v>0.28000000000000003</v>
      </c>
      <c r="AW282" s="8">
        <f>SUMIFS('Aceite Virgen'!AW$6:AW$257,'Aceite Virgen'!$A$6:$A$257,"&gt;="&amp;$A282,'Aceite Virgen'!$B$6:$B$257,"&lt;="&amp;$B282)</f>
        <v>0</v>
      </c>
      <c r="BA282" s="8">
        <f>SUMIFS('Aceite Virgen'!BA$6:BA$257,'Aceite Virgen'!$A$6:$A$257,"&gt;="&amp;A282,'Aceite Virgen'!$B$6:$B$257,"&lt;="&amp;B282)</f>
        <v>0.04</v>
      </c>
      <c r="BB282" s="8">
        <f>SUMIFS('Aceite Virgen'!BB$6:BB$257,'Aceite Virgen'!$A$6:$A$257,"&gt;="&amp;$A282,'Aceite Virgen'!$B$6:$B$257,"&lt;="&amp;$B282)</f>
        <v>0</v>
      </c>
      <c r="BC282" s="8">
        <f>SUMIFS('Aceite Virgen'!BC$6:BC$257,'Aceite Virgen'!$A$6:$A$257,"&gt;="&amp;$A282,'Aceite Virgen'!$B$6:$B$257,"&lt;="&amp;$B282)</f>
        <v>0.05</v>
      </c>
      <c r="BD282" s="8">
        <f>SUMIFS('Aceite Virgen'!BD$6:BD$257,'Aceite Virgen'!$A$6:$A$257,"&gt;="&amp;$A282,'Aceite Virgen'!$B$6:$B$257,"&lt;="&amp;$B282)</f>
        <v>0</v>
      </c>
      <c r="BH282" s="8">
        <f>SUMIFS('Aceite Virgen'!BH$6:BH$257,'Aceite Virgen'!$A$6:$A$257,"&gt;="&amp;$A282,'Aceite Virgen'!$B$6:$B$257,"&lt;="&amp;$B282)</f>
        <v>0.66999999999999993</v>
      </c>
      <c r="BI282" s="8">
        <f>SUMIFS('Aceite Virgen'!BI$6:BI$257,'Aceite Virgen'!$A$6:$A$257,"&gt;="&amp;$A282,'Aceite Virgen'!$B$6:$B$257,"&lt;="&amp;$B282)</f>
        <v>0</v>
      </c>
      <c r="BJ282" s="8">
        <f>SUMIFS('Aceite Virgen'!BJ$6:BJ$257,'Aceite Virgen'!$A$6:$A$257,"&gt;="&amp;$A282,'Aceite Virgen'!$B$6:$B$257,"&lt;="&amp;$B282)</f>
        <v>0.77</v>
      </c>
      <c r="BK282" s="8">
        <f>SUMIFS('Aceite Virgen'!BK$6:BK$257,'Aceite Virgen'!$A$6:$A$257,"&gt;="&amp;$A282,'Aceite Virgen'!$B$6:$B$257,"&lt;="&amp;$B282)</f>
        <v>0</v>
      </c>
      <c r="BO282" s="8">
        <f>SUMIFS('Aceite Virgen'!BO$6:BO$257,'Aceite Virgen'!$A$6:$A$257,"&gt;="&amp;$A282,'Aceite Virgen'!$B$6:$B$257,"&lt;="&amp;$B282)</f>
        <v>0.06</v>
      </c>
      <c r="BP282" s="8">
        <f>SUMIFS('Aceite Virgen'!BP$6:BP$257,'Aceite Virgen'!$A$6:$A$257,"&gt;="&amp;$A282,'Aceite Virgen'!$B$6:$B$257,"&lt;="&amp;$B282)</f>
        <v>1</v>
      </c>
      <c r="BQ282" s="8">
        <f>SUMIFS('Aceite Virgen'!BQ$6:BQ$257,'Aceite Virgen'!$A$6:$A$257,"&gt;="&amp;$A282,'Aceite Virgen'!$B$6:$B$257,"&lt;="&amp;$B282)</f>
        <v>0</v>
      </c>
      <c r="BR282" s="8">
        <f>SUMIFS('Aceite Virgen'!BR$6:BR$257,'Aceite Virgen'!$A$6:$A$257,"&gt;="&amp;$A282,'Aceite Virgen'!$B$6:$B$257,"&lt;="&amp;$B282)</f>
        <v>0</v>
      </c>
      <c r="BV282" s="8">
        <f>SUMIFS('Aceite Virgen'!BV$6:BV$257,'Aceite Virgen'!$A$6:$A$257,"&gt;="&amp;$A282,'Aceite Virgen'!$B$6:$B$257,"&lt;="&amp;$B282)</f>
        <v>0.64</v>
      </c>
      <c r="BW282" s="8">
        <f>SUMIFS('Aceite Virgen'!BW$6:BW$257,'Aceite Virgen'!$A$6:$A$257,"&gt;="&amp;$A282,'Aceite Virgen'!$B$6:$B$257,"&lt;="&amp;$B282)</f>
        <v>0</v>
      </c>
      <c r="BX282" s="8">
        <f>SUMIFS('Aceite Virgen'!BX$6:BX$257,'Aceite Virgen'!$A$6:$A$257,"&gt;="&amp;$A282,'Aceite Virgen'!$B$6:$B$257,"&lt;="&amp;$B282)</f>
        <v>0.38</v>
      </c>
      <c r="BY282" s="8">
        <f>SUMIFS('Aceite Virgen'!BY$6:BY$257,'Aceite Virgen'!$A$6:$A$257,"&gt;="&amp;$A282,'Aceite Virgen'!$B$6:$B$257,"&lt;="&amp;$B282)</f>
        <v>0</v>
      </c>
      <c r="CC282" s="8">
        <f>SUMIFS('Aceite Virgen'!CC$6:CC$257,'Aceite Virgen'!$A$6:$A$257,"&gt;="&amp;$A282,'Aceite Virgen'!$B$6:$B$257,"&lt;="&amp;$B282)</f>
        <v>0.84000000000000008</v>
      </c>
      <c r="CD282" s="8">
        <f>SUMIFS('Aceite Virgen'!CD$6:CD$257,'Aceite Virgen'!$A$6:$A$257,"&gt;="&amp;$A282,'Aceite Virgen'!$B$6:$B$257,"&lt;="&amp;$B282)</f>
        <v>0</v>
      </c>
      <c r="CE282" s="8">
        <f>SUMIFS('Aceite Virgen'!CE$6:CE$257,'Aceite Virgen'!$A$6:$A$257,"&gt;="&amp;$A282,'Aceite Virgen'!$B$6:$B$257,"&lt;="&amp;$B282)</f>
        <v>1</v>
      </c>
      <c r="CF282" s="8">
        <f>SUMIFS('Aceite Virgen'!CF$6:CF$257,'Aceite Virgen'!$A$6:$A$257,"&gt;="&amp;$A282,'Aceite Virgen'!$B$6:$B$257,"&lt;="&amp;$B282)</f>
        <v>0</v>
      </c>
      <c r="CJ282" s="8">
        <f>SUMIFS('Aceite Virgen'!CJ$6:CJ$257,'Aceite Virgen'!$A$6:$A$257,"&gt;="&amp;$A282,'Aceite Virgen'!$B$6:$B$257,"&lt;="&amp;$B282)</f>
        <v>0.35</v>
      </c>
      <c r="CK282" s="8">
        <f>SUMIFS('Aceite Virgen'!CK$6:CK$257,'Aceite Virgen'!$A$6:$A$257,"&gt;="&amp;$A282,'Aceite Virgen'!$B$6:$B$257,"&lt;="&amp;$B282)</f>
        <v>0</v>
      </c>
      <c r="CL282" s="8">
        <f>SUMIFS('Aceite Virgen'!CL$6:CL$257,'Aceite Virgen'!$A$6:$A$257,"&gt;="&amp;$A282,'Aceite Virgen'!$B$6:$B$257,"&lt;="&amp;$B282)</f>
        <v>0.42000000000000004</v>
      </c>
      <c r="CM282" s="8">
        <f>SUMIFS('Aceite Virgen'!CM$6:CM$257,'Aceite Virgen'!$A$6:$A$257,"&gt;="&amp;$A282,'Aceite Virgen'!$B$6:$B$257,"&lt;="&amp;$B282)</f>
        <v>0</v>
      </c>
      <c r="CQ282" s="8">
        <f>SUMIFS('Aceite Virgen'!CQ$6:CQ$257,'Aceite Virgen'!$A$6:$A$257,"&gt;="&amp;$A282,'Aceite Virgen'!$B$6:$B$257,"&lt;="&amp;$B282)</f>
        <v>0.67</v>
      </c>
      <c r="CR282" s="8">
        <f>SUMIFS('Aceite Virgen'!CR$6:CR$257,'Aceite Virgen'!$A$6:$A$257,"&gt;="&amp;$A282,'Aceite Virgen'!$B$6:$B$257,"&lt;="&amp;$B282)</f>
        <v>0</v>
      </c>
      <c r="CS282" s="8">
        <f>SUMIFS('Aceite Virgen'!CS$6:CS$257,'Aceite Virgen'!$A$6:$A$257,"&gt;="&amp;$A282,'Aceite Virgen'!$B$6:$B$257,"&lt;="&amp;$B282)</f>
        <v>0.7</v>
      </c>
      <c r="CT282" s="8">
        <f>SUMIFS('Aceite Virgen'!CT$6:CT$257,'Aceite Virgen'!$A$6:$A$257,"&gt;="&amp;$A282,'Aceite Virgen'!$B$6:$B$257,"&lt;="&amp;$B282)</f>
        <v>1.81</v>
      </c>
      <c r="CX282" s="8">
        <f>SUMIFS('Aceite Virgen'!CX$6:CX$257,'Aceite Virgen'!$A$6:$A$257,"&gt;="&amp;$A282,'Aceite Virgen'!$B$6:$B$257,"&lt;="&amp;$B282)</f>
        <v>1.35</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0.25</v>
      </c>
      <c r="DF282" s="8">
        <f>SUMIFS('Aceite Virgen'!DF$6:DF$257,'Aceite Virgen'!$A$6:$A$257,"&gt;="&amp;$A282,'Aceite Virgen'!$B$6:$B$257,"&lt;="&amp;$B282)</f>
        <v>0</v>
      </c>
      <c r="DG282" s="8">
        <f>SUMIFS('Aceite Virgen'!DG$6:DG$257,'Aceite Virgen'!$A$6:$A$257,"&gt;="&amp;$A282,'Aceite Virgen'!$B$6:$B$257,"&lt;="&amp;$B282)</f>
        <v>0.13</v>
      </c>
      <c r="DH282" s="8">
        <f>SUMIFS('Aceite Virgen'!DH$6:DH$257,'Aceite Virgen'!$A$6:$A$257,"&gt;="&amp;$A282,'Aceite Virgen'!$B$6:$B$257,"&lt;="&amp;$B282)</f>
        <v>0</v>
      </c>
      <c r="DL282" s="8">
        <f>SUMIFS('Aceite Virgen'!DL$6:DL$257,'Aceite Virgen'!$A$6:$A$257,"&gt;="&amp;$A282,'Aceite Virgen'!$B$6:$B$257,"&lt;="&amp;$B282)</f>
        <v>0.62</v>
      </c>
      <c r="DM282" s="8">
        <f>SUMIFS('Aceite Virgen'!DM$6:DM$257,'Aceite Virgen'!$A$6:$A$257,"&gt;="&amp;$A282,'Aceite Virgen'!$B$6:$B$257,"&lt;="&amp;$B282)</f>
        <v>0</v>
      </c>
      <c r="DN282" s="8">
        <f>SUMIFS('Aceite Virgen'!DN$6:DN$257,'Aceite Virgen'!$A$6:$A$257,"&gt;="&amp;$A282,'Aceite Virgen'!$B$6:$B$257,"&lt;="&amp;$B282)</f>
        <v>0.86</v>
      </c>
      <c r="DO282" s="8">
        <f>SUMIFS('Aceite Virgen'!DO$6:DO$257,'Aceite Virgen'!$A$6:$A$257,"&gt;="&amp;$A282,'Aceite Virgen'!$B$6:$B$257,"&lt;="&amp;$B282)</f>
        <v>0</v>
      </c>
      <c r="DS282" s="8">
        <f>SUMIFS('Aceite Virgen'!DS$6:DS$257,'Aceite Virgen'!$A$6:$A$257,"&gt;="&amp;$A282,'Aceite Virgen'!$B$6:$B$257,"&lt;="&amp;$B282)</f>
        <v>0.49</v>
      </c>
      <c r="DT282" s="8">
        <f>SUMIFS('Aceite Virgen'!DT$6:DT$257,'Aceite Virgen'!$A$6:$A$257,"&gt;="&amp;$A282,'Aceite Virgen'!$B$6:$B$257,"&lt;="&amp;$B282)</f>
        <v>0</v>
      </c>
      <c r="DU282" s="8">
        <f>SUMIFS('Aceite Virgen'!DU$6:DU$257,'Aceite Virgen'!$A$6:$A$257,"&gt;="&amp;$A282,'Aceite Virgen'!$B$6:$B$257,"&lt;="&amp;$B282)</f>
        <v>0.64</v>
      </c>
      <c r="DV282" s="8">
        <f>SUMIFS('Aceite Virgen'!DV$6:DV$257,'Aceite Virgen'!$A$6:$A$257,"&gt;="&amp;$A282,'Aceite Virgen'!$B$6:$B$257,"&lt;="&amp;$B282)</f>
        <v>0</v>
      </c>
      <c r="DZ282" s="8">
        <f>SUMIFS('Aceite Virgen'!DZ$6:DZ$257,'Aceite Virgen'!$A$6:$A$257,"&gt;="&amp;$A282,'Aceite Virgen'!$B$6:$B$257,"&lt;="&amp;$B282)</f>
        <v>0.65</v>
      </c>
      <c r="EA282" s="8">
        <f>SUMIFS('Aceite Virgen'!EA$6:EA$257,'Aceite Virgen'!$A$6:$A$257,"&gt;="&amp;$A282,'Aceite Virgen'!$B$6:$B$257,"&lt;="&amp;$B282)</f>
        <v>0</v>
      </c>
      <c r="EB282" s="8">
        <f>SUMIFS('Aceite Virgen'!EB$6:EB$257,'Aceite Virgen'!$A$6:$A$257,"&gt;="&amp;$A282,'Aceite Virgen'!$B$6:$B$257,"&lt;="&amp;$B282)</f>
        <v>0.31</v>
      </c>
      <c r="EC282" s="8">
        <f>SUMIFS('Aceite Virgen'!EC$6:EC$257,'Aceite Virgen'!$A$6:$A$257,"&gt;="&amp;$A282,'Aceite Virgen'!$B$6:$B$257,"&lt;="&amp;$B282)</f>
        <v>0</v>
      </c>
      <c r="EG282" s="8">
        <f>SUMIFS('Aceite Virgen'!EG$6:EG$257,'Aceite Virgen'!$A$6:$A$257,"&gt;="&amp;$A282,'Aceite Virgen'!$B$6:$B$257,"&lt;="&amp;$B282)</f>
        <v>2.52</v>
      </c>
      <c r="EH282" s="8">
        <f>SUMIFS('Aceite Virgen'!EH$6:EH$257,'Aceite Virgen'!$A$6:$A$257,"&gt;="&amp;$A282,'Aceite Virgen'!$B$6:$B$257,"&lt;="&amp;$B282)</f>
        <v>9.19</v>
      </c>
      <c r="EI282" s="8">
        <f>SUMIFS('Aceite Virgen'!EI$6:EI$257,'Aceite Virgen'!$A$6:$A$257,"&gt;="&amp;$A282,'Aceite Virgen'!$B$6:$B$257,"&lt;="&amp;$B282)</f>
        <v>0</v>
      </c>
      <c r="EJ282" s="8">
        <f>SUMIFS('Aceite Virgen'!EJ$6:EJ$257,'Aceite Virgen'!$A$6:$A$257,"&gt;="&amp;$A282,'Aceite Virgen'!$B$6:$B$257,"&lt;="&amp;$B282)</f>
        <v>7.28</v>
      </c>
    </row>
    <row r="283" spans="1:140" x14ac:dyDescent="0.3">
      <c r="A283" s="14">
        <f>'TAM Aceite Virgen'!B31</f>
        <v>4.7</v>
      </c>
      <c r="B283" s="14">
        <f>'TAM Aceite Virgen'!C31</f>
        <v>4.8</v>
      </c>
      <c r="C283" s="14"/>
      <c r="D283" s="8">
        <f>SUMIFS('Aceite Virgen'!D$6:D$257,'Aceite Virgen'!$A$6:$A$257,"&gt;="&amp;$A283,'Aceite Virgen'!$B$6:$B$257,"&lt;="&amp;$B283)</f>
        <v>8.07</v>
      </c>
      <c r="E283" s="8">
        <f>SUMIFS('Aceite Virgen'!E$6:E$257,'Aceite Virgen'!$A$6:$A$257,"&gt;="&amp;$A283,'Aceite Virgen'!$B$6:$B$257,"&lt;="&amp;$B283)</f>
        <v>0</v>
      </c>
      <c r="F283" s="8">
        <f>SUMIFS('Aceite Virgen'!F$6:F$257,'Aceite Virgen'!$A$6:$A$257,"&gt;="&amp;$A283,'Aceite Virgen'!$B$6:$B$257,"&lt;="&amp;$B283)</f>
        <v>8.99</v>
      </c>
      <c r="G283" s="8">
        <f>SUMIFS('Aceite Virgen'!G$6:G$257,'Aceite Virgen'!$A$6:$A$257,"&gt;="&amp;$A283,'Aceite Virgen'!$B$6:$B$257,"&lt;="&amp;$B283)</f>
        <v>0</v>
      </c>
      <c r="H283" s="14"/>
      <c r="I283" s="14"/>
      <c r="J283" s="14"/>
      <c r="K283" s="8">
        <f>SUMIFS('Aceite Virgen'!K$6:K$257,'Aceite Virgen'!$A$6:$A$257,"&gt;="&amp;$A283,'Aceite Virgen'!$B$6:$B$257,"&lt;="&amp;$B283)</f>
        <v>8.66</v>
      </c>
      <c r="L283" s="8">
        <f>SUMIFS('Aceite Virgen'!L$6:L$257,'Aceite Virgen'!$A$6:$A$257,"&gt;="&amp;$A283,'Aceite Virgen'!$B$6:$B$257,"&lt;="&amp;$B283)</f>
        <v>0</v>
      </c>
      <c r="M283" s="8">
        <f>SUMIFS('Aceite Virgen'!M$6:M$257,'Aceite Virgen'!$A$6:$A$257,"&gt;="&amp;$A283,'Aceite Virgen'!$B$6:$B$257,"&lt;="&amp;$B283)</f>
        <v>11.37</v>
      </c>
      <c r="N283" s="8">
        <f>SUMIFS('Aceite Virgen'!N$6:N$257,'Aceite Virgen'!$A$6:$A$257,"&gt;="&amp;$A283,'Aceite Virgen'!$B$6:$B$257,"&lt;="&amp;$B283)</f>
        <v>0</v>
      </c>
      <c r="O283" s="14"/>
      <c r="P283" s="14"/>
      <c r="Q283" s="14"/>
      <c r="R283" s="8">
        <f>SUMIFS('Aceite Virgen'!R$6:R$257,'Aceite Virgen'!$A$6:$A$257,"&gt;="&amp;$A283,'Aceite Virgen'!$B$6:$B$257,"&lt;="&amp;$B283)</f>
        <v>7.25</v>
      </c>
      <c r="S283" s="8">
        <f>SUMIFS('Aceite Virgen'!S$6:S$257,'Aceite Virgen'!$A$6:$A$257,"&gt;="&amp;$A283,'Aceite Virgen'!$B$6:$B$257,"&lt;="&amp;$B283)</f>
        <v>0</v>
      </c>
      <c r="T283" s="8">
        <f>SUMIFS('Aceite Virgen'!T$6:T$257,'Aceite Virgen'!$A$6:$A$257,"&gt;="&amp;$A283,'Aceite Virgen'!$B$6:$B$257,"&lt;="&amp;$B283)</f>
        <v>10.07</v>
      </c>
      <c r="U283" s="8">
        <f>SUMIFS('Aceite Virgen'!U$6:U$257,'Aceite Virgen'!$A$6:$A$257,"&gt;="&amp;$A283,'Aceite Virgen'!$B$6:$B$257,"&lt;="&amp;$B283)</f>
        <v>0</v>
      </c>
      <c r="V283" s="14"/>
      <c r="W283" s="14"/>
      <c r="X283" s="14"/>
      <c r="Y283" s="8">
        <f>SUMIFS('Aceite Virgen'!Y$6:Y$257,'Aceite Virgen'!$A$6:$A$257,"&gt;="&amp;$A283,'Aceite Virgen'!$B$6:$B$257,"&lt;="&amp;$B283)</f>
        <v>6.16</v>
      </c>
      <c r="Z283" s="8">
        <f>SUMIFS('Aceite Virgen'!Z$6:Z$257,'Aceite Virgen'!$A$6:$A$257,"&gt;="&amp;$A283,'Aceite Virgen'!$B$6:$B$257,"&lt;="&amp;$B283)</f>
        <v>0</v>
      </c>
      <c r="AA283" s="8">
        <f>SUMIFS('Aceite Virgen'!AA$6:AA$257,'Aceite Virgen'!$A$6:$A$257,"&gt;="&amp;$A283,'Aceite Virgen'!$B$6:$B$257,"&lt;="&amp;$B283)</f>
        <v>9</v>
      </c>
      <c r="AB283" s="8">
        <f>SUMIFS('Aceite Virgen'!AB$6:AB$257,'Aceite Virgen'!$A$6:$A$257,"&gt;="&amp;$A283,'Aceite Virgen'!$B$6:$B$257,"&lt;="&amp;$B283)</f>
        <v>0</v>
      </c>
      <c r="AC283" s="14"/>
      <c r="AD283" s="14"/>
      <c r="AE283" s="14"/>
      <c r="AF283" s="8">
        <f>SUMIFS('Aceite Virgen'!AF$6:AF$257,'Aceite Virgen'!$A$6:$A$257,"&gt;="&amp;$A283,'Aceite Virgen'!$B$6:$B$257,"&lt;="&amp;$B283)</f>
        <v>1.78</v>
      </c>
      <c r="AG283" s="8">
        <f>SUMIFS('Aceite Virgen'!AG$6:AG$257,'Aceite Virgen'!$A$6:$A$257,"&gt;="&amp;$A283,'Aceite Virgen'!$B$6:$B$257,"&lt;="&amp;$B283)</f>
        <v>0</v>
      </c>
      <c r="AH283" s="8">
        <f>SUMIFS('Aceite Virgen'!AH$6:AH$257,'Aceite Virgen'!$A$6:$A$257,"&gt;="&amp;$A283,'Aceite Virgen'!$B$6:$B$257,"&lt;="&amp;$B283)</f>
        <v>2.09</v>
      </c>
      <c r="AI283" s="8">
        <f>SUMIFS('Aceite Virgen'!AI$6:AI$257,'Aceite Virgen'!$A$6:$A$257,"&gt;="&amp;$A283,'Aceite Virgen'!$B$6:$B$257,"&lt;="&amp;$B283)</f>
        <v>0</v>
      </c>
      <c r="AJ283" s="14"/>
      <c r="AK283" s="14"/>
      <c r="AL283" s="14"/>
      <c r="AM283" s="8">
        <f>SUMIFS('Aceite Virgen'!AM$6:AM$257,'Aceite Virgen'!$A$6:$A$257,"&gt;="&amp;$A283,'Aceite Virgen'!$B$6:$B$257,"&lt;="&amp;$B283)</f>
        <v>1.52</v>
      </c>
      <c r="AN283" s="8">
        <f>SUMIFS('Aceite Virgen'!AN$6:AN$257,'Aceite Virgen'!$A$6:$A$257,"&gt;="&amp;$A283,'Aceite Virgen'!$B$6:$B$257,"&lt;="&amp;$B283)</f>
        <v>0.94</v>
      </c>
      <c r="AO283" s="8">
        <f>SUMIFS('Aceite Virgen'!AO$6:AO$257,'Aceite Virgen'!$A$6:$A$257,"&gt;="&amp;$A283,'Aceite Virgen'!$B$6:$B$257,"&lt;="&amp;$B283)</f>
        <v>1.7</v>
      </c>
      <c r="AP283" s="8">
        <f>SUMIFS('Aceite Virgen'!AP$6:AP$257,'Aceite Virgen'!$A$6:$A$257,"&gt;="&amp;$A283,'Aceite Virgen'!$B$6:$B$257,"&lt;="&amp;$B283)</f>
        <v>0</v>
      </c>
      <c r="AQ283" s="14"/>
      <c r="AR283" s="14"/>
      <c r="AT283" s="8">
        <f>SUMIFS('Aceite Virgen'!AT$6:AT$257,'Aceite Virgen'!$A$6:$A$257,"&gt;="&amp;$A283,'Aceite Virgen'!$B$6:$B$257,"&lt;="&amp;$B283)</f>
        <v>3.08</v>
      </c>
      <c r="AU283" s="8">
        <f>SUMIFS('Aceite Virgen'!AU$6:AU$257,'Aceite Virgen'!$A$6:$A$257,"&gt;="&amp;$A283,'Aceite Virgen'!$B$6:$B$257,"&lt;="&amp;$B283)</f>
        <v>0</v>
      </c>
      <c r="AV283" s="8">
        <f>SUMIFS('Aceite Virgen'!AV$6:AV$257,'Aceite Virgen'!$A$6:$A$257,"&gt;="&amp;$A283,'Aceite Virgen'!$B$6:$B$257,"&lt;="&amp;$B283)</f>
        <v>3.7</v>
      </c>
      <c r="AW283" s="8">
        <f>SUMIFS('Aceite Virgen'!AW$6:AW$257,'Aceite Virgen'!$A$6:$A$257,"&gt;="&amp;$A283,'Aceite Virgen'!$B$6:$B$257,"&lt;="&amp;$B283)</f>
        <v>0</v>
      </c>
      <c r="BA283" s="8">
        <f>SUMIFS('Aceite Virgen'!BA$6:BA$257,'Aceite Virgen'!$A$6:$A$257,"&gt;="&amp;A283,'Aceite Virgen'!$B$6:$B$257,"&lt;="&amp;B283)</f>
        <v>1.77</v>
      </c>
      <c r="BB283" s="8">
        <f>SUMIFS('Aceite Virgen'!BB$6:BB$257,'Aceite Virgen'!$A$6:$A$257,"&gt;="&amp;$A283,'Aceite Virgen'!$B$6:$B$257,"&lt;="&amp;$B283)</f>
        <v>0</v>
      </c>
      <c r="BC283" s="8">
        <f>SUMIFS('Aceite Virgen'!BC$6:BC$257,'Aceite Virgen'!$A$6:$A$257,"&gt;="&amp;$A283,'Aceite Virgen'!$B$6:$B$257,"&lt;="&amp;$B283)</f>
        <v>2.13</v>
      </c>
      <c r="BD283" s="8">
        <f>SUMIFS('Aceite Virgen'!BD$6:BD$257,'Aceite Virgen'!$A$6:$A$257,"&gt;="&amp;$A283,'Aceite Virgen'!$B$6:$B$257,"&lt;="&amp;$B283)</f>
        <v>0</v>
      </c>
      <c r="BH283" s="8">
        <f>SUMIFS('Aceite Virgen'!BH$6:BH$257,'Aceite Virgen'!$A$6:$A$257,"&gt;="&amp;$A283,'Aceite Virgen'!$B$6:$B$257,"&lt;="&amp;$B283)</f>
        <v>0.78</v>
      </c>
      <c r="BI283" s="8">
        <f>SUMIFS('Aceite Virgen'!BI$6:BI$257,'Aceite Virgen'!$A$6:$A$257,"&gt;="&amp;$A283,'Aceite Virgen'!$B$6:$B$257,"&lt;="&amp;$B283)</f>
        <v>0</v>
      </c>
      <c r="BJ283" s="8">
        <f>SUMIFS('Aceite Virgen'!BJ$6:BJ$257,'Aceite Virgen'!$A$6:$A$257,"&gt;="&amp;$A283,'Aceite Virgen'!$B$6:$B$257,"&lt;="&amp;$B283)</f>
        <v>0.89</v>
      </c>
      <c r="BK283" s="8">
        <f>SUMIFS('Aceite Virgen'!BK$6:BK$257,'Aceite Virgen'!$A$6:$A$257,"&gt;="&amp;$A283,'Aceite Virgen'!$B$6:$B$257,"&lt;="&amp;$B283)</f>
        <v>0</v>
      </c>
      <c r="BO283" s="8">
        <f>SUMIFS('Aceite Virgen'!BO$6:BO$257,'Aceite Virgen'!$A$6:$A$257,"&gt;="&amp;$A283,'Aceite Virgen'!$B$6:$B$257,"&lt;="&amp;$B283)</f>
        <v>3.58</v>
      </c>
      <c r="BP283" s="8">
        <f>SUMIFS('Aceite Virgen'!BP$6:BP$257,'Aceite Virgen'!$A$6:$A$257,"&gt;="&amp;$A283,'Aceite Virgen'!$B$6:$B$257,"&lt;="&amp;$B283)</f>
        <v>0</v>
      </c>
      <c r="BQ283" s="8">
        <f>SUMIFS('Aceite Virgen'!BQ$6:BQ$257,'Aceite Virgen'!$A$6:$A$257,"&gt;="&amp;$A283,'Aceite Virgen'!$B$6:$B$257,"&lt;="&amp;$B283)</f>
        <v>4.04</v>
      </c>
      <c r="BR283" s="8">
        <f>SUMIFS('Aceite Virgen'!BR$6:BR$257,'Aceite Virgen'!$A$6:$A$257,"&gt;="&amp;$A283,'Aceite Virgen'!$B$6:$B$257,"&lt;="&amp;$B283)</f>
        <v>0</v>
      </c>
      <c r="BV283" s="8">
        <f>SUMIFS('Aceite Virgen'!BV$6:BV$257,'Aceite Virgen'!$A$6:$A$257,"&gt;="&amp;$A283,'Aceite Virgen'!$B$6:$B$257,"&lt;="&amp;$B283)</f>
        <v>2.86</v>
      </c>
      <c r="BW283" s="8">
        <f>SUMIFS('Aceite Virgen'!BW$6:BW$257,'Aceite Virgen'!$A$6:$A$257,"&gt;="&amp;$A283,'Aceite Virgen'!$B$6:$B$257,"&lt;="&amp;$B283)</f>
        <v>4.84</v>
      </c>
      <c r="BX283" s="8">
        <f>SUMIFS('Aceite Virgen'!BX$6:BX$257,'Aceite Virgen'!$A$6:$A$257,"&gt;="&amp;$A283,'Aceite Virgen'!$B$6:$B$257,"&lt;="&amp;$B283)</f>
        <v>2.9499999999999997</v>
      </c>
      <c r="BY283" s="8">
        <f>SUMIFS('Aceite Virgen'!BY$6:BY$257,'Aceite Virgen'!$A$6:$A$257,"&gt;="&amp;$A283,'Aceite Virgen'!$B$6:$B$257,"&lt;="&amp;$B283)</f>
        <v>0</v>
      </c>
      <c r="CC283" s="8">
        <f>SUMIFS('Aceite Virgen'!CC$6:CC$257,'Aceite Virgen'!$A$6:$A$257,"&gt;="&amp;$A283,'Aceite Virgen'!$B$6:$B$257,"&lt;="&amp;$B283)</f>
        <v>3.33</v>
      </c>
      <c r="CD283" s="8">
        <f>SUMIFS('Aceite Virgen'!CD$6:CD$257,'Aceite Virgen'!$A$6:$A$257,"&gt;="&amp;$A283,'Aceite Virgen'!$B$6:$B$257,"&lt;="&amp;$B283)</f>
        <v>0</v>
      </c>
      <c r="CE283" s="8">
        <f>SUMIFS('Aceite Virgen'!CE$6:CE$257,'Aceite Virgen'!$A$6:$A$257,"&gt;="&amp;$A283,'Aceite Virgen'!$B$6:$B$257,"&lt;="&amp;$B283)</f>
        <v>3.95</v>
      </c>
      <c r="CF283" s="8">
        <f>SUMIFS('Aceite Virgen'!CF$6:CF$257,'Aceite Virgen'!$A$6:$A$257,"&gt;="&amp;$A283,'Aceite Virgen'!$B$6:$B$257,"&lt;="&amp;$B283)</f>
        <v>0</v>
      </c>
      <c r="CJ283" s="8">
        <f>SUMIFS('Aceite Virgen'!CJ$6:CJ$257,'Aceite Virgen'!$A$6:$A$257,"&gt;="&amp;$A283,'Aceite Virgen'!$B$6:$B$257,"&lt;="&amp;$B283)</f>
        <v>2.91</v>
      </c>
      <c r="CK283" s="8">
        <f>SUMIFS('Aceite Virgen'!CK$6:CK$257,'Aceite Virgen'!$A$6:$A$257,"&gt;="&amp;$A283,'Aceite Virgen'!$B$6:$B$257,"&lt;="&amp;$B283)</f>
        <v>0</v>
      </c>
      <c r="CL283" s="8">
        <f>SUMIFS('Aceite Virgen'!CL$6:CL$257,'Aceite Virgen'!$A$6:$A$257,"&gt;="&amp;$A283,'Aceite Virgen'!$B$6:$B$257,"&lt;="&amp;$B283)</f>
        <v>3.59</v>
      </c>
      <c r="CM283" s="8">
        <f>SUMIFS('Aceite Virgen'!CM$6:CM$257,'Aceite Virgen'!$A$6:$A$257,"&gt;="&amp;$A283,'Aceite Virgen'!$B$6:$B$257,"&lt;="&amp;$B283)</f>
        <v>0</v>
      </c>
      <c r="CQ283" s="8">
        <f>SUMIFS('Aceite Virgen'!CQ$6:CQ$257,'Aceite Virgen'!$A$6:$A$257,"&gt;="&amp;$A283,'Aceite Virgen'!$B$6:$B$257,"&lt;="&amp;$B283)</f>
        <v>7.07</v>
      </c>
      <c r="CR283" s="8">
        <f>SUMIFS('Aceite Virgen'!CR$6:CR$257,'Aceite Virgen'!$A$6:$A$257,"&gt;="&amp;$A283,'Aceite Virgen'!$B$6:$B$257,"&lt;="&amp;$B283)</f>
        <v>0</v>
      </c>
      <c r="CS283" s="8">
        <f>SUMIFS('Aceite Virgen'!CS$6:CS$257,'Aceite Virgen'!$A$6:$A$257,"&gt;="&amp;$A283,'Aceite Virgen'!$B$6:$B$257,"&lt;="&amp;$B283)</f>
        <v>8.9</v>
      </c>
      <c r="CT283" s="8">
        <f>SUMIFS('Aceite Virgen'!CT$6:CT$257,'Aceite Virgen'!$A$6:$A$257,"&gt;="&amp;$A283,'Aceite Virgen'!$B$6:$B$257,"&lt;="&amp;$B283)</f>
        <v>0</v>
      </c>
      <c r="CX283" s="8">
        <f>SUMIFS('Aceite Virgen'!CX$6:CX$257,'Aceite Virgen'!$A$6:$A$257,"&gt;="&amp;$A283,'Aceite Virgen'!$B$6:$B$257,"&lt;="&amp;$B283)</f>
        <v>5.48</v>
      </c>
      <c r="CY283" s="8">
        <f>SUMIFS('Aceite Virgen'!CY$6:CY$257,'Aceite Virgen'!$A$6:$A$257,"&gt;="&amp;$A283,'Aceite Virgen'!$B$6:$B$257,"&lt;="&amp;$B283)</f>
        <v>0</v>
      </c>
      <c r="CZ283" s="8">
        <f>SUMIFS('Aceite Virgen'!CZ$6:CZ$257,'Aceite Virgen'!$A$6:$A$257,"&gt;="&amp;$A283,'Aceite Virgen'!$B$6:$B$257,"&lt;="&amp;$B283)</f>
        <v>7.68</v>
      </c>
      <c r="DA283" s="8">
        <f>SUMIFS('Aceite Virgen'!DA$6:DA$257,'Aceite Virgen'!$A$6:$A$257,"&gt;="&amp;$A283,'Aceite Virgen'!$B$6:$B$257,"&lt;="&amp;$B283)</f>
        <v>0</v>
      </c>
      <c r="DE283" s="8">
        <f>SUMIFS('Aceite Virgen'!DE$6:DE$257,'Aceite Virgen'!$A$6:$A$257,"&gt;="&amp;$A283,'Aceite Virgen'!$B$6:$B$257,"&lt;="&amp;$B283)</f>
        <v>6.69</v>
      </c>
      <c r="DF283" s="8">
        <f>SUMIFS('Aceite Virgen'!DF$6:DF$257,'Aceite Virgen'!$A$6:$A$257,"&gt;="&amp;$A283,'Aceite Virgen'!$B$6:$B$257,"&lt;="&amp;$B283)</f>
        <v>0</v>
      </c>
      <c r="DG283" s="8">
        <f>SUMIFS('Aceite Virgen'!DG$6:DG$257,'Aceite Virgen'!$A$6:$A$257,"&gt;="&amp;$A283,'Aceite Virgen'!$B$6:$B$257,"&lt;="&amp;$B283)</f>
        <v>9.5399999999999991</v>
      </c>
      <c r="DH283" s="8">
        <f>SUMIFS('Aceite Virgen'!DH$6:DH$257,'Aceite Virgen'!$A$6:$A$257,"&gt;="&amp;$A283,'Aceite Virgen'!$B$6:$B$257,"&lt;="&amp;$B283)</f>
        <v>0</v>
      </c>
      <c r="DL283" s="8">
        <f>SUMIFS('Aceite Virgen'!DL$6:DL$257,'Aceite Virgen'!$A$6:$A$257,"&gt;="&amp;$A283,'Aceite Virgen'!$B$6:$B$257,"&lt;="&amp;$B283)</f>
        <v>5.29</v>
      </c>
      <c r="DM283" s="8">
        <f>SUMIFS('Aceite Virgen'!DM$6:DM$257,'Aceite Virgen'!$A$6:$A$257,"&gt;="&amp;$A283,'Aceite Virgen'!$B$6:$B$257,"&lt;="&amp;$B283)</f>
        <v>0</v>
      </c>
      <c r="DN283" s="8">
        <f>SUMIFS('Aceite Virgen'!DN$6:DN$257,'Aceite Virgen'!$A$6:$A$257,"&gt;="&amp;$A283,'Aceite Virgen'!$B$6:$B$257,"&lt;="&amp;$B283)</f>
        <v>7.34</v>
      </c>
      <c r="DO283" s="8">
        <f>SUMIFS('Aceite Virgen'!DO$6:DO$257,'Aceite Virgen'!$A$6:$A$257,"&gt;="&amp;$A283,'Aceite Virgen'!$B$6:$B$257,"&lt;="&amp;$B283)</f>
        <v>0</v>
      </c>
      <c r="DS283" s="8">
        <f>SUMIFS('Aceite Virgen'!DS$6:DS$257,'Aceite Virgen'!$A$6:$A$257,"&gt;="&amp;$A283,'Aceite Virgen'!$B$6:$B$257,"&lt;="&amp;$B283)</f>
        <v>4.13</v>
      </c>
      <c r="DT283" s="8">
        <f>SUMIFS('Aceite Virgen'!DT$6:DT$257,'Aceite Virgen'!$A$6:$A$257,"&gt;="&amp;$A283,'Aceite Virgen'!$B$6:$B$257,"&lt;="&amp;$B283)</f>
        <v>0</v>
      </c>
      <c r="DU283" s="8">
        <f>SUMIFS('Aceite Virgen'!DU$6:DU$257,'Aceite Virgen'!$A$6:$A$257,"&gt;="&amp;$A283,'Aceite Virgen'!$B$6:$B$257,"&lt;="&amp;$B283)</f>
        <v>4.95</v>
      </c>
      <c r="DV283" s="8">
        <f>SUMIFS('Aceite Virgen'!DV$6:DV$257,'Aceite Virgen'!$A$6:$A$257,"&gt;="&amp;$A283,'Aceite Virgen'!$B$6:$B$257,"&lt;="&amp;$B283)</f>
        <v>0</v>
      </c>
      <c r="DZ283" s="8">
        <f>SUMIFS('Aceite Virgen'!DZ$6:DZ$257,'Aceite Virgen'!$A$6:$A$257,"&gt;="&amp;$A283,'Aceite Virgen'!$B$6:$B$257,"&lt;="&amp;$B283)</f>
        <v>1.56</v>
      </c>
      <c r="EA283" s="8">
        <f>SUMIFS('Aceite Virgen'!EA$6:EA$257,'Aceite Virgen'!$A$6:$A$257,"&gt;="&amp;$A283,'Aceite Virgen'!$B$6:$B$257,"&lt;="&amp;$B283)</f>
        <v>0</v>
      </c>
      <c r="EB283" s="8">
        <f>SUMIFS('Aceite Virgen'!EB$6:EB$257,'Aceite Virgen'!$A$6:$A$257,"&gt;="&amp;$A283,'Aceite Virgen'!$B$6:$B$257,"&lt;="&amp;$B283)</f>
        <v>2.13</v>
      </c>
      <c r="EC283" s="8">
        <f>SUMIFS('Aceite Virgen'!EC$6:EC$257,'Aceite Virgen'!$A$6:$A$257,"&gt;="&amp;$A283,'Aceite Virgen'!$B$6:$B$257,"&lt;="&amp;$B283)</f>
        <v>0</v>
      </c>
      <c r="EG283" s="8">
        <f>SUMIFS('Aceite Virgen'!EG$6:EG$257,'Aceite Virgen'!$A$6:$A$257,"&gt;="&amp;$A283,'Aceite Virgen'!$B$6:$B$257,"&lt;="&amp;$B283)</f>
        <v>3.9</v>
      </c>
      <c r="EH283" s="8">
        <f>SUMIFS('Aceite Virgen'!EH$6:EH$257,'Aceite Virgen'!$A$6:$A$257,"&gt;="&amp;$A283,'Aceite Virgen'!$B$6:$B$257,"&lt;="&amp;$B283)</f>
        <v>0</v>
      </c>
      <c r="EI283" s="8">
        <f>SUMIFS('Aceite Virgen'!EI$6:EI$257,'Aceite Virgen'!$A$6:$A$257,"&gt;="&amp;$A283,'Aceite Virgen'!$B$6:$B$257,"&lt;="&amp;$B283)</f>
        <v>5.88</v>
      </c>
      <c r="EJ283" s="8">
        <f>SUMIFS('Aceite Virgen'!EJ$6:EJ$257,'Aceite Virgen'!$A$6:$A$257,"&gt;="&amp;$A283,'Aceite Virgen'!$B$6:$B$257,"&lt;="&amp;$B283)</f>
        <v>0</v>
      </c>
    </row>
    <row r="284" spans="1:140" x14ac:dyDescent="0.3">
      <c r="A284" s="14">
        <f>'TAM Aceite Virgen'!B32</f>
        <v>4.8</v>
      </c>
      <c r="B284" s="14">
        <f>'TAM Aceite Virgen'!C32</f>
        <v>4.9000000000000004</v>
      </c>
      <c r="C284" s="14"/>
      <c r="D284" s="8">
        <f>SUMIFS('Aceite Virgen'!D$6:D$257,'Aceite Virgen'!$A$6:$A$257,"&gt;="&amp;$A284,'Aceite Virgen'!$B$6:$B$257,"&lt;="&amp;$B284)</f>
        <v>0.28999999999999998</v>
      </c>
      <c r="E284" s="8">
        <f>SUMIFS('Aceite Virgen'!E$6:E$257,'Aceite Virgen'!$A$6:$A$257,"&gt;="&amp;$A284,'Aceite Virgen'!$B$6:$B$257,"&lt;="&amp;$B284)</f>
        <v>0</v>
      </c>
      <c r="F284" s="8">
        <f>SUMIFS('Aceite Virgen'!F$6:F$257,'Aceite Virgen'!$A$6:$A$257,"&gt;="&amp;$A284,'Aceite Virgen'!$B$6:$B$257,"&lt;="&amp;$B284)</f>
        <v>0.39</v>
      </c>
      <c r="G284" s="8">
        <f>SUMIFS('Aceite Virgen'!G$6:G$257,'Aceite Virgen'!$A$6:$A$257,"&gt;="&amp;$A284,'Aceite Virgen'!$B$6:$B$257,"&lt;="&amp;$B284)</f>
        <v>0</v>
      </c>
      <c r="H284" s="14"/>
      <c r="I284" s="14"/>
      <c r="J284" s="14"/>
      <c r="K284" s="8">
        <f>SUMIFS('Aceite Virgen'!K$6:K$257,'Aceite Virgen'!$A$6:$A$257,"&gt;="&amp;$A284,'Aceite Virgen'!$B$6:$B$257,"&lt;="&amp;$B284)</f>
        <v>0</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0</v>
      </c>
      <c r="O284" s="14"/>
      <c r="P284" s="14"/>
      <c r="Q284" s="14"/>
      <c r="R284" s="8">
        <f>SUMIFS('Aceite Virgen'!R$6:R$257,'Aceite Virgen'!$A$6:$A$257,"&gt;="&amp;$A284,'Aceite Virgen'!$B$6:$B$257,"&lt;="&amp;$B284)</f>
        <v>0</v>
      </c>
      <c r="S284" s="8">
        <f>SUMIFS('Aceite Virgen'!S$6:S$257,'Aceite Virgen'!$A$6:$A$257,"&gt;="&amp;$A284,'Aceite Virgen'!$B$6:$B$257,"&lt;="&amp;$B284)</f>
        <v>0</v>
      </c>
      <c r="T284" s="8">
        <f>SUMIFS('Aceite Virgen'!T$6:T$257,'Aceite Virgen'!$A$6:$A$257,"&gt;="&amp;$A284,'Aceite Virgen'!$B$6:$B$257,"&lt;="&amp;$B284)</f>
        <v>0</v>
      </c>
      <c r="U284" s="8">
        <f>SUMIFS('Aceite Virgen'!U$6:U$257,'Aceite Virgen'!$A$6:$A$257,"&gt;="&amp;$A284,'Aceite Virgen'!$B$6:$B$257,"&lt;="&amp;$B284)</f>
        <v>0</v>
      </c>
      <c r="V284" s="14"/>
      <c r="W284" s="14"/>
      <c r="X284" s="14"/>
      <c r="Y284" s="8">
        <f>SUMIFS('Aceite Virgen'!Y$6:Y$257,'Aceite Virgen'!$A$6:$A$257,"&gt;="&amp;$A284,'Aceite Virgen'!$B$6:$B$257,"&lt;="&amp;$B284)</f>
        <v>0.16</v>
      </c>
      <c r="Z284" s="8">
        <f>SUMIFS('Aceite Virgen'!Z$6:Z$257,'Aceite Virgen'!$A$6:$A$257,"&gt;="&amp;$A284,'Aceite Virgen'!$B$6:$B$257,"&lt;="&amp;$B284)</f>
        <v>0</v>
      </c>
      <c r="AA284" s="8">
        <f>SUMIFS('Aceite Virgen'!AA$6:AA$257,'Aceite Virgen'!$A$6:$A$257,"&gt;="&amp;$A284,'Aceite Virgen'!$B$6:$B$257,"&lt;="&amp;$B284)</f>
        <v>0.24</v>
      </c>
      <c r="AB284" s="8">
        <f>SUMIFS('Aceite Virgen'!AB$6:AB$257,'Aceite Virgen'!$A$6:$A$257,"&gt;="&amp;$A284,'Aceite Virgen'!$B$6:$B$257,"&lt;="&amp;$B284)</f>
        <v>0</v>
      </c>
      <c r="AC284" s="14"/>
      <c r="AD284" s="14"/>
      <c r="AE284" s="14"/>
      <c r="AF284" s="8">
        <f>SUMIFS('Aceite Virgen'!AF$6:AF$257,'Aceite Virgen'!$A$6:$A$257,"&gt;="&amp;$A284,'Aceite Virgen'!$B$6:$B$257,"&lt;="&amp;$B284)</f>
        <v>0.26</v>
      </c>
      <c r="AG284" s="8">
        <f>SUMIFS('Aceite Virgen'!AG$6:AG$257,'Aceite Virgen'!$A$6:$A$257,"&gt;="&amp;$A284,'Aceite Virgen'!$B$6:$B$257,"&lt;="&amp;$B284)</f>
        <v>0</v>
      </c>
      <c r="AH284" s="8">
        <f>SUMIFS('Aceite Virgen'!AH$6:AH$257,'Aceite Virgen'!$A$6:$A$257,"&gt;="&amp;$A284,'Aceite Virgen'!$B$6:$B$257,"&lt;="&amp;$B284)</f>
        <v>0.31</v>
      </c>
      <c r="AI284" s="8">
        <f>SUMIFS('Aceite Virgen'!AI$6:AI$257,'Aceite Virgen'!$A$6:$A$257,"&gt;="&amp;$A284,'Aceite Virgen'!$B$6:$B$257,"&lt;="&amp;$B284)</f>
        <v>0</v>
      </c>
      <c r="AJ284" s="14"/>
      <c r="AK284" s="14"/>
      <c r="AL284" s="14"/>
      <c r="AM284" s="8">
        <f>SUMIFS('Aceite Virgen'!AM$6:AM$257,'Aceite Virgen'!$A$6:$A$257,"&gt;="&amp;$A284,'Aceite Virgen'!$B$6:$B$257,"&lt;="&amp;$B284)</f>
        <v>0.5</v>
      </c>
      <c r="AN284" s="8">
        <f>SUMIFS('Aceite Virgen'!AN$6:AN$257,'Aceite Virgen'!$A$6:$A$257,"&gt;="&amp;$A284,'Aceite Virgen'!$B$6:$B$257,"&lt;="&amp;$B284)</f>
        <v>0</v>
      </c>
      <c r="AO284" s="8">
        <f>SUMIFS('Aceite Virgen'!AO$6:AO$257,'Aceite Virgen'!$A$6:$A$257,"&gt;="&amp;$A284,'Aceite Virgen'!$B$6:$B$257,"&lt;="&amp;$B284)</f>
        <v>0.61</v>
      </c>
      <c r="AP284" s="8">
        <f>SUMIFS('Aceite Virgen'!AP$6:AP$257,'Aceite Virgen'!$A$6:$A$257,"&gt;="&amp;$A284,'Aceite Virgen'!$B$6:$B$257,"&lt;="&amp;$B284)</f>
        <v>0</v>
      </c>
      <c r="AQ284" s="14"/>
      <c r="AR284" s="14"/>
      <c r="AT284" s="8">
        <f>SUMIFS('Aceite Virgen'!AT$6:AT$257,'Aceite Virgen'!$A$6:$A$257,"&gt;="&amp;$A284,'Aceite Virgen'!$B$6:$B$257,"&lt;="&amp;$B284)</f>
        <v>0.16</v>
      </c>
      <c r="AU284" s="8">
        <f>SUMIFS('Aceite Virgen'!AU$6:AU$257,'Aceite Virgen'!$A$6:$A$257,"&gt;="&amp;$A284,'Aceite Virgen'!$B$6:$B$257,"&lt;="&amp;$B284)</f>
        <v>0</v>
      </c>
      <c r="AV284" s="8">
        <f>SUMIFS('Aceite Virgen'!AV$6:AV$257,'Aceite Virgen'!$A$6:$A$257,"&gt;="&amp;$A284,'Aceite Virgen'!$B$6:$B$257,"&lt;="&amp;$B284)</f>
        <v>0.19</v>
      </c>
      <c r="AW284" s="8">
        <f>SUMIFS('Aceite Virgen'!AW$6:AW$257,'Aceite Virgen'!$A$6:$A$257,"&gt;="&amp;$A284,'Aceite Virgen'!$B$6:$B$257,"&lt;="&amp;$B284)</f>
        <v>0</v>
      </c>
      <c r="BA284" s="8">
        <f>SUMIFS('Aceite Virgen'!BA$6:BA$257,'Aceite Virgen'!$A$6:$A$257,"&gt;="&amp;A284,'Aceite Virgen'!$B$6:$B$257,"&lt;="&amp;B284)</f>
        <v>0.88</v>
      </c>
      <c r="BB284" s="8">
        <f>SUMIFS('Aceite Virgen'!BB$6:BB$257,'Aceite Virgen'!$A$6:$A$257,"&gt;="&amp;$A284,'Aceite Virgen'!$B$6:$B$257,"&lt;="&amp;$B284)</f>
        <v>0</v>
      </c>
      <c r="BC284" s="8">
        <f>SUMIFS('Aceite Virgen'!BC$6:BC$257,'Aceite Virgen'!$A$6:$A$257,"&gt;="&amp;$A284,'Aceite Virgen'!$B$6:$B$257,"&lt;="&amp;$B284)</f>
        <v>1.05</v>
      </c>
      <c r="BD284" s="8">
        <f>SUMIFS('Aceite Virgen'!BD$6:BD$257,'Aceite Virgen'!$A$6:$A$257,"&gt;="&amp;$A284,'Aceite Virgen'!$B$6:$B$257,"&lt;="&amp;$B284)</f>
        <v>0</v>
      </c>
      <c r="BH284" s="8">
        <f>SUMIFS('Aceite Virgen'!BH$6:BH$257,'Aceite Virgen'!$A$6:$A$257,"&gt;="&amp;$A284,'Aceite Virgen'!$B$6:$B$257,"&lt;="&amp;$B284)</f>
        <v>0</v>
      </c>
      <c r="BI284" s="8">
        <f>SUMIFS('Aceite Virgen'!BI$6:BI$257,'Aceite Virgen'!$A$6:$A$257,"&gt;="&amp;$A284,'Aceite Virgen'!$B$6:$B$257,"&lt;="&amp;$B284)</f>
        <v>0</v>
      </c>
      <c r="BJ284" s="8">
        <f>SUMIFS('Aceite Virgen'!BJ$6:BJ$257,'Aceite Virgen'!$A$6:$A$257,"&gt;="&amp;$A284,'Aceite Virgen'!$B$6:$B$257,"&lt;="&amp;$B284)</f>
        <v>0</v>
      </c>
      <c r="BK284" s="8">
        <f>SUMIFS('Aceite Virgen'!BK$6:BK$257,'Aceite Virgen'!$A$6:$A$257,"&gt;="&amp;$A284,'Aceite Virgen'!$B$6:$B$257,"&lt;="&amp;$B284)</f>
        <v>0</v>
      </c>
      <c r="BO284" s="8">
        <f>SUMIFS('Aceite Virgen'!BO$6:BO$257,'Aceite Virgen'!$A$6:$A$257,"&gt;="&amp;$A284,'Aceite Virgen'!$B$6:$B$257,"&lt;="&amp;$B284)</f>
        <v>0.32</v>
      </c>
      <c r="BP284" s="8">
        <f>SUMIFS('Aceite Virgen'!BP$6:BP$257,'Aceite Virgen'!$A$6:$A$257,"&gt;="&amp;$A284,'Aceite Virgen'!$B$6:$B$257,"&lt;="&amp;$B284)</f>
        <v>0.83</v>
      </c>
      <c r="BQ284" s="8">
        <f>SUMIFS('Aceite Virgen'!BQ$6:BQ$257,'Aceite Virgen'!$A$6:$A$257,"&gt;="&amp;$A284,'Aceite Virgen'!$B$6:$B$257,"&lt;="&amp;$B284)</f>
        <v>0.31</v>
      </c>
      <c r="BR284" s="8">
        <f>SUMIFS('Aceite Virgen'!BR$6:BR$257,'Aceite Virgen'!$A$6:$A$257,"&gt;="&amp;$A284,'Aceite Virgen'!$B$6:$B$257,"&lt;="&amp;$B284)</f>
        <v>0</v>
      </c>
      <c r="BV284" s="8">
        <f>SUMIFS('Aceite Virgen'!BV$6:BV$257,'Aceite Virgen'!$A$6:$A$257,"&gt;="&amp;$A284,'Aceite Virgen'!$B$6:$B$257,"&lt;="&amp;$B284)</f>
        <v>0.26</v>
      </c>
      <c r="BW284" s="8">
        <f>SUMIFS('Aceite Virgen'!BW$6:BW$257,'Aceite Virgen'!$A$6:$A$257,"&gt;="&amp;$A284,'Aceite Virgen'!$B$6:$B$257,"&lt;="&amp;$B284)</f>
        <v>2.67</v>
      </c>
      <c r="BX284" s="8">
        <f>SUMIFS('Aceite Virgen'!BX$6:BX$257,'Aceite Virgen'!$A$6:$A$257,"&gt;="&amp;$A284,'Aceite Virgen'!$B$6:$B$257,"&lt;="&amp;$B284)</f>
        <v>0</v>
      </c>
      <c r="BY284" s="8">
        <f>SUMIFS('Aceite Virgen'!BY$6:BY$257,'Aceite Virgen'!$A$6:$A$257,"&gt;="&amp;$A284,'Aceite Virgen'!$B$6:$B$257,"&lt;="&amp;$B284)</f>
        <v>0</v>
      </c>
      <c r="CC284" s="8">
        <f>SUMIFS('Aceite Virgen'!CC$6:CC$257,'Aceite Virgen'!$A$6:$A$257,"&gt;="&amp;$A284,'Aceite Virgen'!$B$6:$B$257,"&lt;="&amp;$B284)</f>
        <v>0.4</v>
      </c>
      <c r="CD284" s="8">
        <f>SUMIFS('Aceite Virgen'!CD$6:CD$257,'Aceite Virgen'!$A$6:$A$257,"&gt;="&amp;$A284,'Aceite Virgen'!$B$6:$B$257,"&lt;="&amp;$B284)</f>
        <v>2.86</v>
      </c>
      <c r="CE284" s="8">
        <f>SUMIFS('Aceite Virgen'!CE$6:CE$257,'Aceite Virgen'!$A$6:$A$257,"&gt;="&amp;$A284,'Aceite Virgen'!$B$6:$B$257,"&lt;="&amp;$B284)</f>
        <v>0</v>
      </c>
      <c r="CF284" s="8">
        <f>SUMIFS('Aceite Virgen'!CF$6:CF$257,'Aceite Virgen'!$A$6:$A$257,"&gt;="&amp;$A284,'Aceite Virgen'!$B$6:$B$257,"&lt;="&amp;$B284)</f>
        <v>0</v>
      </c>
      <c r="CJ284" s="8">
        <f>SUMIFS('Aceite Virgen'!CJ$6:CJ$257,'Aceite Virgen'!$A$6:$A$257,"&gt;="&amp;$A284,'Aceite Virgen'!$B$6:$B$257,"&lt;="&amp;$B284)</f>
        <v>0.34</v>
      </c>
      <c r="CK284" s="8">
        <f>SUMIFS('Aceite Virgen'!CK$6:CK$257,'Aceite Virgen'!$A$6:$A$257,"&gt;="&amp;$A284,'Aceite Virgen'!$B$6:$B$257,"&lt;="&amp;$B284)</f>
        <v>0</v>
      </c>
      <c r="CL284" s="8">
        <f>SUMIFS('Aceite Virgen'!CL$6:CL$257,'Aceite Virgen'!$A$6:$A$257,"&gt;="&amp;$A284,'Aceite Virgen'!$B$6:$B$257,"&lt;="&amp;$B284)</f>
        <v>0.42</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v>
      </c>
      <c r="CY284" s="8">
        <f>SUMIFS('Aceite Virgen'!CY$6:CY$257,'Aceite Virgen'!$A$6:$A$257,"&gt;="&amp;$A284,'Aceite Virgen'!$B$6:$B$257,"&lt;="&amp;$B284)</f>
        <v>0</v>
      </c>
      <c r="CZ284" s="8">
        <f>SUMIFS('Aceite Virgen'!CZ$6:CZ$257,'Aceite Virgen'!$A$6:$A$257,"&gt;="&amp;$A284,'Aceite Virgen'!$B$6:$B$257,"&lt;="&amp;$B284)</f>
        <v>0</v>
      </c>
      <c r="DA284" s="8">
        <f>SUMIFS('Aceite Virgen'!DA$6:DA$257,'Aceite Virgen'!$A$6:$A$257,"&gt;="&amp;$A284,'Aceite Virgen'!$B$6:$B$257,"&lt;="&amp;$B284)</f>
        <v>0</v>
      </c>
      <c r="DE284" s="8">
        <f>SUMIFS('Aceite Virgen'!DE$6:DE$257,'Aceite Virgen'!$A$6:$A$257,"&gt;="&amp;$A284,'Aceite Virgen'!$B$6:$B$257,"&lt;="&amp;$B284)</f>
        <v>0</v>
      </c>
      <c r="DF284" s="8">
        <f>SUMIFS('Aceite Virgen'!DF$6:DF$257,'Aceite Virgen'!$A$6:$A$257,"&gt;="&amp;$A284,'Aceite Virgen'!$B$6:$B$257,"&lt;="&amp;$B284)</f>
        <v>0</v>
      </c>
      <c r="DG284" s="8">
        <f>SUMIFS('Aceite Virgen'!DG$6:DG$257,'Aceite Virgen'!$A$6:$A$257,"&gt;="&amp;$A284,'Aceite Virgen'!$B$6:$B$257,"&lt;="&amp;$B284)</f>
        <v>0</v>
      </c>
      <c r="DH284" s="8">
        <f>SUMIFS('Aceite Virgen'!DH$6:DH$257,'Aceite Virgen'!$A$6:$A$257,"&gt;="&amp;$A284,'Aceite Virgen'!$B$6:$B$257,"&lt;="&amp;$B284)</f>
        <v>0</v>
      </c>
      <c r="DL284" s="8">
        <f>SUMIFS('Aceite Virgen'!DL$6:DL$257,'Aceite Virgen'!$A$6:$A$257,"&gt;="&amp;$A284,'Aceite Virgen'!$B$6:$B$257,"&lt;="&amp;$B284)</f>
        <v>0</v>
      </c>
      <c r="DM284" s="8">
        <f>SUMIFS('Aceite Virgen'!DM$6:DM$257,'Aceite Virgen'!$A$6:$A$257,"&gt;="&amp;$A284,'Aceite Virgen'!$B$6:$B$257,"&lt;="&amp;$B284)</f>
        <v>0</v>
      </c>
      <c r="DN284" s="8">
        <f>SUMIFS('Aceite Virgen'!DN$6:DN$257,'Aceite Virgen'!$A$6:$A$257,"&gt;="&amp;$A284,'Aceite Virgen'!$B$6:$B$257,"&lt;="&amp;$B284)</f>
        <v>0</v>
      </c>
      <c r="DO284" s="8">
        <f>SUMIFS('Aceite Virgen'!DO$6:DO$257,'Aceite Virgen'!$A$6:$A$257,"&gt;="&amp;$A284,'Aceite Virgen'!$B$6:$B$257,"&lt;="&amp;$B284)</f>
        <v>0</v>
      </c>
      <c r="DS284" s="8">
        <f>SUMIFS('Aceite Virgen'!DS$6:DS$257,'Aceite Virgen'!$A$6:$A$257,"&gt;="&amp;$A284,'Aceite Virgen'!$B$6:$B$257,"&lt;="&amp;$B284)</f>
        <v>0</v>
      </c>
      <c r="DT284" s="8">
        <f>SUMIFS('Aceite Virgen'!DT$6:DT$257,'Aceite Virgen'!$A$6:$A$257,"&gt;="&amp;$A284,'Aceite Virgen'!$B$6:$B$257,"&lt;="&amp;$B284)</f>
        <v>0</v>
      </c>
      <c r="DU284" s="8">
        <f>SUMIFS('Aceite Virgen'!DU$6:DU$257,'Aceite Virgen'!$A$6:$A$257,"&gt;="&amp;$A284,'Aceite Virgen'!$B$6:$B$257,"&lt;="&amp;$B284)</f>
        <v>0</v>
      </c>
      <c r="DV284" s="8">
        <f>SUMIFS('Aceite Virgen'!DV$6:DV$257,'Aceite Virgen'!$A$6:$A$257,"&gt;="&amp;$A284,'Aceite Virgen'!$B$6:$B$257,"&lt;="&amp;$B284)</f>
        <v>0</v>
      </c>
      <c r="DZ284" s="8">
        <f>SUMIFS('Aceite Virgen'!DZ$6:DZ$257,'Aceite Virgen'!$A$6:$A$257,"&gt;="&amp;$A284,'Aceite Virgen'!$B$6:$B$257,"&lt;="&amp;$B284)</f>
        <v>0</v>
      </c>
      <c r="EA284" s="8">
        <f>SUMIFS('Aceite Virgen'!EA$6:EA$257,'Aceite Virgen'!$A$6:$A$257,"&gt;="&amp;$A284,'Aceite Virgen'!$B$6:$B$257,"&lt;="&amp;$B284)</f>
        <v>0</v>
      </c>
      <c r="EB284" s="8">
        <f>SUMIFS('Aceite Virgen'!EB$6:EB$257,'Aceite Virgen'!$A$6:$A$257,"&gt;="&amp;$A284,'Aceite Virgen'!$B$6:$B$257,"&lt;="&amp;$B284)</f>
        <v>0</v>
      </c>
      <c r="EC284" s="8">
        <f>SUMIFS('Aceite Virgen'!EC$6:EC$257,'Aceite Virgen'!$A$6:$A$257,"&gt;="&amp;$A284,'Aceite Virgen'!$B$6:$B$257,"&lt;="&amp;$B284)</f>
        <v>0</v>
      </c>
      <c r="EG284" s="8">
        <f>SUMIFS('Aceite Virgen'!EG$6:EG$257,'Aceite Virgen'!$A$6:$A$257,"&gt;="&amp;$A284,'Aceite Virgen'!$B$6:$B$257,"&lt;="&amp;$B284)</f>
        <v>0</v>
      </c>
      <c r="EH284" s="8">
        <f>SUMIFS('Aceite Virgen'!EH$6:EH$257,'Aceite Virgen'!$A$6:$A$257,"&gt;="&amp;$A284,'Aceite Virgen'!$B$6:$B$257,"&lt;="&amp;$B284)</f>
        <v>0</v>
      </c>
      <c r="EI284" s="8">
        <f>SUMIFS('Aceite Virgen'!EI$6:EI$257,'Aceite Virgen'!$A$6:$A$257,"&gt;="&amp;$A284,'Aceite Virgen'!$B$6:$B$257,"&lt;="&amp;$B284)</f>
        <v>0</v>
      </c>
      <c r="EJ284" s="8">
        <f>SUMIFS('Aceite Virgen'!EJ$6:EJ$257,'Aceite Virgen'!$A$6:$A$257,"&gt;="&amp;$A284,'Aceite Virgen'!$B$6:$B$257,"&lt;="&amp;$B284)</f>
        <v>0</v>
      </c>
    </row>
    <row r="285" spans="1:140" x14ac:dyDescent="0.3">
      <c r="A285" s="14">
        <f>'TAM Aceite Virgen'!B33</f>
        <v>4.9000000000000004</v>
      </c>
      <c r="B285" s="14">
        <f>'TAM Aceite Virgen'!C33</f>
        <v>0</v>
      </c>
      <c r="C285" s="14"/>
      <c r="D285" s="8">
        <f>SUMIF('Aceite Virgen'!$A$6:$A$257,"&gt;="&amp;$A285,'Aceite Virgen'!D$6:D$257)</f>
        <v>6.1099999999999994</v>
      </c>
      <c r="E285" s="8">
        <f>SUMIF('Aceite Virgen'!$A$6:$A$257,"&gt;="&amp;$A285,'Aceite Virgen'!E$6:E$257)</f>
        <v>16.240000000000002</v>
      </c>
      <c r="F285" s="8">
        <f>SUMIF('Aceite Virgen'!$A$6:$A$257,"&gt;="&amp;$A285,'Aceite Virgen'!F$6:F$257)</f>
        <v>2.99</v>
      </c>
      <c r="G285" s="8">
        <f>SUMIF('Aceite Virgen'!$A$6:$A$257,"&gt;="&amp;$A285,'Aceite Virgen'!G$6:G$257)</f>
        <v>11.490000000000002</v>
      </c>
      <c r="H285" s="14"/>
      <c r="I285" s="14"/>
      <c r="J285" s="14"/>
      <c r="K285" s="8">
        <f>SUMIF('Aceite Virgen'!$A$6:$A$257,"&gt;="&amp;$A285,'Aceite Virgen'!K$6:K$257)</f>
        <v>10.860000000000001</v>
      </c>
      <c r="L285" s="8">
        <f>SUMIF('Aceite Virgen'!$A$6:$A$257,"&gt;="&amp;$A285,'Aceite Virgen'!L$6:L$257)</f>
        <v>38.71</v>
      </c>
      <c r="M285" s="8">
        <f>SUMIF('Aceite Virgen'!$A$6:$A$257,"&gt;="&amp;$A285,'Aceite Virgen'!M$6:M$257)</f>
        <v>4.2099999999999991</v>
      </c>
      <c r="N285" s="8">
        <f>SUMIF('Aceite Virgen'!$A$6:$A$257,"&gt;="&amp;$A285,'Aceite Virgen'!N$6:N$257)</f>
        <v>6.68</v>
      </c>
      <c r="O285" s="14"/>
      <c r="P285" s="14"/>
      <c r="Q285" s="14"/>
      <c r="R285" s="8">
        <f>SUMIF('Aceite Virgen'!$A$6:$A$257,"&gt;="&amp;$A285,'Aceite Virgen'!R$6:R$257)</f>
        <v>13.139999999999999</v>
      </c>
      <c r="S285" s="8">
        <f>SUMIF('Aceite Virgen'!$A$6:$A$257,"&gt;="&amp;$A285,'Aceite Virgen'!S$6:S$257)</f>
        <v>34.03</v>
      </c>
      <c r="T285" s="8">
        <f>SUMIF('Aceite Virgen'!$A$6:$A$257,"&gt;="&amp;$A285,'Aceite Virgen'!T$6:T$257)</f>
        <v>8.48</v>
      </c>
      <c r="U285" s="8">
        <f>SUMIF('Aceite Virgen'!$A$6:$A$257,"&gt;="&amp;$A285,'Aceite Virgen'!U$6:U$257)</f>
        <v>4.5</v>
      </c>
      <c r="V285" s="14"/>
      <c r="W285" s="14"/>
      <c r="X285" s="14"/>
      <c r="Y285" s="8">
        <f>SUMIF('Aceite Virgen'!$A$6:$A$257,"&gt;="&amp;$A285,'Aceite Virgen'!Y$6:Y$257)</f>
        <v>7.7799999999999994</v>
      </c>
      <c r="Z285" s="8">
        <f>SUMIF('Aceite Virgen'!$A$6:$A$257,"&gt;="&amp;$A285,'Aceite Virgen'!Z$6:Z$257)</f>
        <v>10.71</v>
      </c>
      <c r="AA285" s="8">
        <f>SUMIF('Aceite Virgen'!$A$6:$A$257,"&gt;="&amp;$A285,'Aceite Virgen'!AA$6:AA$257)</f>
        <v>5.67</v>
      </c>
      <c r="AB285" s="8">
        <f>SUMIF('Aceite Virgen'!$A$6:$A$257,"&gt;="&amp;$A285,'Aceite Virgen'!AB$6:AB$257)</f>
        <v>1.39</v>
      </c>
      <c r="AC285" s="14"/>
      <c r="AD285" s="14"/>
      <c r="AE285" s="14"/>
      <c r="AF285" s="8">
        <f>SUMIF('Aceite Virgen'!$A$6:$A$257,"&gt;="&amp;$A285,'Aceite Virgen'!AF$6:AF$257)</f>
        <v>6.6599999999999993</v>
      </c>
      <c r="AG285" s="8">
        <f>SUMIF('Aceite Virgen'!$A$6:$A$257,"&gt;="&amp;$A285,'Aceite Virgen'!AG$6:AG$257)</f>
        <v>30.5</v>
      </c>
      <c r="AH285" s="8">
        <f>SUMIF('Aceite Virgen'!$A$6:$A$257,"&gt;="&amp;$A285,'Aceite Virgen'!AH$6:AH$257)</f>
        <v>3.5500000000000003</v>
      </c>
      <c r="AI285" s="8">
        <f>SUMIF('Aceite Virgen'!$A$6:$A$257,"&gt;="&amp;$A285,'Aceite Virgen'!AI$6:AI$257)</f>
        <v>6.23</v>
      </c>
      <c r="AJ285" s="14"/>
      <c r="AK285" s="14"/>
      <c r="AL285" s="14"/>
      <c r="AM285" s="8">
        <f>SUMIF('Aceite Virgen'!$A$6:$A$257,"&gt;="&amp;$A285,'Aceite Virgen'!AM$6:AM$257)</f>
        <v>7.6099999999999994</v>
      </c>
      <c r="AN285" s="8">
        <f>SUMIF('Aceite Virgen'!$A$6:$A$257,"&gt;="&amp;$A285,'Aceite Virgen'!AN$6:AN$257)</f>
        <v>22.349999999999998</v>
      </c>
      <c r="AO285" s="8">
        <f>SUMIF('Aceite Virgen'!$A$6:$A$257,"&gt;="&amp;$A285,'Aceite Virgen'!AO$6:AO$257)</f>
        <v>4.95</v>
      </c>
      <c r="AP285" s="8">
        <f>SUMIF('Aceite Virgen'!$A$6:$A$257,"&gt;="&amp;$A285,'Aceite Virgen'!AP$6:AP$257)</f>
        <v>4.8599999999999994</v>
      </c>
      <c r="AQ285" s="14"/>
      <c r="AR285" s="14"/>
      <c r="AT285" s="8">
        <f>SUMIF('Aceite Virgen'!$A$6:$A$257,"&gt;="&amp;$A285,'Aceite Virgen'!AT$6:AT$257)</f>
        <v>6.34</v>
      </c>
      <c r="AU285" s="8">
        <f>SUMIF('Aceite Virgen'!$A$6:$A$257,"&gt;="&amp;$A285,'Aceite Virgen'!AU$6:AU$257)</f>
        <v>26.87</v>
      </c>
      <c r="AV285" s="8">
        <f>SUMIF('Aceite Virgen'!$A$6:$A$257,"&gt;="&amp;$A285,'Aceite Virgen'!AV$6:AV$257)</f>
        <v>2.2400000000000002</v>
      </c>
      <c r="AW285" s="8">
        <f>SUMIF('Aceite Virgen'!$A$6:$A$257,"&gt;="&amp;$A285,'Aceite Virgen'!AW$6:AW$257)</f>
        <v>5.78</v>
      </c>
      <c r="BA285" s="8">
        <f>SUMIF('Aceite Virgen'!$A$6:$A$257,"&gt;="&amp;$A285,'Aceite Virgen'!BA$6:BA$257)</f>
        <v>3.8</v>
      </c>
      <c r="BB285" s="8">
        <f>SUMIF('Aceite Virgen'!$A$6:$A$257,"&gt;="&amp;$A285,'Aceite Virgen'!BB$6:BB$257)</f>
        <v>13.03</v>
      </c>
      <c r="BC285" s="8">
        <f>SUMIF('Aceite Virgen'!$A$6:$A$257,"&gt;="&amp;$A285,'Aceite Virgen'!BC$6:BC$257)</f>
        <v>1.81</v>
      </c>
      <c r="BD285" s="8">
        <f>SUMIF('Aceite Virgen'!$A$6:$A$257,"&gt;="&amp;$A285,'Aceite Virgen'!BD$6:BD$257)</f>
        <v>1.92</v>
      </c>
      <c r="BH285" s="8">
        <f>SUMIF('Aceite Virgen'!$A$6:$A$257,"&gt;="&amp;$A285,'Aceite Virgen'!BH$6:BH$257)</f>
        <v>5.22</v>
      </c>
      <c r="BI285" s="8">
        <f>SUMIF('Aceite Virgen'!$A$6:$A$257,"&gt;="&amp;$A285,'Aceite Virgen'!BI$6:BI$257)</f>
        <v>27.600000000000005</v>
      </c>
      <c r="BJ285" s="8">
        <f>SUMIF('Aceite Virgen'!$A$6:$A$257,"&gt;="&amp;$A285,'Aceite Virgen'!BJ$6:BJ$257)</f>
        <v>3.3400000000000003</v>
      </c>
      <c r="BK285" s="8">
        <f>SUMIF('Aceite Virgen'!$A$6:$A$257,"&gt;="&amp;$A285,'Aceite Virgen'!BK$6:BK$257)</f>
        <v>2.1</v>
      </c>
      <c r="BO285" s="8">
        <f>SUMIF('Aceite Virgen'!$A$6:$A$257,"&gt;="&amp;$A285,'Aceite Virgen'!BO$6:BO$257)</f>
        <v>5.0599999999999996</v>
      </c>
      <c r="BP285" s="8">
        <f>SUMIF('Aceite Virgen'!$A$6:$A$257,"&gt;="&amp;$A285,'Aceite Virgen'!BP$6:BP$257)</f>
        <v>7.92</v>
      </c>
      <c r="BQ285" s="8">
        <f>SUMIF('Aceite Virgen'!$A$6:$A$257,"&gt;="&amp;$A285,'Aceite Virgen'!BQ$6:BQ$257)</f>
        <v>3.0799999999999996</v>
      </c>
      <c r="BR285" s="8">
        <f>SUMIF('Aceite Virgen'!$A$6:$A$257,"&gt;="&amp;$A285,'Aceite Virgen'!BR$6:BR$257)</f>
        <v>6.58</v>
      </c>
      <c r="BV285" s="8">
        <f>SUMIF('Aceite Virgen'!$A$6:$A$257,"&gt;="&amp;$A285,'Aceite Virgen'!BV$6:BV$257)</f>
        <v>6.2299999999999995</v>
      </c>
      <c r="BW285" s="8">
        <f>SUMIF('Aceite Virgen'!$A$6:$A$257,"&gt;="&amp;$A285,'Aceite Virgen'!BW$6:BW$257)</f>
        <v>18.240000000000002</v>
      </c>
      <c r="BX285" s="8">
        <f>SUMIF('Aceite Virgen'!$A$6:$A$257,"&gt;="&amp;$A285,'Aceite Virgen'!BX$6:BX$257)</f>
        <v>3.46</v>
      </c>
      <c r="BY285" s="8">
        <f>SUMIF('Aceite Virgen'!$A$6:$A$257,"&gt;="&amp;$A285,'Aceite Virgen'!BY$6:BY$257)</f>
        <v>19.64</v>
      </c>
      <c r="CC285" s="8">
        <f>SUMIF('Aceite Virgen'!$A$6:$A$257,"&gt;="&amp;$A285,'Aceite Virgen'!CC$6:CC$257)</f>
        <v>6.0699999999999994</v>
      </c>
      <c r="CD285" s="8">
        <f>SUMIF('Aceite Virgen'!$A$6:$A$257,"&gt;="&amp;$A285,'Aceite Virgen'!CD$6:CD$257)</f>
        <v>17.29</v>
      </c>
      <c r="CE285" s="8">
        <f>SUMIF('Aceite Virgen'!$A$6:$A$257,"&gt;="&amp;$A285,'Aceite Virgen'!CE$6:CE$257)</f>
        <v>3.3299999999999996</v>
      </c>
      <c r="CF285" s="8">
        <f>SUMIF('Aceite Virgen'!$A$6:$A$257,"&gt;="&amp;$A285,'Aceite Virgen'!CF$6:CF$257)</f>
        <v>9</v>
      </c>
      <c r="CJ285" s="8">
        <f>SUMIF('Aceite Virgen'!$A$6:$A$257,"&gt;="&amp;$A285,'Aceite Virgen'!CJ$6:CJ$257)</f>
        <v>6.87</v>
      </c>
      <c r="CK285" s="8">
        <f>SUMIF('Aceite Virgen'!$A$6:$A$257,"&gt;="&amp;$A285,'Aceite Virgen'!CK$6:CK$257)</f>
        <v>21.759999999999998</v>
      </c>
      <c r="CL285" s="8">
        <f>SUMIF('Aceite Virgen'!$A$6:$A$257,"&gt;="&amp;$A285,'Aceite Virgen'!CL$6:CL$257)</f>
        <v>3.85</v>
      </c>
      <c r="CM285" s="8">
        <f>SUMIF('Aceite Virgen'!$A$6:$A$257,"&gt;="&amp;$A285,'Aceite Virgen'!CM$6:CM$257)</f>
        <v>1.21</v>
      </c>
      <c r="CQ285" s="8">
        <f>SUMIF('Aceite Virgen'!$A$6:$A$257,"&gt;="&amp;$A285,'Aceite Virgen'!CQ$6:CQ$257)</f>
        <v>9.31</v>
      </c>
      <c r="CR285" s="8">
        <f>SUMIF('Aceite Virgen'!$A$6:$A$257,"&gt;="&amp;$A285,'Aceite Virgen'!CR$6:CR$257)</f>
        <v>34.49</v>
      </c>
      <c r="CS285" s="8">
        <f>SUMIF('Aceite Virgen'!$A$6:$A$257,"&gt;="&amp;$A285,'Aceite Virgen'!CS$6:CS$257)</f>
        <v>5.1099999999999994</v>
      </c>
      <c r="CT285" s="8">
        <f>SUMIF('Aceite Virgen'!$A$6:$A$257,"&gt;="&amp;$A285,'Aceite Virgen'!CT$6:CT$257)</f>
        <v>0</v>
      </c>
      <c r="CX285" s="8">
        <f>SUMIF('Aceite Virgen'!$A$6:$A$257,"&gt;="&amp;$A285,'Aceite Virgen'!CX$6:CX$257)</f>
        <v>10.57</v>
      </c>
      <c r="CY285" s="8">
        <f>SUMIF('Aceite Virgen'!$A$6:$A$257,"&gt;="&amp;$A285,'Aceite Virgen'!CY$6:CY$257)</f>
        <v>26.58</v>
      </c>
      <c r="CZ285" s="8">
        <f>SUMIF('Aceite Virgen'!$A$6:$A$257,"&gt;="&amp;$A285,'Aceite Virgen'!CZ$6:CZ$257)</f>
        <v>4.74</v>
      </c>
      <c r="DA285" s="8">
        <f>SUMIF('Aceite Virgen'!$A$6:$A$257,"&gt;="&amp;$A285,'Aceite Virgen'!DA$6:DA$257)</f>
        <v>6.62</v>
      </c>
      <c r="DE285" s="8">
        <f>SUMIF('Aceite Virgen'!$A$6:$A$257,"&gt;="&amp;$A285,'Aceite Virgen'!DE$6:DE$257)</f>
        <v>9.7600000000000016</v>
      </c>
      <c r="DF285" s="8">
        <f>SUMIF('Aceite Virgen'!$A$6:$A$257,"&gt;="&amp;$A285,'Aceite Virgen'!DF$6:DF$257)</f>
        <v>20.83</v>
      </c>
      <c r="DG285" s="8">
        <f>SUMIF('Aceite Virgen'!$A$6:$A$257,"&gt;="&amp;$A285,'Aceite Virgen'!DG$6:DG$257)</f>
        <v>4.32</v>
      </c>
      <c r="DH285" s="8">
        <f>SUMIF('Aceite Virgen'!$A$6:$A$257,"&gt;="&amp;$A285,'Aceite Virgen'!DH$6:DH$257)</f>
        <v>4.92</v>
      </c>
      <c r="DL285" s="8">
        <f>SUMIF('Aceite Virgen'!$A$6:$A$257,"&gt;="&amp;$A285,'Aceite Virgen'!DL$6:DL$257)</f>
        <v>7.17</v>
      </c>
      <c r="DM285" s="8">
        <f>SUMIF('Aceite Virgen'!$A$6:$A$257,"&gt;="&amp;$A285,'Aceite Virgen'!DM$6:DM$257)</f>
        <v>16.009999999999998</v>
      </c>
      <c r="DN285" s="8">
        <f>SUMIF('Aceite Virgen'!$A$6:$A$257,"&gt;="&amp;$A285,'Aceite Virgen'!DN$6:DN$257)</f>
        <v>4.8099999999999996</v>
      </c>
      <c r="DO285" s="8">
        <f>SUMIF('Aceite Virgen'!$A$6:$A$257,"&gt;="&amp;$A285,'Aceite Virgen'!DO$6:DO$257)</f>
        <v>1.52</v>
      </c>
      <c r="DS285" s="8">
        <f>SUMIF('Aceite Virgen'!$A$6:$A$257,"&gt;="&amp;$A285,'Aceite Virgen'!DS$6:DS$257)</f>
        <v>7.59</v>
      </c>
      <c r="DT285" s="8">
        <f>SUMIF('Aceite Virgen'!$A$6:$A$257,"&gt;="&amp;$A285,'Aceite Virgen'!DT$6:DT$257)</f>
        <v>15.51</v>
      </c>
      <c r="DU285" s="8">
        <f>SUMIF('Aceite Virgen'!$A$6:$A$257,"&gt;="&amp;$A285,'Aceite Virgen'!DU$6:DU$257)</f>
        <v>4.9399999999999995</v>
      </c>
      <c r="DV285" s="8">
        <f>SUMIF('Aceite Virgen'!$A$6:$A$257,"&gt;="&amp;$A285,'Aceite Virgen'!DV$6:DV$257)</f>
        <v>2.5499999999999998</v>
      </c>
      <c r="DZ285" s="8">
        <f>SUMIF('Aceite Virgen'!$A$6:$A$257,"&gt;="&amp;$A285,'Aceite Virgen'!DZ$6:DZ$257)</f>
        <v>9.4699999999999989</v>
      </c>
      <c r="EA285" s="8">
        <f>SUMIF('Aceite Virgen'!$A$6:$A$257,"&gt;="&amp;$A285,'Aceite Virgen'!EA$6:EA$257)</f>
        <v>14.450000000000001</v>
      </c>
      <c r="EB285" s="8">
        <f>SUMIF('Aceite Virgen'!$A$6:$A$257,"&gt;="&amp;$A285,'Aceite Virgen'!EB$6:EB$257)</f>
        <v>6.49</v>
      </c>
      <c r="EC285" s="8">
        <f>SUMIF('Aceite Virgen'!$A$6:$A$257,"&gt;="&amp;$A285,'Aceite Virgen'!EC$6:EC$257)</f>
        <v>0</v>
      </c>
      <c r="EG285" s="8">
        <f>SUMIF('Aceite Virgen'!$A$6:$A$257,"&gt;="&amp;$A285,'Aceite Virgen'!EG$6:EG$257)</f>
        <v>11.809999999999999</v>
      </c>
      <c r="EH285" s="8">
        <f>SUMIF('Aceite Virgen'!$A$6:$A$257,"&gt;="&amp;$A285,'Aceite Virgen'!EH$6:EH$257)</f>
        <v>29.32</v>
      </c>
      <c r="EI285" s="8">
        <f>SUMIF('Aceite Virgen'!$A$6:$A$257,"&gt;="&amp;$A285,'Aceite Virgen'!EI$6:EI$257)</f>
        <v>6.1</v>
      </c>
      <c r="EJ285" s="8">
        <f>SUMIF('Aceite Virgen'!$A$6:$A$257,"&gt;="&amp;$A285,'Aceite Virgen'!EJ$6:EJ$257)</f>
        <v>2.5499999999999998</v>
      </c>
    </row>
    <row r="287" spans="1:140" x14ac:dyDescent="0.3">
      <c r="D287" s="11">
        <f>SUM(D262:D285)</f>
        <v>100.02000000000001</v>
      </c>
      <c r="E287" s="11">
        <f>SUM(E262:E285)</f>
        <v>100</v>
      </c>
      <c r="F287" s="11">
        <f>SUM(F262:F285)</f>
        <v>100.05</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99.999999999999986</v>
      </c>
      <c r="U287" s="11">
        <f>SUM(U262:U285)</f>
        <v>99.99</v>
      </c>
      <c r="Y287" s="11">
        <f>SUM(Y262:Y285)</f>
        <v>99.960000000000022</v>
      </c>
      <c r="Z287" s="11">
        <f>SUM(Z262:Z285)</f>
        <v>100.00999999999999</v>
      </c>
      <c r="AA287" s="11">
        <f>SUM(AA262:AA285)</f>
        <v>100.02999999999999</v>
      </c>
      <c r="AB287" s="11">
        <f>SUM(AB262:AB285)</f>
        <v>99.990000000000009</v>
      </c>
      <c r="AF287" s="11">
        <f>SUM(AF262:AF285)</f>
        <v>100.01</v>
      </c>
      <c r="AG287" s="11">
        <f>SUM(AG262:AG285)</f>
        <v>99.97</v>
      </c>
      <c r="AH287" s="11">
        <f>SUM(AH262:AH285)</f>
        <v>100.02000000000001</v>
      </c>
      <c r="AI287" s="11">
        <f>SUM(AI262:AI285)</f>
        <v>100.01</v>
      </c>
      <c r="AM287" s="11">
        <f>SUM(AM262:AM285)</f>
        <v>99.990000000000009</v>
      </c>
      <c r="AN287" s="11">
        <f>SUM(AN262:AN285)</f>
        <v>100.00999999999999</v>
      </c>
      <c r="AO287" s="11">
        <f>SUM(AO262:AO285)</f>
        <v>100.03</v>
      </c>
      <c r="AP287" s="11">
        <f>SUM(AP262:AP285)</f>
        <v>99.99</v>
      </c>
      <c r="AT287" s="11">
        <f>SUM(AT262:AT285)</f>
        <v>99.96</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99.999999999999986</v>
      </c>
      <c r="BP287" s="11">
        <f>SUM(BP262:BP285)</f>
        <v>100.00000000000001</v>
      </c>
      <c r="BQ287" s="11">
        <f>SUM(BQ262:BQ285)</f>
        <v>99.950000000000017</v>
      </c>
      <c r="BR287" s="11">
        <f>SUM(BR262:BR285)</f>
        <v>99.999999999999986</v>
      </c>
      <c r="BV287" s="11">
        <f>SUM(BV262:BV285)</f>
        <v>99.98</v>
      </c>
      <c r="BW287" s="11">
        <f>SUM(BW262:BW285)</f>
        <v>99.990000000000009</v>
      </c>
      <c r="BX287" s="11">
        <f>SUM(BX262:BX285)</f>
        <v>99.97</v>
      </c>
      <c r="BY287" s="11">
        <f>SUM(BY262:BY285)</f>
        <v>99.999999999999986</v>
      </c>
      <c r="CC287" s="11">
        <f>SUM(CC262:CC285)</f>
        <v>100.01999999999998</v>
      </c>
      <c r="CD287" s="11">
        <f>SUM(CD262:CD285)</f>
        <v>99.97999999999999</v>
      </c>
      <c r="CE287" s="11">
        <f>SUM(CE262:CE285)</f>
        <v>99.999999999999986</v>
      </c>
      <c r="CF287" s="11">
        <f>SUM(CF262:CF285)</f>
        <v>100</v>
      </c>
      <c r="CJ287" s="11">
        <f>SUM(CJ262:CJ285)</f>
        <v>100.02</v>
      </c>
      <c r="CK287" s="11">
        <f>SUM(CK262:CK285)</f>
        <v>99.999999999999972</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99.979999999999976</v>
      </c>
      <c r="DA287" s="11">
        <f>SUM(DA262:DA285)</f>
        <v>99.990000000000009</v>
      </c>
      <c r="DE287" s="11">
        <f>SUM(DE262:DE285)</f>
        <v>100.01</v>
      </c>
      <c r="DF287" s="11">
        <f>SUM(DF262:DF285)</f>
        <v>99.99</v>
      </c>
      <c r="DG287" s="11">
        <f>SUM(DG262:DG285)</f>
        <v>100.00999999999999</v>
      </c>
      <c r="DH287" s="11">
        <f>SUM(DH262:DH285)</f>
        <v>100</v>
      </c>
      <c r="DL287" s="11">
        <f>SUM(DL262:DL285)</f>
        <v>100</v>
      </c>
      <c r="DM287" s="11">
        <f>SUM(DM262:DM285)</f>
        <v>99.97999999999999</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99.97999999999999</v>
      </c>
      <c r="EJ287" s="11">
        <f>SUM(EJ262:EJ285)</f>
        <v>99.990000000000009</v>
      </c>
    </row>
  </sheetData>
  <mergeCells count="1">
    <mergeCell ref="A260:B260"/>
  </mergeCells>
  <conditionalFormatting sqref="BA287:BD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BH287:BK287">
    <cfRule type="cellIs" dxfId="60" priority="58" operator="greaterThan">
      <formula>100.1</formula>
    </cfRule>
    <cfRule type="cellIs" dxfId="59" priority="59" operator="greaterThan">
      <formula>99.8</formula>
    </cfRule>
    <cfRule type="cellIs" dxfId="58" priority="60" operator="lessThan">
      <formula>99.8</formula>
    </cfRule>
  </conditionalFormatting>
  <conditionalFormatting sqref="BO287:BR287">
    <cfRule type="cellIs" dxfId="57" priority="55" operator="greaterThan">
      <formula>100.1</formula>
    </cfRule>
    <cfRule type="cellIs" dxfId="56" priority="56" operator="greaterThan">
      <formula>99.8</formula>
    </cfRule>
    <cfRule type="cellIs" dxfId="55" priority="57" operator="lessThan">
      <formula>99.8</formula>
    </cfRule>
  </conditionalFormatting>
  <conditionalFormatting sqref="BV287:BY287">
    <cfRule type="cellIs" dxfId="54" priority="52" operator="greaterThan">
      <formula>100.1</formula>
    </cfRule>
    <cfRule type="cellIs" dxfId="53" priority="53" operator="greaterThan">
      <formula>99.8</formula>
    </cfRule>
    <cfRule type="cellIs" dxfId="52" priority="54" operator="lessThan">
      <formula>99.8</formula>
    </cfRule>
  </conditionalFormatting>
  <conditionalFormatting sqref="AT287:AW287">
    <cfRule type="cellIs" dxfId="51" priority="49" operator="greaterThan">
      <formula>100.1</formula>
    </cfRule>
    <cfRule type="cellIs" dxfId="50" priority="50" operator="greaterThan">
      <formula>99.8</formula>
    </cfRule>
    <cfRule type="cellIs" dxfId="49" priority="51" operator="lessThan">
      <formula>99.8</formula>
    </cfRule>
  </conditionalFormatting>
  <conditionalFormatting sqref="AM287:AP287">
    <cfRule type="cellIs" dxfId="48" priority="46" operator="greaterThan">
      <formula>100.1</formula>
    </cfRule>
    <cfRule type="cellIs" dxfId="47" priority="47" operator="greaterThan">
      <formula>99.8</formula>
    </cfRule>
    <cfRule type="cellIs" dxfId="46" priority="48" operator="lessThan">
      <formula>99.8</formula>
    </cfRule>
  </conditionalFormatting>
  <conditionalFormatting sqref="AF287:AI287">
    <cfRule type="cellIs" dxfId="45" priority="43" operator="greaterThan">
      <formula>100.1</formula>
    </cfRule>
    <cfRule type="cellIs" dxfId="44" priority="44" operator="greaterThan">
      <formula>99.8</formula>
    </cfRule>
    <cfRule type="cellIs" dxfId="43" priority="45" operator="lessThan">
      <formula>99.8</formula>
    </cfRule>
  </conditionalFormatting>
  <conditionalFormatting sqref="Y287:AB287">
    <cfRule type="cellIs" dxfId="42" priority="40" operator="greaterThan">
      <formula>100.1</formula>
    </cfRule>
    <cfRule type="cellIs" dxfId="41" priority="41" operator="greaterThan">
      <formula>99.8</formula>
    </cfRule>
    <cfRule type="cellIs" dxfId="40" priority="42" operator="lessThan">
      <formula>99.8</formula>
    </cfRule>
  </conditionalFormatting>
  <conditionalFormatting sqref="R287:U287">
    <cfRule type="cellIs" dxfId="39" priority="37" operator="greaterThan">
      <formula>100.1</formula>
    </cfRule>
    <cfRule type="cellIs" dxfId="38" priority="38" operator="greaterThan">
      <formula>99.8</formula>
    </cfRule>
    <cfRule type="cellIs" dxfId="37" priority="39" operator="lessThan">
      <formula>99.8</formula>
    </cfRule>
  </conditionalFormatting>
  <conditionalFormatting sqref="K287:N287">
    <cfRule type="cellIs" dxfId="36" priority="34" operator="greaterThan">
      <formula>100.1</formula>
    </cfRule>
    <cfRule type="cellIs" dxfId="35" priority="35" operator="greaterThan">
      <formula>99.8</formula>
    </cfRule>
    <cfRule type="cellIs" dxfId="34" priority="36" operator="lessThan">
      <formula>99.8</formula>
    </cfRule>
  </conditionalFormatting>
  <conditionalFormatting sqref="D287:G287">
    <cfRule type="cellIs" dxfId="33" priority="31" operator="greaterThan">
      <formula>100.1</formula>
    </cfRule>
    <cfRule type="cellIs" dxfId="32" priority="32" operator="greaterThan">
      <formula>99.8</formula>
    </cfRule>
    <cfRule type="cellIs" dxfId="31" priority="33" operator="lessThan">
      <formula>99.8</formula>
    </cfRule>
  </conditionalFormatting>
  <conditionalFormatting sqref="CC287:CF287">
    <cfRule type="cellIs" dxfId="30" priority="28" operator="greaterThan">
      <formula>100.1</formula>
    </cfRule>
    <cfRule type="cellIs" dxfId="29" priority="29" operator="greaterThan">
      <formula>99.8</formula>
    </cfRule>
    <cfRule type="cellIs" dxfId="28" priority="30" operator="lessThan">
      <formula>99.8</formula>
    </cfRule>
  </conditionalFormatting>
  <conditionalFormatting sqref="CJ287:CM287">
    <cfRule type="cellIs" dxfId="27" priority="25" operator="greaterThan">
      <formula>100.1</formula>
    </cfRule>
    <cfRule type="cellIs" dxfId="26" priority="26" operator="greaterThan">
      <formula>99.8</formula>
    </cfRule>
    <cfRule type="cellIs" dxfId="25" priority="27" operator="lessThan">
      <formula>99.8</formula>
    </cfRule>
  </conditionalFormatting>
  <conditionalFormatting sqref="CQ287:CT287">
    <cfRule type="cellIs" dxfId="24" priority="22" operator="greaterThan">
      <formula>100.1</formula>
    </cfRule>
    <cfRule type="cellIs" dxfId="23" priority="23" operator="greaterThan">
      <formula>99.8</formula>
    </cfRule>
    <cfRule type="cellIs" dxfId="22" priority="24" operator="lessThan">
      <formula>99.8</formula>
    </cfRule>
  </conditionalFormatting>
  <conditionalFormatting sqref="CX287:DA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DE287:DH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DL287:DO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DS287:DV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DZ287:EC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EG287:EJ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B10" sqref="B10:C33"/>
    </sheetView>
  </sheetViews>
  <sheetFormatPr baseColWidth="10" defaultColWidth="11.44140625" defaultRowHeight="14.4" x14ac:dyDescent="0.3"/>
  <cols>
    <col min="1" max="1" width="8.21875" style="6" customWidth="1"/>
    <col min="2" max="2" width="11.5546875" style="6" customWidth="1"/>
    <col min="3" max="3" width="11.44140625" style="6"/>
    <col min="4" max="4" width="3" style="6" customWidth="1"/>
    <col min="5" max="16" width="9.2187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FEBRERO 18T.España</v>
      </c>
      <c r="F5" s="39" t="str">
        <f t="shared" si="0"/>
        <v xml:space="preserve"> MARZO 18T.España</v>
      </c>
      <c r="G5" s="39" t="str">
        <f t="shared" si="0"/>
        <v xml:space="preserve"> ABRIL 18T.España</v>
      </c>
      <c r="H5" s="39" t="str">
        <f t="shared" si="0"/>
        <v xml:space="preserve"> MAYO 18T.España</v>
      </c>
      <c r="I5" s="39" t="str">
        <f t="shared" si="0"/>
        <v xml:space="preserve"> JUNIO 18T.España</v>
      </c>
      <c r="J5" s="39" t="str">
        <f t="shared" si="0"/>
        <v xml:space="preserve"> JULIO 18T.España</v>
      </c>
      <c r="K5" s="39" t="str">
        <f t="shared" si="0"/>
        <v xml:space="preserve"> AGOSTO 18T.España</v>
      </c>
      <c r="L5" s="39" t="str">
        <f t="shared" si="0"/>
        <v xml:space="preserve"> SEPTIEMBRE 18T.España</v>
      </c>
      <c r="M5" s="39" t="str">
        <f t="shared" si="0"/>
        <v xml:space="preserve"> OCTUBRE 18T.España</v>
      </c>
      <c r="N5" s="39" t="str">
        <f t="shared" si="0"/>
        <v xml:space="preserve"> NOVIEMBRE 18T.España</v>
      </c>
      <c r="O5" s="39" t="str">
        <f t="shared" si="0"/>
        <v xml:space="preserve"> DICIEMBRE 18T.España</v>
      </c>
      <c r="P5" s="39" t="str">
        <f t="shared" si="0"/>
        <v xml:space="preserve"> ENERO 19T.España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FEBRERO 18</v>
      </c>
      <c r="F9" s="6" t="str">
        <f t="array" ref="F9">INDEX('Aceite de Oliva'!$A$260:$YR$260,,MAX(IF('Aceite de Oliva'!$A$260:$YR$260&lt;&gt;"",COLUMN('Aceite de Oliva'!$A$260:$YR$260)))-(7*F8))</f>
        <v xml:space="preserve"> MARZO 18</v>
      </c>
      <c r="G9" s="6" t="str">
        <f t="array" ref="G9">INDEX('Aceite de Oliva'!$A$260:$YR$260,,MAX(IF('Aceite de Oliva'!$A$260:$YR$260&lt;&gt;"",COLUMN('Aceite de Oliva'!$A$260:$YR$260)))-(7*G8))</f>
        <v xml:space="preserve"> ABRIL 18</v>
      </c>
      <c r="H9" s="6" t="str">
        <f t="array" ref="H9">INDEX('Aceite de Oliva'!$A$260:$YR$260,,MAX(IF('Aceite de Oliva'!$A$260:$YR$260&lt;&gt;"",COLUMN('Aceite de Oliva'!$A$260:$YR$260)))-(7*H8))</f>
        <v xml:space="preserve"> MAYO 18</v>
      </c>
      <c r="I9" s="6" t="str">
        <f t="array" ref="I9">INDEX('Aceite de Oliva'!$A$260:$YR$260,,MAX(IF('Aceite de Oliva'!$A$260:$YR$260&lt;&gt;"",COLUMN('Aceite de Oliva'!$A$260:$YR$260)))-(7*I8))</f>
        <v xml:space="preserve"> JUNIO 18</v>
      </c>
      <c r="J9" s="6" t="str">
        <f t="array" ref="J9">INDEX('Aceite de Oliva'!$A$260:$YR$260,,MAX(IF('Aceite de Oliva'!$A$260:$YR$260&lt;&gt;"",COLUMN('Aceite de Oliva'!$A$260:$YR$260)))-(7*J8))</f>
        <v xml:space="preserve"> JULIO 18</v>
      </c>
      <c r="K9" s="6" t="str">
        <f t="array" ref="K9">INDEX('Aceite de Oliva'!$A$260:$YR$260,,MAX(IF('Aceite de Oliva'!$A$260:$YR$260&lt;&gt;"",COLUMN('Aceite de Oliva'!$A$260:$YR$260)))-(7*K8))</f>
        <v xml:space="preserve"> AGOSTO 18</v>
      </c>
      <c r="L9" s="6" t="str">
        <f t="array" ref="L9">INDEX('Aceite de Oliva'!$A$260:$YR$260,,MAX(IF('Aceite de Oliva'!$A$260:$YR$260&lt;&gt;"",COLUMN('Aceite de Oliva'!$A$260:$YR$260)))-(7*L8))</f>
        <v xml:space="preserve"> SEPTIEMBRE 18</v>
      </c>
      <c r="M9" s="6" t="str">
        <f t="array" ref="M9">INDEX('Aceite de Oliva'!$A$260:$YR$260,,MAX(IF('Aceite de Oliva'!$A$260:$YR$260&lt;&gt;"",COLUMN('Aceite de Oliva'!$A$260:$YR$260)))-(7*M8))</f>
        <v xml:space="preserve"> OCTUBRE 18</v>
      </c>
      <c r="N9" s="6" t="str">
        <f t="array" ref="N9">INDEX('Aceite de Oliva'!$A$260:$YR$260,,MAX(IF('Aceite de Oliva'!$A$260:$YR$260&lt;&gt;"",COLUMN('Aceite de Oliva'!$A$260:$YR$260)))-(7*N8))</f>
        <v xml:space="preserve"> NOVIEMBRE 18</v>
      </c>
      <c r="O9" s="6" t="str">
        <f t="array" ref="O9">INDEX('Aceite de Oliva'!$A$260:$YR$260,,MAX(IF('Aceite de Oliva'!$A$260:$YR$260&lt;&gt;"",COLUMN('Aceite de Oliva'!$A$260:$YR$260)))-(7*O8))</f>
        <v xml:space="preserve"> DICIEMBRE 18</v>
      </c>
      <c r="P9" s="6" t="str">
        <f t="array" ref="P9">INDEX('Aceite de Oliva'!$A$260:$YR$260,,MAX(IF('Aceite de Oliva'!$A$260:$YR$260&lt;&gt;"",COLUMN('Aceite de Oliva'!$A$260:$YR$260))))</f>
        <v xml:space="preserve"> ENERO 19</v>
      </c>
    </row>
    <row r="10" spans="2:17" x14ac:dyDescent="0.3">
      <c r="B10" s="15"/>
      <c r="C10" s="24">
        <v>2.5</v>
      </c>
      <c r="E10" s="40">
        <f t="array" ref="E10">INDEX('Aceite Virgen Extra'!$A$259:$YR$285,MATCH($B10,'Aceite Virgen Extra'!$A$259:$A$285,0),MATCH(E$5,'Aceite Virgen Extra'!$A$259:$YR$259,0))</f>
        <v>0.94</v>
      </c>
      <c r="F10" s="40">
        <f t="array" ref="F10">INDEX('Aceite Virgen Extra'!$A$259:$YR$285,MATCH($B10,'Aceite Virgen Extra'!$A$259:$A$285,0),MATCH(F$5,'Aceite Virgen Extra'!$A$259:$YR$259,0))</f>
        <v>1.1400000000000001</v>
      </c>
      <c r="G10" s="40">
        <f t="array" ref="G10">INDEX('Aceite Virgen Extra'!$A$259:$YR$285,MATCH($B10,'Aceite Virgen Extra'!$A$259:$A$285,0),MATCH(G$5,'Aceite Virgen Extra'!$A$259:$YR$259,0))</f>
        <v>1.4100000000000001</v>
      </c>
      <c r="H10" s="40">
        <f t="array" ref="H10">INDEX('Aceite Virgen Extra'!$A$259:$YR$285,MATCH($B10,'Aceite Virgen Extra'!$A$259:$A$285,0),MATCH(H$5,'Aceite Virgen Extra'!$A$259:$YR$259,0))</f>
        <v>1.1000000000000001</v>
      </c>
      <c r="I10" s="40">
        <f t="array" ref="I10">INDEX('Aceite Virgen Extra'!$A$259:$YR$285,MATCH($B10,'Aceite Virgen Extra'!$A$259:$A$285,0),MATCH(I$5,'Aceite Virgen Extra'!$A$259:$YR$259,0))</f>
        <v>2.23</v>
      </c>
      <c r="J10" s="40">
        <f t="array" ref="J10">INDEX('Aceite Virgen Extra'!$A$259:$YR$285,MATCH($B10,'Aceite Virgen Extra'!$A$259:$A$285,0),MATCH(J$5,'Aceite Virgen Extra'!$A$259:$YR$259,0))</f>
        <v>1.1400000000000001</v>
      </c>
      <c r="K10" s="40">
        <f t="array" ref="K10">INDEX('Aceite Virgen Extra'!$A$259:$YR$285,MATCH($B10,'Aceite Virgen Extra'!$A$259:$A$285,0),MATCH(K$5,'Aceite Virgen Extra'!$A$259:$YR$259,0))</f>
        <v>1.4600000000000002</v>
      </c>
      <c r="L10" s="40">
        <f t="array" ref="L10">INDEX('Aceite Virgen Extra'!$A$259:$YR$285,MATCH($B10,'Aceite Virgen Extra'!$A$259:$A$285,0),MATCH(L$5,'Aceite Virgen Extra'!$A$259:$YR$259,0))</f>
        <v>1.1400000000000001</v>
      </c>
      <c r="M10" s="40">
        <f t="array" ref="M10">INDEX('Aceite Virgen Extra'!$A$259:$YR$285,MATCH($B10,'Aceite Virgen Extra'!$A$259:$A$285,0),MATCH(M$5,'Aceite Virgen Extra'!$A$259:$YR$259,0))</f>
        <v>1.44</v>
      </c>
      <c r="N10" s="40">
        <f t="array" ref="N10">INDEX('Aceite Virgen Extra'!$A$259:$YR$285,MATCH($B10,'Aceite Virgen Extra'!$A$259:$A$285,0),MATCH(N$5,'Aceite Virgen Extra'!$A$259:$YR$259,0))</f>
        <v>1.3499999999999999</v>
      </c>
      <c r="O10" s="40">
        <f t="array" ref="O10">INDEX('Aceite Virgen Extra'!$A$259:$YR$285,MATCH($B10,'Aceite Virgen Extra'!$A$259:$A$285,0),MATCH(O$5,'Aceite Virgen Extra'!$A$259:$YR$259,0))</f>
        <v>0.87</v>
      </c>
      <c r="P10" s="40">
        <f t="array" ref="P10">INDEX('Aceite Virgen Extra'!$A$259:$YR$285,MATCH($B10,'Aceite Virgen Extra'!$A$259:$A$285,0),MATCH(P$5,'Aceite Virgen Extra'!$A$259:$YR$259,0))</f>
        <v>0.57999999999999996</v>
      </c>
    </row>
    <row r="11" spans="2:17" x14ac:dyDescent="0.3">
      <c r="B11" s="19">
        <f t="shared" ref="B11:B33" si="1">C10</f>
        <v>2.5</v>
      </c>
      <c r="C11" s="18">
        <f>ROUND(B11+$C$7,2)</f>
        <v>2.7</v>
      </c>
      <c r="E11" s="40">
        <f t="array" ref="E11">INDEX('Aceite Virgen Extra'!$A$259:$YR$285,MATCH($B11,'Aceite Virgen Extra'!$A$259:$A$285,0),MATCH(E$5,'Aceite Virgen Extra'!$A$259:$YR$259,0))</f>
        <v>0.68</v>
      </c>
      <c r="F11" s="40">
        <f t="array" ref="F11">INDEX('Aceite Virgen Extra'!$A$259:$YR$285,MATCH($B11,'Aceite Virgen Extra'!$A$259:$A$285,0),MATCH(F$5,'Aceite Virgen Extra'!$A$259:$YR$259,0))</f>
        <v>0.39</v>
      </c>
      <c r="G11" s="40">
        <f t="array" ref="G11">INDEX('Aceite Virgen Extra'!$A$259:$YR$285,MATCH($B11,'Aceite Virgen Extra'!$A$259:$A$285,0),MATCH(G$5,'Aceite Virgen Extra'!$A$259:$YR$259,0))</f>
        <v>1.3900000000000001</v>
      </c>
      <c r="H11" s="40">
        <f t="array" ref="H11">INDEX('Aceite Virgen Extra'!$A$259:$YR$285,MATCH($B11,'Aceite Virgen Extra'!$A$259:$A$285,0),MATCH(H$5,'Aceite Virgen Extra'!$A$259:$YR$259,0))</f>
        <v>0.59</v>
      </c>
      <c r="I11" s="40">
        <f t="array" ref="I11">INDEX('Aceite Virgen Extra'!$A$259:$YR$285,MATCH($B11,'Aceite Virgen Extra'!$A$259:$A$285,0),MATCH(I$5,'Aceite Virgen Extra'!$A$259:$YR$259,0))</f>
        <v>0.70000000000000007</v>
      </c>
      <c r="J11" s="40">
        <f t="array" ref="J11">INDEX('Aceite Virgen Extra'!$A$259:$YR$285,MATCH($B11,'Aceite Virgen Extra'!$A$259:$A$285,0),MATCH(J$5,'Aceite Virgen Extra'!$A$259:$YR$259,0))</f>
        <v>0.96</v>
      </c>
      <c r="K11" s="40">
        <f t="array" ref="K11">INDEX('Aceite Virgen Extra'!$A$259:$YR$285,MATCH($B11,'Aceite Virgen Extra'!$A$259:$A$285,0),MATCH(K$5,'Aceite Virgen Extra'!$A$259:$YR$259,0))</f>
        <v>0.84000000000000008</v>
      </c>
      <c r="L11" s="40">
        <f t="array" ref="L11">INDEX('Aceite Virgen Extra'!$A$259:$YR$285,MATCH($B11,'Aceite Virgen Extra'!$A$259:$A$285,0),MATCH(L$5,'Aceite Virgen Extra'!$A$259:$YR$259,0))</f>
        <v>0.41000000000000003</v>
      </c>
      <c r="M11" s="40">
        <f t="array" ref="M11">INDEX('Aceite Virgen Extra'!$A$259:$YR$285,MATCH($B11,'Aceite Virgen Extra'!$A$259:$A$285,0),MATCH(M$5,'Aceite Virgen Extra'!$A$259:$YR$259,0))</f>
        <v>1.22</v>
      </c>
      <c r="N11" s="40">
        <f t="array" ref="N11">INDEX('Aceite Virgen Extra'!$A$259:$YR$285,MATCH($B11,'Aceite Virgen Extra'!$A$259:$A$285,0),MATCH(N$5,'Aceite Virgen Extra'!$A$259:$YR$259,0))</f>
        <v>1.4000000000000001</v>
      </c>
      <c r="O11" s="40">
        <f t="array" ref="O11">INDEX('Aceite Virgen Extra'!$A$259:$YR$285,MATCH($B11,'Aceite Virgen Extra'!$A$259:$A$285,0),MATCH(O$5,'Aceite Virgen Extra'!$A$259:$YR$259,0))</f>
        <v>1.1100000000000001</v>
      </c>
      <c r="P11" s="40">
        <f t="array" ref="P11">INDEX('Aceite Virgen Extra'!$A$259:$YR$285,MATCH($B11,'Aceite Virgen Extra'!$A$259:$A$285,0),MATCH(P$5,'Aceite Virgen Extra'!$A$259:$YR$259,0))</f>
        <v>1.72</v>
      </c>
    </row>
    <row r="12" spans="2:17" x14ac:dyDescent="0.3">
      <c r="B12" s="19">
        <f t="shared" si="1"/>
        <v>2.7</v>
      </c>
      <c r="C12" s="18">
        <f t="shared" ref="C12:C32" si="2">ROUND(B12+$C$7,2)</f>
        <v>2.9</v>
      </c>
      <c r="E12" s="40">
        <f t="array" ref="E12">INDEX('Aceite Virgen Extra'!$A$259:$YR$285,MATCH($B12,'Aceite Virgen Extra'!$A$259:$A$285,0),MATCH(E$5,'Aceite Virgen Extra'!$A$259:$YR$259,0))</f>
        <v>0.57000000000000006</v>
      </c>
      <c r="F12" s="40">
        <f t="array" ref="F12">INDEX('Aceite Virgen Extra'!$A$259:$YR$285,MATCH($B12,'Aceite Virgen Extra'!$A$259:$A$285,0),MATCH(F$5,'Aceite Virgen Extra'!$A$259:$YR$259,0))</f>
        <v>0.13</v>
      </c>
      <c r="G12" s="40">
        <f t="array" ref="G12">INDEX('Aceite Virgen Extra'!$A$259:$YR$285,MATCH($B12,'Aceite Virgen Extra'!$A$259:$A$285,0),MATCH(G$5,'Aceite Virgen Extra'!$A$259:$YR$259,0))</f>
        <v>0.99</v>
      </c>
      <c r="H12" s="40">
        <f t="array" ref="H12">INDEX('Aceite Virgen Extra'!$A$259:$YR$285,MATCH($B12,'Aceite Virgen Extra'!$A$259:$A$285,0),MATCH(H$5,'Aceite Virgen Extra'!$A$259:$YR$259,0))</f>
        <v>0.29000000000000004</v>
      </c>
      <c r="I12" s="40">
        <f t="array" ref="I12">INDEX('Aceite Virgen Extra'!$A$259:$YR$285,MATCH($B12,'Aceite Virgen Extra'!$A$259:$A$285,0),MATCH(I$5,'Aceite Virgen Extra'!$A$259:$YR$259,0))</f>
        <v>1.0899999999999999</v>
      </c>
      <c r="J12" s="40">
        <f t="array" ref="J12">INDEX('Aceite Virgen Extra'!$A$259:$YR$285,MATCH($B12,'Aceite Virgen Extra'!$A$259:$A$285,0),MATCH(J$5,'Aceite Virgen Extra'!$A$259:$YR$259,0))</f>
        <v>0.64</v>
      </c>
      <c r="K12" s="40">
        <f t="array" ref="K12">INDEX('Aceite Virgen Extra'!$A$259:$YR$285,MATCH($B12,'Aceite Virgen Extra'!$A$259:$A$285,0),MATCH(K$5,'Aceite Virgen Extra'!$A$259:$YR$259,0))</f>
        <v>0.64</v>
      </c>
      <c r="L12" s="40">
        <f t="array" ref="L12">INDEX('Aceite Virgen Extra'!$A$259:$YR$285,MATCH($B12,'Aceite Virgen Extra'!$A$259:$A$285,0),MATCH(L$5,'Aceite Virgen Extra'!$A$259:$YR$259,0))</f>
        <v>0.48</v>
      </c>
      <c r="M12" s="40">
        <f t="array" ref="M12">INDEX('Aceite Virgen Extra'!$A$259:$YR$285,MATCH($B12,'Aceite Virgen Extra'!$A$259:$A$285,0),MATCH(M$5,'Aceite Virgen Extra'!$A$259:$YR$259,0))</f>
        <v>0.77</v>
      </c>
      <c r="N12" s="40">
        <f t="array" ref="N12">INDEX('Aceite Virgen Extra'!$A$259:$YR$285,MATCH($B12,'Aceite Virgen Extra'!$A$259:$A$285,0),MATCH(N$5,'Aceite Virgen Extra'!$A$259:$YR$259,0))</f>
        <v>0.59000000000000008</v>
      </c>
      <c r="O12" s="40">
        <f t="array" ref="O12">INDEX('Aceite Virgen Extra'!$A$259:$YR$285,MATCH($B12,'Aceite Virgen Extra'!$A$259:$A$285,0),MATCH(O$5,'Aceite Virgen Extra'!$A$259:$YR$259,0))</f>
        <v>0.11</v>
      </c>
      <c r="P12" s="40">
        <f t="array" ref="P12">INDEX('Aceite Virgen Extra'!$A$259:$YR$285,MATCH($B12,'Aceite Virgen Extra'!$A$259:$A$285,0),MATCH(P$5,'Aceite Virgen Extra'!$A$259:$YR$259,0))</f>
        <v>0.82000000000000006</v>
      </c>
    </row>
    <row r="13" spans="2:17" x14ac:dyDescent="0.3">
      <c r="B13" s="19">
        <f t="shared" si="1"/>
        <v>2.9</v>
      </c>
      <c r="C13" s="18">
        <f t="shared" si="2"/>
        <v>3.1</v>
      </c>
      <c r="E13" s="40">
        <f t="array" ref="E13">INDEX('Aceite Virgen Extra'!$A$259:$YR$285,MATCH($B13,'Aceite Virgen Extra'!$A$259:$A$285,0),MATCH(E$5,'Aceite Virgen Extra'!$A$259:$YR$259,0))</f>
        <v>1.1299999999999999</v>
      </c>
      <c r="F13" s="40">
        <f t="array" ref="F13">INDEX('Aceite Virgen Extra'!$A$259:$YR$285,MATCH($B13,'Aceite Virgen Extra'!$A$259:$A$285,0),MATCH(F$5,'Aceite Virgen Extra'!$A$259:$YR$259,0))</f>
        <v>0.58000000000000007</v>
      </c>
      <c r="G13" s="40">
        <f t="array" ref="G13">INDEX('Aceite Virgen Extra'!$A$259:$YR$285,MATCH($B13,'Aceite Virgen Extra'!$A$259:$A$285,0),MATCH(G$5,'Aceite Virgen Extra'!$A$259:$YR$259,0))</f>
        <v>0.47000000000000003</v>
      </c>
      <c r="H13" s="40">
        <f t="array" ref="H13">INDEX('Aceite Virgen Extra'!$A$259:$YR$285,MATCH($B13,'Aceite Virgen Extra'!$A$259:$A$285,0),MATCH(H$5,'Aceite Virgen Extra'!$A$259:$YR$259,0))</f>
        <v>0.55000000000000004</v>
      </c>
      <c r="I13" s="40">
        <f t="array" ref="I13">INDEX('Aceite Virgen Extra'!$A$259:$YR$285,MATCH($B13,'Aceite Virgen Extra'!$A$259:$A$285,0),MATCH(I$5,'Aceite Virgen Extra'!$A$259:$YR$259,0))</f>
        <v>1.4200000000000002</v>
      </c>
      <c r="J13" s="40">
        <f t="array" ref="J13">INDEX('Aceite Virgen Extra'!$A$259:$YR$285,MATCH($B13,'Aceite Virgen Extra'!$A$259:$A$285,0),MATCH(J$5,'Aceite Virgen Extra'!$A$259:$YR$259,0))</f>
        <v>1.41</v>
      </c>
      <c r="K13" s="40">
        <f t="array" ref="K13">INDEX('Aceite Virgen Extra'!$A$259:$YR$285,MATCH($B13,'Aceite Virgen Extra'!$A$259:$A$285,0),MATCH(K$5,'Aceite Virgen Extra'!$A$259:$YR$259,0))</f>
        <v>1.6099999999999999</v>
      </c>
      <c r="L13" s="40">
        <f t="array" ref="L13">INDEX('Aceite Virgen Extra'!$A$259:$YR$285,MATCH($B13,'Aceite Virgen Extra'!$A$259:$A$285,0),MATCH(L$5,'Aceite Virgen Extra'!$A$259:$YR$259,0))</f>
        <v>1.3</v>
      </c>
      <c r="M13" s="40">
        <f t="array" ref="M13">INDEX('Aceite Virgen Extra'!$A$259:$YR$285,MATCH($B13,'Aceite Virgen Extra'!$A$259:$A$285,0),MATCH(M$5,'Aceite Virgen Extra'!$A$259:$YR$259,0))</f>
        <v>3.5399999999999996</v>
      </c>
      <c r="N13" s="40">
        <f t="array" ref="N13">INDEX('Aceite Virgen Extra'!$A$259:$YR$285,MATCH($B13,'Aceite Virgen Extra'!$A$259:$A$285,0),MATCH(N$5,'Aceite Virgen Extra'!$A$259:$YR$259,0))</f>
        <v>2.3299999999999996</v>
      </c>
      <c r="O13" s="40">
        <f t="array" ref="O13">INDEX('Aceite Virgen Extra'!$A$259:$YR$285,MATCH($B13,'Aceite Virgen Extra'!$A$259:$A$285,0),MATCH(O$5,'Aceite Virgen Extra'!$A$259:$YR$259,0))</f>
        <v>1.68</v>
      </c>
      <c r="P13" s="40">
        <f t="array" ref="P13">INDEX('Aceite Virgen Extra'!$A$259:$YR$285,MATCH($B13,'Aceite Virgen Extra'!$A$259:$A$285,0),MATCH(P$5,'Aceite Virgen Extra'!$A$259:$YR$259,0))</f>
        <v>3.64</v>
      </c>
    </row>
    <row r="14" spans="2:17" x14ac:dyDescent="0.3">
      <c r="B14" s="19">
        <f t="shared" si="1"/>
        <v>3.1</v>
      </c>
      <c r="C14" s="18">
        <f t="shared" si="2"/>
        <v>3.3</v>
      </c>
      <c r="E14" s="40">
        <f t="array" ref="E14">INDEX('Aceite Virgen Extra'!$A$259:$YR$285,MATCH($B14,'Aceite Virgen Extra'!$A$259:$A$285,0),MATCH(E$5,'Aceite Virgen Extra'!$A$259:$YR$259,0))</f>
        <v>0.24000000000000002</v>
      </c>
      <c r="F14" s="40">
        <f t="array" ref="F14">INDEX('Aceite Virgen Extra'!$A$259:$YR$285,MATCH($B14,'Aceite Virgen Extra'!$A$259:$A$285,0),MATCH(F$5,'Aceite Virgen Extra'!$A$259:$YR$259,0))</f>
        <v>0.22999999999999998</v>
      </c>
      <c r="G14" s="40">
        <f t="array" ref="G14">INDEX('Aceite Virgen Extra'!$A$259:$YR$285,MATCH($B14,'Aceite Virgen Extra'!$A$259:$A$285,0),MATCH(G$5,'Aceite Virgen Extra'!$A$259:$YR$259,0))</f>
        <v>0.12</v>
      </c>
      <c r="H14" s="40">
        <f t="array" ref="H14">INDEX('Aceite Virgen Extra'!$A$259:$YR$285,MATCH($B14,'Aceite Virgen Extra'!$A$259:$A$285,0),MATCH(H$5,'Aceite Virgen Extra'!$A$259:$YR$259,0))</f>
        <v>1.22</v>
      </c>
      <c r="I14" s="40">
        <f t="array" ref="I14">INDEX('Aceite Virgen Extra'!$A$259:$YR$285,MATCH($B14,'Aceite Virgen Extra'!$A$259:$A$285,0),MATCH(I$5,'Aceite Virgen Extra'!$A$259:$YR$259,0))</f>
        <v>2.95</v>
      </c>
      <c r="J14" s="40">
        <f t="array" ref="J14">INDEX('Aceite Virgen Extra'!$A$259:$YR$285,MATCH($B14,'Aceite Virgen Extra'!$A$259:$A$285,0),MATCH(J$5,'Aceite Virgen Extra'!$A$259:$YR$259,0))</f>
        <v>3.2499999999999996</v>
      </c>
      <c r="K14" s="40">
        <f t="array" ref="K14">INDEX('Aceite Virgen Extra'!$A$259:$YR$285,MATCH($B14,'Aceite Virgen Extra'!$A$259:$A$285,0),MATCH(K$5,'Aceite Virgen Extra'!$A$259:$YR$259,0))</f>
        <v>1.8800000000000001</v>
      </c>
      <c r="L14" s="40">
        <f t="array" ref="L14">INDEX('Aceite Virgen Extra'!$A$259:$YR$285,MATCH($B14,'Aceite Virgen Extra'!$A$259:$A$285,0),MATCH(L$5,'Aceite Virgen Extra'!$A$259:$YR$259,0))</f>
        <v>1.7799999999999998</v>
      </c>
      <c r="M14" s="40">
        <f t="array" ref="M14">INDEX('Aceite Virgen Extra'!$A$259:$YR$285,MATCH($B14,'Aceite Virgen Extra'!$A$259:$A$285,0),MATCH(M$5,'Aceite Virgen Extra'!$A$259:$YR$259,0))</f>
        <v>3.69</v>
      </c>
      <c r="N14" s="40">
        <f t="array" ref="N14">INDEX('Aceite Virgen Extra'!$A$259:$YR$285,MATCH($B14,'Aceite Virgen Extra'!$A$259:$A$285,0),MATCH(N$5,'Aceite Virgen Extra'!$A$259:$YR$259,0))</f>
        <v>2.3000000000000003</v>
      </c>
      <c r="O14" s="40">
        <f t="array" ref="O14">INDEX('Aceite Virgen Extra'!$A$259:$YR$285,MATCH($B14,'Aceite Virgen Extra'!$A$259:$A$285,0),MATCH(O$5,'Aceite Virgen Extra'!$A$259:$YR$259,0))</f>
        <v>5.2</v>
      </c>
      <c r="P14" s="40">
        <f t="array" ref="P14">INDEX('Aceite Virgen Extra'!$A$259:$YR$285,MATCH($B14,'Aceite Virgen Extra'!$A$259:$A$285,0),MATCH(P$5,'Aceite Virgen Extra'!$A$259:$YR$259,0))</f>
        <v>5.5</v>
      </c>
    </row>
    <row r="15" spans="2:17" x14ac:dyDescent="0.3">
      <c r="B15" s="19">
        <f t="shared" si="1"/>
        <v>3.3</v>
      </c>
      <c r="C15" s="18">
        <f t="shared" si="2"/>
        <v>3.5</v>
      </c>
      <c r="E15" s="40">
        <f t="array" ref="E15">INDEX('Aceite Virgen Extra'!$A$259:$YR$285,MATCH($B15,'Aceite Virgen Extra'!$A$259:$A$285,0),MATCH(E$5,'Aceite Virgen Extra'!$A$259:$YR$259,0))</f>
        <v>0.96000000000000008</v>
      </c>
      <c r="F15" s="40">
        <f t="array" ref="F15">INDEX('Aceite Virgen Extra'!$A$259:$YR$285,MATCH($B15,'Aceite Virgen Extra'!$A$259:$A$285,0),MATCH(F$5,'Aceite Virgen Extra'!$A$259:$YR$259,0))</f>
        <v>1.25</v>
      </c>
      <c r="G15" s="40">
        <f t="array" ref="G15">INDEX('Aceite Virgen Extra'!$A$259:$YR$285,MATCH($B15,'Aceite Virgen Extra'!$A$259:$A$285,0),MATCH(G$5,'Aceite Virgen Extra'!$A$259:$YR$259,0))</f>
        <v>0.63</v>
      </c>
      <c r="H15" s="40">
        <f t="array" ref="H15">INDEX('Aceite Virgen Extra'!$A$259:$YR$285,MATCH($B15,'Aceite Virgen Extra'!$A$259:$A$285,0),MATCH(H$5,'Aceite Virgen Extra'!$A$259:$YR$259,0))</f>
        <v>0.95</v>
      </c>
      <c r="I15" s="40">
        <f t="array" ref="I15">INDEX('Aceite Virgen Extra'!$A$259:$YR$285,MATCH($B15,'Aceite Virgen Extra'!$A$259:$A$285,0),MATCH(I$5,'Aceite Virgen Extra'!$A$259:$YR$259,0))</f>
        <v>2.73</v>
      </c>
      <c r="J15" s="40">
        <f t="array" ref="J15">INDEX('Aceite Virgen Extra'!$A$259:$YR$285,MATCH($B15,'Aceite Virgen Extra'!$A$259:$A$285,0),MATCH(J$5,'Aceite Virgen Extra'!$A$259:$YR$259,0))</f>
        <v>2.2199999999999998</v>
      </c>
      <c r="K15" s="40">
        <f t="array" ref="K15">INDEX('Aceite Virgen Extra'!$A$259:$YR$285,MATCH($B15,'Aceite Virgen Extra'!$A$259:$A$285,0),MATCH(K$5,'Aceite Virgen Extra'!$A$259:$YR$259,0))</f>
        <v>3.87</v>
      </c>
      <c r="L15" s="40">
        <f t="array" ref="L15">INDEX('Aceite Virgen Extra'!$A$259:$YR$285,MATCH($B15,'Aceite Virgen Extra'!$A$259:$A$285,0),MATCH(L$5,'Aceite Virgen Extra'!$A$259:$YR$259,0))</f>
        <v>4.3099999999999996</v>
      </c>
      <c r="M15" s="40">
        <f t="array" ref="M15">INDEX('Aceite Virgen Extra'!$A$259:$YR$285,MATCH($B15,'Aceite Virgen Extra'!$A$259:$A$285,0),MATCH(M$5,'Aceite Virgen Extra'!$A$259:$YR$259,0))</f>
        <v>5.33</v>
      </c>
      <c r="N15" s="40">
        <f t="array" ref="N15">INDEX('Aceite Virgen Extra'!$A$259:$YR$285,MATCH($B15,'Aceite Virgen Extra'!$A$259:$A$285,0),MATCH(N$5,'Aceite Virgen Extra'!$A$259:$YR$259,0))</f>
        <v>3.6900000000000004</v>
      </c>
      <c r="O15" s="40">
        <f t="array" ref="O15">INDEX('Aceite Virgen Extra'!$A$259:$YR$285,MATCH($B15,'Aceite Virgen Extra'!$A$259:$A$285,0),MATCH(O$5,'Aceite Virgen Extra'!$A$259:$YR$259,0))</f>
        <v>4.62</v>
      </c>
      <c r="P15" s="40">
        <f t="array" ref="P15">INDEX('Aceite Virgen Extra'!$A$259:$YR$285,MATCH($B15,'Aceite Virgen Extra'!$A$259:$A$285,0),MATCH(P$5,'Aceite Virgen Extra'!$A$259:$YR$259,0))</f>
        <v>4.58</v>
      </c>
    </row>
    <row r="16" spans="2:17" x14ac:dyDescent="0.3">
      <c r="B16" s="19">
        <f t="shared" si="1"/>
        <v>3.5</v>
      </c>
      <c r="C16" s="18">
        <f t="shared" si="2"/>
        <v>3.7</v>
      </c>
      <c r="E16" s="40">
        <f t="array" ref="E16">INDEX('Aceite Virgen Extra'!$A$259:$YR$285,MATCH($B16,'Aceite Virgen Extra'!$A$259:$A$285,0),MATCH(E$5,'Aceite Virgen Extra'!$A$259:$YR$259,0))</f>
        <v>0.28000000000000003</v>
      </c>
      <c r="F16" s="40">
        <f t="array" ref="F16">INDEX('Aceite Virgen Extra'!$A$259:$YR$285,MATCH($B16,'Aceite Virgen Extra'!$A$259:$A$285,0),MATCH(F$5,'Aceite Virgen Extra'!$A$259:$YR$259,0))</f>
        <v>1.84</v>
      </c>
      <c r="G16" s="40">
        <f t="array" ref="G16">INDEX('Aceite Virgen Extra'!$A$259:$YR$285,MATCH($B16,'Aceite Virgen Extra'!$A$259:$A$285,0),MATCH(G$5,'Aceite Virgen Extra'!$A$259:$YR$259,0))</f>
        <v>2.2199999999999998</v>
      </c>
      <c r="H16" s="40">
        <f t="array" ref="H16">INDEX('Aceite Virgen Extra'!$A$259:$YR$285,MATCH($B16,'Aceite Virgen Extra'!$A$259:$A$285,0),MATCH(H$5,'Aceite Virgen Extra'!$A$259:$YR$259,0))</f>
        <v>3.5599999999999996</v>
      </c>
      <c r="I16" s="40">
        <f t="array" ref="I16">INDEX('Aceite Virgen Extra'!$A$259:$YR$285,MATCH($B16,'Aceite Virgen Extra'!$A$259:$A$285,0),MATCH(I$5,'Aceite Virgen Extra'!$A$259:$YR$259,0))</f>
        <v>5.51</v>
      </c>
      <c r="J16" s="40">
        <f t="array" ref="J16">INDEX('Aceite Virgen Extra'!$A$259:$YR$285,MATCH($B16,'Aceite Virgen Extra'!$A$259:$A$285,0),MATCH(J$5,'Aceite Virgen Extra'!$A$259:$YR$259,0))</f>
        <v>14.770000000000001</v>
      </c>
      <c r="K16" s="40">
        <f t="array" ref="K16">INDEX('Aceite Virgen Extra'!$A$259:$YR$285,MATCH($B16,'Aceite Virgen Extra'!$A$259:$A$285,0),MATCH(K$5,'Aceite Virgen Extra'!$A$259:$YR$259,0))</f>
        <v>15.14</v>
      </c>
      <c r="L16" s="40">
        <f t="array" ref="L16">INDEX('Aceite Virgen Extra'!$A$259:$YR$285,MATCH($B16,'Aceite Virgen Extra'!$A$259:$A$285,0),MATCH(L$5,'Aceite Virgen Extra'!$A$259:$YR$259,0))</f>
        <v>23.74</v>
      </c>
      <c r="M16" s="40">
        <f t="array" ref="M16">INDEX('Aceite Virgen Extra'!$A$259:$YR$285,MATCH($B16,'Aceite Virgen Extra'!$A$259:$A$285,0),MATCH(M$5,'Aceite Virgen Extra'!$A$259:$YR$259,0))</f>
        <v>18.009999999999998</v>
      </c>
      <c r="N16" s="40">
        <f t="array" ref="N16">INDEX('Aceite Virgen Extra'!$A$259:$YR$285,MATCH($B16,'Aceite Virgen Extra'!$A$259:$A$285,0),MATCH(N$5,'Aceite Virgen Extra'!$A$259:$YR$259,0))</f>
        <v>15.32</v>
      </c>
      <c r="O16" s="40">
        <f t="array" ref="O16">INDEX('Aceite Virgen Extra'!$A$259:$YR$285,MATCH($B16,'Aceite Virgen Extra'!$A$259:$A$285,0),MATCH(O$5,'Aceite Virgen Extra'!$A$259:$YR$259,0))</f>
        <v>15</v>
      </c>
      <c r="P16" s="40">
        <f t="array" ref="P16">INDEX('Aceite Virgen Extra'!$A$259:$YR$285,MATCH($B16,'Aceite Virgen Extra'!$A$259:$A$285,0),MATCH(P$5,'Aceite Virgen Extra'!$A$259:$YR$259,0))</f>
        <v>14.370000000000001</v>
      </c>
    </row>
    <row r="17" spans="2:16" x14ac:dyDescent="0.3">
      <c r="B17" s="19">
        <f t="shared" si="1"/>
        <v>3.7</v>
      </c>
      <c r="C17" s="18">
        <f t="shared" si="2"/>
        <v>3.9</v>
      </c>
      <c r="E17" s="40">
        <f t="array" ref="E17">INDEX('Aceite Virgen Extra'!$A$259:$YR$285,MATCH($B17,'Aceite Virgen Extra'!$A$259:$A$285,0),MATCH(E$5,'Aceite Virgen Extra'!$A$259:$YR$259,0))</f>
        <v>8.15</v>
      </c>
      <c r="F17" s="40">
        <f t="array" ref="F17">INDEX('Aceite Virgen Extra'!$A$259:$YR$285,MATCH($B17,'Aceite Virgen Extra'!$A$259:$A$285,0),MATCH(F$5,'Aceite Virgen Extra'!$A$259:$YR$259,0))</f>
        <v>5.59</v>
      </c>
      <c r="G17" s="40">
        <f t="array" ref="G17">INDEX('Aceite Virgen Extra'!$A$259:$YR$285,MATCH($B17,'Aceite Virgen Extra'!$A$259:$A$285,0),MATCH(G$5,'Aceite Virgen Extra'!$A$259:$YR$259,0))</f>
        <v>6.2200000000000015</v>
      </c>
      <c r="H17" s="40">
        <f t="array" ref="H17">INDEX('Aceite Virgen Extra'!$A$259:$YR$285,MATCH($B17,'Aceite Virgen Extra'!$A$259:$A$285,0),MATCH(H$5,'Aceite Virgen Extra'!$A$259:$YR$259,0))</f>
        <v>7.24</v>
      </c>
      <c r="I17" s="40">
        <f t="array" ref="I17">INDEX('Aceite Virgen Extra'!$A$259:$YR$285,MATCH($B17,'Aceite Virgen Extra'!$A$259:$A$285,0),MATCH(I$5,'Aceite Virgen Extra'!$A$259:$YR$259,0))</f>
        <v>6.6</v>
      </c>
      <c r="J17" s="40">
        <f t="array" ref="J17">INDEX('Aceite Virgen Extra'!$A$259:$YR$285,MATCH($B17,'Aceite Virgen Extra'!$A$259:$A$285,0),MATCH(J$5,'Aceite Virgen Extra'!$A$259:$YR$259,0))</f>
        <v>7.23</v>
      </c>
      <c r="K17" s="40">
        <f t="array" ref="K17">INDEX('Aceite Virgen Extra'!$A$259:$YR$285,MATCH($B17,'Aceite Virgen Extra'!$A$259:$A$285,0),MATCH(K$5,'Aceite Virgen Extra'!$A$259:$YR$259,0))</f>
        <v>8.84</v>
      </c>
      <c r="L17" s="40">
        <f t="array" ref="L17">INDEX('Aceite Virgen Extra'!$A$259:$YR$285,MATCH($B17,'Aceite Virgen Extra'!$A$259:$A$285,0),MATCH(L$5,'Aceite Virgen Extra'!$A$259:$YR$259,0))</f>
        <v>7.34</v>
      </c>
      <c r="M17" s="40">
        <f t="array" ref="M17">INDEX('Aceite Virgen Extra'!$A$259:$YR$285,MATCH($B17,'Aceite Virgen Extra'!$A$259:$A$285,0),MATCH(M$5,'Aceite Virgen Extra'!$A$259:$YR$259,0))</f>
        <v>6.7899999999999991</v>
      </c>
      <c r="N17" s="40">
        <f t="array" ref="N17">INDEX('Aceite Virgen Extra'!$A$259:$YR$285,MATCH($B17,'Aceite Virgen Extra'!$A$259:$A$285,0),MATCH(N$5,'Aceite Virgen Extra'!$A$259:$YR$259,0))</f>
        <v>7.72</v>
      </c>
      <c r="O17" s="40">
        <f t="array" ref="O17">INDEX('Aceite Virgen Extra'!$A$259:$YR$285,MATCH($B17,'Aceite Virgen Extra'!$A$259:$A$285,0),MATCH(O$5,'Aceite Virgen Extra'!$A$259:$YR$259,0))</f>
        <v>5.17</v>
      </c>
      <c r="P17" s="40">
        <f t="array" ref="P17">INDEX('Aceite Virgen Extra'!$A$259:$YR$285,MATCH($B17,'Aceite Virgen Extra'!$A$259:$A$285,0),MATCH(P$5,'Aceite Virgen Extra'!$A$259:$YR$259,0))</f>
        <v>13.39</v>
      </c>
    </row>
    <row r="18" spans="2:16" x14ac:dyDescent="0.3">
      <c r="B18" s="19">
        <f t="shared" si="1"/>
        <v>3.9</v>
      </c>
      <c r="C18" s="18">
        <f t="shared" si="2"/>
        <v>4.0999999999999996</v>
      </c>
      <c r="E18" s="40">
        <f t="array" ref="E18">INDEX('Aceite Virgen Extra'!$A$259:$YR$285,MATCH($B18,'Aceite Virgen Extra'!$A$259:$A$285,0),MATCH(E$5,'Aceite Virgen Extra'!$A$259:$YR$259,0))</f>
        <v>6.31</v>
      </c>
      <c r="F18" s="40">
        <f t="array" ref="F18">INDEX('Aceite Virgen Extra'!$A$259:$YR$285,MATCH($B18,'Aceite Virgen Extra'!$A$259:$A$285,0),MATCH(F$5,'Aceite Virgen Extra'!$A$259:$YR$259,0))</f>
        <v>10.52</v>
      </c>
      <c r="G18" s="40">
        <f t="array" ref="G18">INDEX('Aceite Virgen Extra'!$A$259:$YR$285,MATCH($B18,'Aceite Virgen Extra'!$A$259:$A$285,0),MATCH(G$5,'Aceite Virgen Extra'!$A$259:$YR$259,0))</f>
        <v>7.3999999999999995</v>
      </c>
      <c r="H18" s="40">
        <f t="array" ref="H18">INDEX('Aceite Virgen Extra'!$A$259:$YR$285,MATCH($B18,'Aceite Virgen Extra'!$A$259:$A$285,0),MATCH(H$5,'Aceite Virgen Extra'!$A$259:$YR$259,0))</f>
        <v>15.01</v>
      </c>
      <c r="I18" s="40">
        <f t="array" ref="I18">INDEX('Aceite Virgen Extra'!$A$259:$YR$285,MATCH($B18,'Aceite Virgen Extra'!$A$259:$A$285,0),MATCH(I$5,'Aceite Virgen Extra'!$A$259:$YR$259,0))</f>
        <v>19.86</v>
      </c>
      <c r="J18" s="40">
        <f t="array" ref="J18">INDEX('Aceite Virgen Extra'!$A$259:$YR$285,MATCH($B18,'Aceite Virgen Extra'!$A$259:$A$285,0),MATCH(J$5,'Aceite Virgen Extra'!$A$259:$YR$259,0))</f>
        <v>22.990000000000002</v>
      </c>
      <c r="K18" s="40">
        <f t="array" ref="K18">INDEX('Aceite Virgen Extra'!$A$259:$YR$285,MATCH($B18,'Aceite Virgen Extra'!$A$259:$A$285,0),MATCH(K$5,'Aceite Virgen Extra'!$A$259:$YR$259,0))</f>
        <v>25.78</v>
      </c>
      <c r="L18" s="40">
        <f t="array" ref="L18">INDEX('Aceite Virgen Extra'!$A$259:$YR$285,MATCH($B18,'Aceite Virgen Extra'!$A$259:$A$285,0),MATCH(L$5,'Aceite Virgen Extra'!$A$259:$YR$259,0))</f>
        <v>21.08</v>
      </c>
      <c r="M18" s="40">
        <f t="array" ref="M18">INDEX('Aceite Virgen Extra'!$A$259:$YR$285,MATCH($B18,'Aceite Virgen Extra'!$A$259:$A$285,0),MATCH(M$5,'Aceite Virgen Extra'!$A$259:$YR$259,0))</f>
        <v>24.18</v>
      </c>
      <c r="N18" s="40">
        <f t="array" ref="N18">INDEX('Aceite Virgen Extra'!$A$259:$YR$285,MATCH($B18,'Aceite Virgen Extra'!$A$259:$A$285,0),MATCH(N$5,'Aceite Virgen Extra'!$A$259:$YR$259,0))</f>
        <v>22.04</v>
      </c>
      <c r="O18" s="40">
        <f t="array" ref="O18">INDEX('Aceite Virgen Extra'!$A$259:$YR$285,MATCH($B18,'Aceite Virgen Extra'!$A$259:$A$285,0),MATCH(O$5,'Aceite Virgen Extra'!$A$259:$YR$259,0))</f>
        <v>20.36</v>
      </c>
      <c r="P18" s="40">
        <f t="array" ref="P18">INDEX('Aceite Virgen Extra'!$A$259:$YR$285,MATCH($B18,'Aceite Virgen Extra'!$A$259:$A$285,0),MATCH(P$5,'Aceite Virgen Extra'!$A$259:$YR$259,0))</f>
        <v>14.49</v>
      </c>
    </row>
    <row r="19" spans="2:16" x14ac:dyDescent="0.3">
      <c r="B19" s="19">
        <f t="shared" si="1"/>
        <v>4.0999999999999996</v>
      </c>
      <c r="C19" s="18">
        <f t="shared" si="2"/>
        <v>4.3</v>
      </c>
      <c r="E19" s="40">
        <f t="array" ref="E19">INDEX('Aceite Virgen Extra'!$A$259:$YR$285,MATCH($B19,'Aceite Virgen Extra'!$A$259:$A$285,0),MATCH(E$5,'Aceite Virgen Extra'!$A$259:$YR$259,0))</f>
        <v>7.09</v>
      </c>
      <c r="F19" s="40">
        <f t="array" ref="F19">INDEX('Aceite Virgen Extra'!$A$259:$YR$285,MATCH($B19,'Aceite Virgen Extra'!$A$259:$A$285,0),MATCH(F$5,'Aceite Virgen Extra'!$A$259:$YR$259,0))</f>
        <v>5.74</v>
      </c>
      <c r="G19" s="40">
        <f t="array" ref="G19">INDEX('Aceite Virgen Extra'!$A$259:$YR$285,MATCH($B19,'Aceite Virgen Extra'!$A$259:$A$285,0),MATCH(G$5,'Aceite Virgen Extra'!$A$259:$YR$259,0))</f>
        <v>11</v>
      </c>
      <c r="H19" s="40">
        <f t="array" ref="H19">INDEX('Aceite Virgen Extra'!$A$259:$YR$285,MATCH($B19,'Aceite Virgen Extra'!$A$259:$A$285,0),MATCH(H$5,'Aceite Virgen Extra'!$A$259:$YR$259,0))</f>
        <v>16.61</v>
      </c>
      <c r="I19" s="40">
        <f t="array" ref="I19">INDEX('Aceite Virgen Extra'!$A$259:$YR$285,MATCH($B19,'Aceite Virgen Extra'!$A$259:$A$285,0),MATCH(I$5,'Aceite Virgen Extra'!$A$259:$YR$259,0))</f>
        <v>13.03</v>
      </c>
      <c r="J19" s="40">
        <f t="array" ref="J19">INDEX('Aceite Virgen Extra'!$A$259:$YR$285,MATCH($B19,'Aceite Virgen Extra'!$A$259:$A$285,0),MATCH(J$5,'Aceite Virgen Extra'!$A$259:$YR$259,0))</f>
        <v>5.29</v>
      </c>
      <c r="K19" s="40">
        <f t="array" ref="K19">INDEX('Aceite Virgen Extra'!$A$259:$YR$285,MATCH($B19,'Aceite Virgen Extra'!$A$259:$A$285,0),MATCH(K$5,'Aceite Virgen Extra'!$A$259:$YR$259,0))</f>
        <v>1.35</v>
      </c>
      <c r="L19" s="40">
        <f t="array" ref="L19">INDEX('Aceite Virgen Extra'!$A$259:$YR$285,MATCH($B19,'Aceite Virgen Extra'!$A$259:$A$285,0),MATCH(L$5,'Aceite Virgen Extra'!$A$259:$YR$259,0))</f>
        <v>2.3000000000000003</v>
      </c>
      <c r="M19" s="40">
        <f t="array" ref="M19">INDEX('Aceite Virgen Extra'!$A$259:$YR$285,MATCH($B19,'Aceite Virgen Extra'!$A$259:$A$285,0),MATCH(M$5,'Aceite Virgen Extra'!$A$259:$YR$259,0))</f>
        <v>0.99</v>
      </c>
      <c r="N19" s="40">
        <f t="array" ref="N19">INDEX('Aceite Virgen Extra'!$A$259:$YR$285,MATCH($B19,'Aceite Virgen Extra'!$A$259:$A$285,0),MATCH(N$5,'Aceite Virgen Extra'!$A$259:$YR$259,0))</f>
        <v>1.2200000000000002</v>
      </c>
      <c r="O19" s="40">
        <f t="array" ref="O19">INDEX('Aceite Virgen Extra'!$A$259:$YR$285,MATCH($B19,'Aceite Virgen Extra'!$A$259:$A$285,0),MATCH(O$5,'Aceite Virgen Extra'!$A$259:$YR$259,0))</f>
        <v>2.8000000000000003</v>
      </c>
      <c r="P19" s="40">
        <f t="array" ref="P19">INDEX('Aceite Virgen Extra'!$A$259:$YR$285,MATCH($B19,'Aceite Virgen Extra'!$A$259:$A$285,0),MATCH(P$5,'Aceite Virgen Extra'!$A$259:$YR$259,0))</f>
        <v>0.78</v>
      </c>
    </row>
    <row r="20" spans="2:16" x14ac:dyDescent="0.3">
      <c r="B20" s="19">
        <f t="shared" si="1"/>
        <v>4.3</v>
      </c>
      <c r="C20" s="18">
        <f t="shared" si="2"/>
        <v>4.5</v>
      </c>
      <c r="E20" s="40">
        <f t="array" ref="E20">INDEX('Aceite Virgen Extra'!$A$259:$YR$285,MATCH($B20,'Aceite Virgen Extra'!$A$259:$A$285,0),MATCH(E$5,'Aceite Virgen Extra'!$A$259:$YR$259,0))</f>
        <v>35.22</v>
      </c>
      <c r="F20" s="40">
        <f t="array" ref="F20">INDEX('Aceite Virgen Extra'!$A$259:$YR$285,MATCH($B20,'Aceite Virgen Extra'!$A$259:$A$285,0),MATCH(F$5,'Aceite Virgen Extra'!$A$259:$YR$259,0))</f>
        <v>27.299999999999997</v>
      </c>
      <c r="G20" s="40">
        <f t="array" ref="G20">INDEX('Aceite Virgen Extra'!$A$259:$YR$285,MATCH($B20,'Aceite Virgen Extra'!$A$259:$A$285,0),MATCH(G$5,'Aceite Virgen Extra'!$A$259:$YR$259,0))</f>
        <v>23.07</v>
      </c>
      <c r="H20" s="40">
        <f t="array" ref="H20">INDEX('Aceite Virgen Extra'!$A$259:$YR$285,MATCH($B20,'Aceite Virgen Extra'!$A$259:$A$285,0),MATCH(H$5,'Aceite Virgen Extra'!$A$259:$YR$259,0))</f>
        <v>13.64</v>
      </c>
      <c r="I20" s="40">
        <f t="array" ref="I20">INDEX('Aceite Virgen Extra'!$A$259:$YR$285,MATCH($B20,'Aceite Virgen Extra'!$A$259:$A$285,0),MATCH(I$5,'Aceite Virgen Extra'!$A$259:$YR$259,0))</f>
        <v>4</v>
      </c>
      <c r="J20" s="40">
        <f t="array" ref="J20">INDEX('Aceite Virgen Extra'!$A$259:$YR$285,MATCH($B20,'Aceite Virgen Extra'!$A$259:$A$285,0),MATCH(J$5,'Aceite Virgen Extra'!$A$259:$YR$259,0))</f>
        <v>3.1799999999999997</v>
      </c>
      <c r="K20" s="40">
        <f t="array" ref="K20">INDEX('Aceite Virgen Extra'!$A$259:$YR$285,MATCH($B20,'Aceite Virgen Extra'!$A$259:$A$285,0),MATCH(K$5,'Aceite Virgen Extra'!$A$259:$YR$259,0))</f>
        <v>1.92</v>
      </c>
      <c r="L20" s="40">
        <f t="array" ref="L20">INDEX('Aceite Virgen Extra'!$A$259:$YR$285,MATCH($B20,'Aceite Virgen Extra'!$A$259:$A$285,0),MATCH(L$5,'Aceite Virgen Extra'!$A$259:$YR$259,0))</f>
        <v>2.93</v>
      </c>
      <c r="M20" s="40">
        <f t="array" ref="M20">INDEX('Aceite Virgen Extra'!$A$259:$YR$285,MATCH($B20,'Aceite Virgen Extra'!$A$259:$A$285,0),MATCH(M$5,'Aceite Virgen Extra'!$A$259:$YR$259,0))</f>
        <v>2.98</v>
      </c>
      <c r="N20" s="40">
        <f t="array" ref="N20">INDEX('Aceite Virgen Extra'!$A$259:$YR$285,MATCH($B20,'Aceite Virgen Extra'!$A$259:$A$285,0),MATCH(N$5,'Aceite Virgen Extra'!$A$259:$YR$259,0))</f>
        <v>4.42</v>
      </c>
      <c r="O20" s="40">
        <f t="array" ref="O20">INDEX('Aceite Virgen Extra'!$A$259:$YR$285,MATCH($B20,'Aceite Virgen Extra'!$A$259:$A$285,0),MATCH(O$5,'Aceite Virgen Extra'!$A$259:$YR$259,0))</f>
        <v>5.07</v>
      </c>
      <c r="P20" s="40">
        <f t="array" ref="P20">INDEX('Aceite Virgen Extra'!$A$259:$YR$285,MATCH($B20,'Aceite Virgen Extra'!$A$259:$A$285,0),MATCH(P$5,'Aceite Virgen Extra'!$A$259:$YR$259,0))</f>
        <v>1.95</v>
      </c>
    </row>
    <row r="21" spans="2:16" x14ac:dyDescent="0.3">
      <c r="B21" s="19">
        <f t="shared" si="1"/>
        <v>4.5</v>
      </c>
      <c r="C21" s="18">
        <f t="shared" si="2"/>
        <v>4.7</v>
      </c>
      <c r="E21" s="40">
        <f t="array" ref="E21">INDEX('Aceite Virgen Extra'!$A$259:$YR$285,MATCH($B21,'Aceite Virgen Extra'!$A$259:$A$285,0),MATCH(E$5,'Aceite Virgen Extra'!$A$259:$YR$259,0))</f>
        <v>2.3600000000000003</v>
      </c>
      <c r="F21" s="40">
        <f t="array" ref="F21">INDEX('Aceite Virgen Extra'!$A$259:$YR$285,MATCH($B21,'Aceite Virgen Extra'!$A$259:$A$285,0),MATCH(F$5,'Aceite Virgen Extra'!$A$259:$YR$259,0))</f>
        <v>2.0099999999999998</v>
      </c>
      <c r="G21" s="40">
        <f t="array" ref="G21">INDEX('Aceite Virgen Extra'!$A$259:$YR$285,MATCH($B21,'Aceite Virgen Extra'!$A$259:$A$285,0),MATCH(G$5,'Aceite Virgen Extra'!$A$259:$YR$259,0))</f>
        <v>2.6799999999999997</v>
      </c>
      <c r="H21" s="40">
        <f t="array" ref="H21">INDEX('Aceite Virgen Extra'!$A$259:$YR$285,MATCH($B21,'Aceite Virgen Extra'!$A$259:$A$285,0),MATCH(H$5,'Aceite Virgen Extra'!$A$259:$YR$259,0))</f>
        <v>1.57</v>
      </c>
      <c r="I21" s="40">
        <f t="array" ref="I21">INDEX('Aceite Virgen Extra'!$A$259:$YR$285,MATCH($B21,'Aceite Virgen Extra'!$A$259:$A$285,0),MATCH(I$5,'Aceite Virgen Extra'!$A$259:$YR$259,0))</f>
        <v>1.51</v>
      </c>
      <c r="J21" s="40">
        <f t="array" ref="J21">INDEX('Aceite Virgen Extra'!$A$259:$YR$285,MATCH($B21,'Aceite Virgen Extra'!$A$259:$A$285,0),MATCH(J$5,'Aceite Virgen Extra'!$A$259:$YR$259,0))</f>
        <v>1.58</v>
      </c>
      <c r="K21" s="40">
        <f t="array" ref="K21">INDEX('Aceite Virgen Extra'!$A$259:$YR$285,MATCH($B21,'Aceite Virgen Extra'!$A$259:$A$285,0),MATCH(K$5,'Aceite Virgen Extra'!$A$259:$YR$259,0))</f>
        <v>1.27</v>
      </c>
      <c r="L21" s="40">
        <f t="array" ref="L21">INDEX('Aceite Virgen Extra'!$A$259:$YR$285,MATCH($B21,'Aceite Virgen Extra'!$A$259:$A$285,0),MATCH(L$5,'Aceite Virgen Extra'!$A$259:$YR$259,0))</f>
        <v>3.22</v>
      </c>
      <c r="M21" s="40">
        <f t="array" ref="M21">INDEX('Aceite Virgen Extra'!$A$259:$YR$285,MATCH($B21,'Aceite Virgen Extra'!$A$259:$A$285,0),MATCH(M$5,'Aceite Virgen Extra'!$A$259:$YR$259,0))</f>
        <v>0.95</v>
      </c>
      <c r="N21" s="40">
        <f t="array" ref="N21">INDEX('Aceite Virgen Extra'!$A$259:$YR$285,MATCH($B21,'Aceite Virgen Extra'!$A$259:$A$285,0),MATCH(N$5,'Aceite Virgen Extra'!$A$259:$YR$259,0))</f>
        <v>1.7</v>
      </c>
      <c r="O21" s="40">
        <f t="array" ref="O21">INDEX('Aceite Virgen Extra'!$A$259:$YR$285,MATCH($B21,'Aceite Virgen Extra'!$A$259:$A$285,0),MATCH(O$5,'Aceite Virgen Extra'!$A$259:$YR$259,0))</f>
        <v>1.7799999999999998</v>
      </c>
      <c r="P21" s="40">
        <f t="array" ref="P21">INDEX('Aceite Virgen Extra'!$A$259:$YR$285,MATCH($B21,'Aceite Virgen Extra'!$A$259:$A$285,0),MATCH(P$5,'Aceite Virgen Extra'!$A$259:$YR$259,0))</f>
        <v>1.3199999999999998</v>
      </c>
    </row>
    <row r="22" spans="2:16" x14ac:dyDescent="0.3">
      <c r="B22" s="19">
        <f t="shared" si="1"/>
        <v>4.7</v>
      </c>
      <c r="C22" s="18">
        <f t="shared" si="2"/>
        <v>4.9000000000000004</v>
      </c>
      <c r="E22" s="40">
        <f t="array" ref="E22">INDEX('Aceite Virgen Extra'!$A$259:$YR$285,MATCH($B22,'Aceite Virgen Extra'!$A$259:$A$285,0),MATCH(E$5,'Aceite Virgen Extra'!$A$259:$YR$259,0))</f>
        <v>2.1700000000000004</v>
      </c>
      <c r="F22" s="40">
        <f t="array" ref="F22">INDEX('Aceite Virgen Extra'!$A$259:$YR$285,MATCH($B22,'Aceite Virgen Extra'!$A$259:$A$285,0),MATCH(F$5,'Aceite Virgen Extra'!$A$259:$YR$259,0))</f>
        <v>2.2999999999999998</v>
      </c>
      <c r="G22" s="40">
        <f t="array" ref="G22">INDEX('Aceite Virgen Extra'!$A$259:$YR$285,MATCH($B22,'Aceite Virgen Extra'!$A$259:$A$285,0),MATCH(G$5,'Aceite Virgen Extra'!$A$259:$YR$259,0))</f>
        <v>3.11</v>
      </c>
      <c r="H22" s="40">
        <f t="array" ref="H22">INDEX('Aceite Virgen Extra'!$A$259:$YR$285,MATCH($B22,'Aceite Virgen Extra'!$A$259:$A$285,0),MATCH(H$5,'Aceite Virgen Extra'!$A$259:$YR$259,0))</f>
        <v>1.39</v>
      </c>
      <c r="I22" s="40">
        <f t="array" ref="I22">INDEX('Aceite Virgen Extra'!$A$259:$YR$285,MATCH($B22,'Aceite Virgen Extra'!$A$259:$A$285,0),MATCH(I$5,'Aceite Virgen Extra'!$A$259:$YR$259,0))</f>
        <v>1.9100000000000001</v>
      </c>
      <c r="J22" s="40">
        <f t="array" ref="J22">INDEX('Aceite Virgen Extra'!$A$259:$YR$285,MATCH($B22,'Aceite Virgen Extra'!$A$259:$A$285,0),MATCH(J$5,'Aceite Virgen Extra'!$A$259:$YR$259,0))</f>
        <v>1.7300000000000002</v>
      </c>
      <c r="K22" s="40">
        <f t="array" ref="K22">INDEX('Aceite Virgen Extra'!$A$259:$YR$285,MATCH($B22,'Aceite Virgen Extra'!$A$259:$A$285,0),MATCH(K$5,'Aceite Virgen Extra'!$A$259:$YR$259,0))</f>
        <v>2.84</v>
      </c>
      <c r="L22" s="40">
        <f t="array" ref="L22">INDEX('Aceite Virgen Extra'!$A$259:$YR$285,MATCH($B22,'Aceite Virgen Extra'!$A$259:$A$285,0),MATCH(L$5,'Aceite Virgen Extra'!$A$259:$YR$259,0))</f>
        <v>1.05</v>
      </c>
      <c r="M22" s="40">
        <f t="array" ref="M22">INDEX('Aceite Virgen Extra'!$A$259:$YR$285,MATCH($B22,'Aceite Virgen Extra'!$A$259:$A$285,0),MATCH(M$5,'Aceite Virgen Extra'!$A$259:$YR$259,0))</f>
        <v>2.4900000000000002</v>
      </c>
      <c r="N22" s="40">
        <f t="array" ref="N22">INDEX('Aceite Virgen Extra'!$A$259:$YR$285,MATCH($B22,'Aceite Virgen Extra'!$A$259:$A$285,0),MATCH(N$5,'Aceite Virgen Extra'!$A$259:$YR$259,0))</f>
        <v>3.8699999999999997</v>
      </c>
      <c r="O22" s="40">
        <f t="array" ref="O22">INDEX('Aceite Virgen Extra'!$A$259:$YR$285,MATCH($B22,'Aceite Virgen Extra'!$A$259:$A$285,0),MATCH(O$5,'Aceite Virgen Extra'!$A$259:$YR$259,0))</f>
        <v>2.41</v>
      </c>
      <c r="P22" s="40">
        <f t="array" ref="P22">INDEX('Aceite Virgen Extra'!$A$259:$YR$285,MATCH($B22,'Aceite Virgen Extra'!$A$259:$A$285,0),MATCH(P$5,'Aceite Virgen Extra'!$A$259:$YR$259,0))</f>
        <v>6.58</v>
      </c>
    </row>
    <row r="23" spans="2:16" x14ac:dyDescent="0.3">
      <c r="B23" s="19">
        <f t="shared" si="1"/>
        <v>4.9000000000000004</v>
      </c>
      <c r="C23" s="18">
        <f t="shared" si="2"/>
        <v>5.0999999999999996</v>
      </c>
      <c r="E23" s="40">
        <f t="array" ref="E23">INDEX('Aceite Virgen Extra'!$A$259:$YR$285,MATCH($B23,'Aceite Virgen Extra'!$A$259:$A$285,0),MATCH(E$5,'Aceite Virgen Extra'!$A$259:$YR$259,0))</f>
        <v>5.6099999999999994</v>
      </c>
      <c r="F23" s="40">
        <f t="array" ref="F23">INDEX('Aceite Virgen Extra'!$A$259:$YR$285,MATCH($B23,'Aceite Virgen Extra'!$A$259:$A$285,0),MATCH(F$5,'Aceite Virgen Extra'!$A$259:$YR$259,0))</f>
        <v>7.8600000000000012</v>
      </c>
      <c r="G23" s="40">
        <f t="array" ref="G23">INDEX('Aceite Virgen Extra'!$A$259:$YR$285,MATCH($B23,'Aceite Virgen Extra'!$A$259:$A$285,0),MATCH(G$5,'Aceite Virgen Extra'!$A$259:$YR$259,0))</f>
        <v>8.01</v>
      </c>
      <c r="H23" s="40">
        <f t="array" ref="H23">INDEX('Aceite Virgen Extra'!$A$259:$YR$285,MATCH($B23,'Aceite Virgen Extra'!$A$259:$A$285,0),MATCH(H$5,'Aceite Virgen Extra'!$A$259:$YR$259,0))</f>
        <v>8.1999999999999993</v>
      </c>
      <c r="I23" s="40">
        <f t="array" ref="I23">INDEX('Aceite Virgen Extra'!$A$259:$YR$285,MATCH($B23,'Aceite Virgen Extra'!$A$259:$A$285,0),MATCH(I$5,'Aceite Virgen Extra'!$A$259:$YR$259,0))</f>
        <v>7.63</v>
      </c>
      <c r="J23" s="40">
        <f t="array" ref="J23">INDEX('Aceite Virgen Extra'!$A$259:$YR$285,MATCH($B23,'Aceite Virgen Extra'!$A$259:$A$285,0),MATCH(J$5,'Aceite Virgen Extra'!$A$259:$YR$259,0))</f>
        <v>7.34</v>
      </c>
      <c r="K23" s="40">
        <f t="array" ref="K23">INDEX('Aceite Virgen Extra'!$A$259:$YR$285,MATCH($B23,'Aceite Virgen Extra'!$A$259:$A$285,0),MATCH(K$5,'Aceite Virgen Extra'!$A$259:$YR$259,0))</f>
        <v>8.49</v>
      </c>
      <c r="L23" s="40">
        <f t="array" ref="L23">INDEX('Aceite Virgen Extra'!$A$259:$YR$285,MATCH($B23,'Aceite Virgen Extra'!$A$259:$A$285,0),MATCH(L$5,'Aceite Virgen Extra'!$A$259:$YR$259,0))</f>
        <v>9.7600000000000016</v>
      </c>
      <c r="M23" s="40">
        <f t="array" ref="M23">INDEX('Aceite Virgen Extra'!$A$259:$YR$285,MATCH($B23,'Aceite Virgen Extra'!$A$259:$A$285,0),MATCH(M$5,'Aceite Virgen Extra'!$A$259:$YR$259,0))</f>
        <v>7.99</v>
      </c>
      <c r="N23" s="40">
        <f t="array" ref="N23">INDEX('Aceite Virgen Extra'!$A$259:$YR$285,MATCH($B23,'Aceite Virgen Extra'!$A$259:$A$285,0),MATCH(N$5,'Aceite Virgen Extra'!$A$259:$YR$259,0))</f>
        <v>7.2800000000000011</v>
      </c>
      <c r="O23" s="40">
        <f t="array" ref="O23">INDEX('Aceite Virgen Extra'!$A$259:$YR$285,MATCH($B23,'Aceite Virgen Extra'!$A$259:$A$285,0),MATCH(O$5,'Aceite Virgen Extra'!$A$259:$YR$259,0))</f>
        <v>4.78</v>
      </c>
      <c r="P23" s="40">
        <f t="array" ref="P23">INDEX('Aceite Virgen Extra'!$A$259:$YR$285,MATCH($B23,'Aceite Virgen Extra'!$A$259:$A$285,0),MATCH(P$5,'Aceite Virgen Extra'!$A$259:$YR$259,0))</f>
        <v>5.91</v>
      </c>
    </row>
    <row r="24" spans="2:16" x14ac:dyDescent="0.3">
      <c r="B24" s="19">
        <f t="shared" si="1"/>
        <v>5.0999999999999996</v>
      </c>
      <c r="C24" s="18">
        <f t="shared" si="2"/>
        <v>5.3</v>
      </c>
      <c r="E24" s="40">
        <f t="array" ref="E24">INDEX('Aceite Virgen Extra'!$A$259:$YR$285,MATCH($B24,'Aceite Virgen Extra'!$A$259:$A$285,0),MATCH(E$5,'Aceite Virgen Extra'!$A$259:$YR$259,0))</f>
        <v>1.96</v>
      </c>
      <c r="F24" s="40">
        <f t="array" ref="F24">INDEX('Aceite Virgen Extra'!$A$259:$YR$285,MATCH($B24,'Aceite Virgen Extra'!$A$259:$A$285,0),MATCH(F$5,'Aceite Virgen Extra'!$A$259:$YR$259,0))</f>
        <v>0.8600000000000001</v>
      </c>
      <c r="G24" s="40">
        <f t="array" ref="G24">INDEX('Aceite Virgen Extra'!$A$259:$YR$285,MATCH($B24,'Aceite Virgen Extra'!$A$259:$A$285,0),MATCH(G$5,'Aceite Virgen Extra'!$A$259:$YR$259,0))</f>
        <v>0.82</v>
      </c>
      <c r="H24" s="40">
        <f t="array" ref="H24">INDEX('Aceite Virgen Extra'!$A$259:$YR$285,MATCH($B24,'Aceite Virgen Extra'!$A$259:$A$285,0),MATCH(H$5,'Aceite Virgen Extra'!$A$259:$YR$259,0))</f>
        <v>1.48</v>
      </c>
      <c r="I24" s="40">
        <f t="array" ref="I24">INDEX('Aceite Virgen Extra'!$A$259:$YR$285,MATCH($B24,'Aceite Virgen Extra'!$A$259:$A$285,0),MATCH(I$5,'Aceite Virgen Extra'!$A$259:$YR$259,0))</f>
        <v>2.91</v>
      </c>
      <c r="J24" s="40">
        <f t="array" ref="J24">INDEX('Aceite Virgen Extra'!$A$259:$YR$285,MATCH($B24,'Aceite Virgen Extra'!$A$259:$A$285,0),MATCH(J$5,'Aceite Virgen Extra'!$A$259:$YR$259,0))</f>
        <v>2.88</v>
      </c>
      <c r="K24" s="40">
        <f t="array" ref="K24">INDEX('Aceite Virgen Extra'!$A$259:$YR$285,MATCH($B24,'Aceite Virgen Extra'!$A$259:$A$285,0),MATCH(K$5,'Aceite Virgen Extra'!$A$259:$YR$259,0))</f>
        <v>3.56</v>
      </c>
      <c r="L24" s="40">
        <f t="array" ref="L24">INDEX('Aceite Virgen Extra'!$A$259:$YR$285,MATCH($B24,'Aceite Virgen Extra'!$A$259:$A$285,0),MATCH(L$5,'Aceite Virgen Extra'!$A$259:$YR$259,0))</f>
        <v>1.3</v>
      </c>
      <c r="M24" s="40">
        <f t="array" ref="M24">INDEX('Aceite Virgen Extra'!$A$259:$YR$285,MATCH($B24,'Aceite Virgen Extra'!$A$259:$A$285,0),MATCH(M$5,'Aceite Virgen Extra'!$A$259:$YR$259,0))</f>
        <v>0.11000000000000001</v>
      </c>
      <c r="N24" s="40">
        <f t="array" ref="N24">INDEX('Aceite Virgen Extra'!$A$259:$YR$285,MATCH($B24,'Aceite Virgen Extra'!$A$259:$A$285,0),MATCH(N$5,'Aceite Virgen Extra'!$A$259:$YR$259,0))</f>
        <v>4.41</v>
      </c>
      <c r="O24" s="40">
        <f t="array" ref="O24">INDEX('Aceite Virgen Extra'!$A$259:$YR$285,MATCH($B24,'Aceite Virgen Extra'!$A$259:$A$285,0),MATCH(O$5,'Aceite Virgen Extra'!$A$259:$YR$259,0))</f>
        <v>8.51</v>
      </c>
      <c r="P24" s="40">
        <f t="array" ref="P24">INDEX('Aceite Virgen Extra'!$A$259:$YR$285,MATCH($B24,'Aceite Virgen Extra'!$A$259:$A$285,0),MATCH(P$5,'Aceite Virgen Extra'!$A$259:$YR$259,0))</f>
        <v>10.66</v>
      </c>
    </row>
    <row r="25" spans="2:16" x14ac:dyDescent="0.3">
      <c r="B25" s="19">
        <f t="shared" si="1"/>
        <v>5.3</v>
      </c>
      <c r="C25" s="18">
        <f t="shared" si="2"/>
        <v>5.5</v>
      </c>
      <c r="E25" s="40">
        <f t="array" ref="E25">INDEX('Aceite Virgen Extra'!$A$259:$YR$285,MATCH($B25,'Aceite Virgen Extra'!$A$259:$A$285,0),MATCH(E$5,'Aceite Virgen Extra'!$A$259:$YR$259,0))</f>
        <v>3.0700000000000003</v>
      </c>
      <c r="F25" s="40">
        <f t="array" ref="F25">INDEX('Aceite Virgen Extra'!$A$259:$YR$285,MATCH($B25,'Aceite Virgen Extra'!$A$259:$A$285,0),MATCH(F$5,'Aceite Virgen Extra'!$A$259:$YR$259,0))</f>
        <v>2.48</v>
      </c>
      <c r="G25" s="40">
        <f t="array" ref="G25">INDEX('Aceite Virgen Extra'!$A$259:$YR$285,MATCH($B25,'Aceite Virgen Extra'!$A$259:$A$285,0),MATCH(G$5,'Aceite Virgen Extra'!$A$259:$YR$259,0))</f>
        <v>3.1799999999999997</v>
      </c>
      <c r="H25" s="40">
        <f t="array" ref="H25">INDEX('Aceite Virgen Extra'!$A$259:$YR$285,MATCH($B25,'Aceite Virgen Extra'!$A$259:$A$285,0),MATCH(H$5,'Aceite Virgen Extra'!$A$259:$YR$259,0))</f>
        <v>2.8499999999999996</v>
      </c>
      <c r="I25" s="40">
        <f t="array" ref="I25">INDEX('Aceite Virgen Extra'!$A$259:$YR$285,MATCH($B25,'Aceite Virgen Extra'!$A$259:$A$285,0),MATCH(I$5,'Aceite Virgen Extra'!$A$259:$YR$259,0))</f>
        <v>1.58</v>
      </c>
      <c r="J25" s="40">
        <f t="array" ref="J25">INDEX('Aceite Virgen Extra'!$A$259:$YR$285,MATCH($B25,'Aceite Virgen Extra'!$A$259:$A$285,0),MATCH(J$5,'Aceite Virgen Extra'!$A$259:$YR$259,0))</f>
        <v>1.7599999999999998</v>
      </c>
      <c r="K25" s="40">
        <f t="array" ref="K25">INDEX('Aceite Virgen Extra'!$A$259:$YR$285,MATCH($B25,'Aceite Virgen Extra'!$A$259:$A$285,0),MATCH(K$5,'Aceite Virgen Extra'!$A$259:$YR$259,0))</f>
        <v>1.2</v>
      </c>
      <c r="L25" s="40">
        <f t="array" ref="L25">INDEX('Aceite Virgen Extra'!$A$259:$YR$285,MATCH($B25,'Aceite Virgen Extra'!$A$259:$A$285,0),MATCH(L$5,'Aceite Virgen Extra'!$A$259:$YR$259,0))</f>
        <v>0.84</v>
      </c>
      <c r="M25" s="40">
        <f t="array" ref="M25">INDEX('Aceite Virgen Extra'!$A$259:$YR$285,MATCH($B25,'Aceite Virgen Extra'!$A$259:$A$285,0),MATCH(M$5,'Aceite Virgen Extra'!$A$259:$YR$259,0))</f>
        <v>0.64</v>
      </c>
      <c r="N25" s="40">
        <f t="array" ref="N25">INDEX('Aceite Virgen Extra'!$A$259:$YR$285,MATCH($B25,'Aceite Virgen Extra'!$A$259:$A$285,0),MATCH(N$5,'Aceite Virgen Extra'!$A$259:$YR$259,0))</f>
        <v>1.23</v>
      </c>
      <c r="O25" s="40">
        <f t="array" ref="O25">INDEX('Aceite Virgen Extra'!$A$259:$YR$285,MATCH($B25,'Aceite Virgen Extra'!$A$259:$A$285,0),MATCH(O$5,'Aceite Virgen Extra'!$A$259:$YR$259,0))</f>
        <v>4.5500000000000007</v>
      </c>
      <c r="P25" s="40">
        <f t="array" ref="P25">INDEX('Aceite Virgen Extra'!$A$259:$YR$285,MATCH($B25,'Aceite Virgen Extra'!$A$259:$A$285,0),MATCH(P$5,'Aceite Virgen Extra'!$A$259:$YR$259,0))</f>
        <v>1.4400000000000002</v>
      </c>
    </row>
    <row r="26" spans="2:16" x14ac:dyDescent="0.3">
      <c r="B26" s="19">
        <f t="shared" si="1"/>
        <v>5.5</v>
      </c>
      <c r="C26" s="18">
        <f t="shared" si="2"/>
        <v>5.7</v>
      </c>
      <c r="E26" s="40">
        <f t="array" ref="E26">INDEX('Aceite Virgen Extra'!$A$259:$YR$285,MATCH($B26,'Aceite Virgen Extra'!$A$259:$A$285,0),MATCH(E$5,'Aceite Virgen Extra'!$A$259:$YR$259,0))</f>
        <v>4.3500000000000005</v>
      </c>
      <c r="F26" s="40">
        <f t="array" ref="F26">INDEX('Aceite Virgen Extra'!$A$259:$YR$285,MATCH($B26,'Aceite Virgen Extra'!$A$259:$A$285,0),MATCH(F$5,'Aceite Virgen Extra'!$A$259:$YR$259,0))</f>
        <v>4.3800000000000008</v>
      </c>
      <c r="G26" s="40">
        <f t="array" ref="G26">INDEX('Aceite Virgen Extra'!$A$259:$YR$285,MATCH($B26,'Aceite Virgen Extra'!$A$259:$A$285,0),MATCH(G$5,'Aceite Virgen Extra'!$A$259:$YR$259,0))</f>
        <v>0.61</v>
      </c>
      <c r="H26" s="40">
        <f t="array" ref="H26">INDEX('Aceite Virgen Extra'!$A$259:$YR$285,MATCH($B26,'Aceite Virgen Extra'!$A$259:$A$285,0),MATCH(H$5,'Aceite Virgen Extra'!$A$259:$YR$259,0))</f>
        <v>1.57</v>
      </c>
      <c r="I26" s="40">
        <f t="array" ref="I26">INDEX('Aceite Virgen Extra'!$A$259:$YR$285,MATCH($B26,'Aceite Virgen Extra'!$A$259:$A$285,0),MATCH(I$5,'Aceite Virgen Extra'!$A$259:$YR$259,0))</f>
        <v>0.7</v>
      </c>
      <c r="J26" s="40">
        <f t="array" ref="J26">INDEX('Aceite Virgen Extra'!$A$259:$YR$285,MATCH($B26,'Aceite Virgen Extra'!$A$259:$A$285,0),MATCH(J$5,'Aceite Virgen Extra'!$A$259:$YR$259,0))</f>
        <v>0.35</v>
      </c>
      <c r="K26" s="40">
        <f t="array" ref="K26">INDEX('Aceite Virgen Extra'!$A$259:$YR$285,MATCH($B26,'Aceite Virgen Extra'!$A$259:$A$285,0),MATCH(K$5,'Aceite Virgen Extra'!$A$259:$YR$259,0))</f>
        <v>0.66999999999999993</v>
      </c>
      <c r="L26" s="40">
        <f t="array" ref="L26">INDEX('Aceite Virgen Extra'!$A$259:$YR$285,MATCH($B26,'Aceite Virgen Extra'!$A$259:$A$285,0),MATCH(L$5,'Aceite Virgen Extra'!$A$259:$YR$259,0))</f>
        <v>1.25</v>
      </c>
      <c r="M26" s="40">
        <f t="array" ref="M26">INDEX('Aceite Virgen Extra'!$A$259:$YR$285,MATCH($B26,'Aceite Virgen Extra'!$A$259:$A$285,0),MATCH(M$5,'Aceite Virgen Extra'!$A$259:$YR$259,0))</f>
        <v>0.76</v>
      </c>
      <c r="N26" s="40">
        <f t="array" ref="N26">INDEX('Aceite Virgen Extra'!$A$259:$YR$285,MATCH($B26,'Aceite Virgen Extra'!$A$259:$A$285,0),MATCH(N$5,'Aceite Virgen Extra'!$A$259:$YR$259,0))</f>
        <v>0.64</v>
      </c>
      <c r="O26" s="40">
        <f t="array" ref="O26">INDEX('Aceite Virgen Extra'!$A$259:$YR$285,MATCH($B26,'Aceite Virgen Extra'!$A$259:$A$285,0),MATCH(O$5,'Aceite Virgen Extra'!$A$259:$YR$259,0))</f>
        <v>0.33</v>
      </c>
      <c r="P26" s="40">
        <f t="array" ref="P26">INDEX('Aceite Virgen Extra'!$A$259:$YR$285,MATCH($B26,'Aceite Virgen Extra'!$A$259:$A$285,0),MATCH(P$5,'Aceite Virgen Extra'!$A$259:$YR$259,0))</f>
        <v>0.63</v>
      </c>
    </row>
    <row r="27" spans="2:16" x14ac:dyDescent="0.3">
      <c r="B27" s="19">
        <f t="shared" si="1"/>
        <v>5.7</v>
      </c>
      <c r="C27" s="18">
        <f t="shared" si="2"/>
        <v>5.9</v>
      </c>
      <c r="E27" s="40">
        <f t="array" ref="E27">INDEX('Aceite Virgen Extra'!$A$259:$YR$285,MATCH($B27,'Aceite Virgen Extra'!$A$259:$A$285,0),MATCH(E$5,'Aceite Virgen Extra'!$A$259:$YR$259,0))</f>
        <v>2.69</v>
      </c>
      <c r="F27" s="40">
        <f t="array" ref="F27">INDEX('Aceite Virgen Extra'!$A$259:$YR$285,MATCH($B27,'Aceite Virgen Extra'!$A$259:$A$285,0),MATCH(F$5,'Aceite Virgen Extra'!$A$259:$YR$259,0))</f>
        <v>5.71</v>
      </c>
      <c r="G27" s="40">
        <f t="array" ref="G27">INDEX('Aceite Virgen Extra'!$A$259:$YR$285,MATCH($B27,'Aceite Virgen Extra'!$A$259:$A$285,0),MATCH(G$5,'Aceite Virgen Extra'!$A$259:$YR$259,0))</f>
        <v>2.5300000000000002</v>
      </c>
      <c r="H27" s="40">
        <f t="array" ref="H27">INDEX('Aceite Virgen Extra'!$A$259:$YR$285,MATCH($B27,'Aceite Virgen Extra'!$A$259:$A$285,0),MATCH(H$5,'Aceite Virgen Extra'!$A$259:$YR$259,0))</f>
        <v>2.77</v>
      </c>
      <c r="I27" s="40">
        <f t="array" ref="I27">INDEX('Aceite Virgen Extra'!$A$259:$YR$285,MATCH($B27,'Aceite Virgen Extra'!$A$259:$A$285,0),MATCH(I$5,'Aceite Virgen Extra'!$A$259:$YR$259,0))</f>
        <v>4.8199999999999994</v>
      </c>
      <c r="J27" s="40">
        <f t="array" ref="J27">INDEX('Aceite Virgen Extra'!$A$259:$YR$285,MATCH($B27,'Aceite Virgen Extra'!$A$259:$A$285,0),MATCH(J$5,'Aceite Virgen Extra'!$A$259:$YR$259,0))</f>
        <v>4.49</v>
      </c>
      <c r="K27" s="40">
        <f t="array" ref="K27">INDEX('Aceite Virgen Extra'!$A$259:$YR$285,MATCH($B27,'Aceite Virgen Extra'!$A$259:$A$285,0),MATCH(K$5,'Aceite Virgen Extra'!$A$259:$YR$259,0))</f>
        <v>3.3</v>
      </c>
      <c r="L27" s="40">
        <f t="array" ref="L27">INDEX('Aceite Virgen Extra'!$A$259:$YR$285,MATCH($B27,'Aceite Virgen Extra'!$A$259:$A$285,0),MATCH(L$5,'Aceite Virgen Extra'!$A$259:$YR$259,0))</f>
        <v>3.1799999999999997</v>
      </c>
      <c r="M27" s="40">
        <f t="array" ref="M27">INDEX('Aceite Virgen Extra'!$A$259:$YR$285,MATCH($B27,'Aceite Virgen Extra'!$A$259:$A$285,0),MATCH(M$5,'Aceite Virgen Extra'!$A$259:$YR$259,0))</f>
        <v>5.09</v>
      </c>
      <c r="N27" s="40">
        <f t="array" ref="N27">INDEX('Aceite Virgen Extra'!$A$259:$YR$285,MATCH($B27,'Aceite Virgen Extra'!$A$259:$A$285,0),MATCH(N$5,'Aceite Virgen Extra'!$A$259:$YR$259,0))</f>
        <v>3.25</v>
      </c>
      <c r="O27" s="40">
        <f t="array" ref="O27">INDEX('Aceite Virgen Extra'!$A$259:$YR$285,MATCH($B27,'Aceite Virgen Extra'!$A$259:$A$285,0),MATCH(O$5,'Aceite Virgen Extra'!$A$259:$YR$259,0))</f>
        <v>2.64</v>
      </c>
      <c r="P27" s="40">
        <f t="array" ref="P27">INDEX('Aceite Virgen Extra'!$A$259:$YR$285,MATCH($B27,'Aceite Virgen Extra'!$A$259:$A$285,0),MATCH(P$5,'Aceite Virgen Extra'!$A$259:$YR$259,0))</f>
        <v>1.56</v>
      </c>
    </row>
    <row r="28" spans="2:16" x14ac:dyDescent="0.3">
      <c r="B28" s="19">
        <f t="shared" si="1"/>
        <v>5.9</v>
      </c>
      <c r="C28" s="18">
        <f t="shared" si="2"/>
        <v>6.1</v>
      </c>
      <c r="E28" s="40">
        <f t="array" ref="E28">INDEX('Aceite Virgen Extra'!$A$259:$YR$285,MATCH($B28,'Aceite Virgen Extra'!$A$259:$A$285,0),MATCH(E$5,'Aceite Virgen Extra'!$A$259:$YR$259,0))</f>
        <v>1.96</v>
      </c>
      <c r="F28" s="40">
        <f t="array" ref="F28">INDEX('Aceite Virgen Extra'!$A$259:$YR$285,MATCH($B28,'Aceite Virgen Extra'!$A$259:$A$285,0),MATCH(F$5,'Aceite Virgen Extra'!$A$259:$YR$259,0))</f>
        <v>3.5100000000000002</v>
      </c>
      <c r="G28" s="40">
        <f t="array" ref="G28">INDEX('Aceite Virgen Extra'!$A$259:$YR$285,MATCH($B28,'Aceite Virgen Extra'!$A$259:$A$285,0),MATCH(G$5,'Aceite Virgen Extra'!$A$259:$YR$259,0))</f>
        <v>6.8599999999999994</v>
      </c>
      <c r="H28" s="40">
        <f t="array" ref="H28">INDEX('Aceite Virgen Extra'!$A$259:$YR$285,MATCH($B28,'Aceite Virgen Extra'!$A$259:$A$285,0),MATCH(H$5,'Aceite Virgen Extra'!$A$259:$YR$259,0))</f>
        <v>8.8500000000000014</v>
      </c>
      <c r="I28" s="40">
        <f t="array" ref="I28">INDEX('Aceite Virgen Extra'!$A$259:$YR$285,MATCH($B28,'Aceite Virgen Extra'!$A$259:$A$285,0),MATCH(I$5,'Aceite Virgen Extra'!$A$259:$YR$259,0))</f>
        <v>9.59</v>
      </c>
      <c r="J28" s="40">
        <f t="array" ref="J28">INDEX('Aceite Virgen Extra'!$A$259:$YR$285,MATCH($B28,'Aceite Virgen Extra'!$A$259:$A$285,0),MATCH(J$5,'Aceite Virgen Extra'!$A$259:$YR$259,0))</f>
        <v>7.3000000000000007</v>
      </c>
      <c r="K28" s="40">
        <f t="array" ref="K28">INDEX('Aceite Virgen Extra'!$A$259:$YR$285,MATCH($B28,'Aceite Virgen Extra'!$A$259:$A$285,0),MATCH(K$5,'Aceite Virgen Extra'!$A$259:$YR$259,0))</f>
        <v>4.57</v>
      </c>
      <c r="L28" s="40">
        <f t="array" ref="L28">INDEX('Aceite Virgen Extra'!$A$259:$YR$285,MATCH($B28,'Aceite Virgen Extra'!$A$259:$A$285,0),MATCH(L$5,'Aceite Virgen Extra'!$A$259:$YR$259,0))</f>
        <v>4.08</v>
      </c>
      <c r="M28" s="40">
        <f t="array" ref="M28">INDEX('Aceite Virgen Extra'!$A$259:$YR$285,MATCH($B28,'Aceite Virgen Extra'!$A$259:$A$285,0),MATCH(M$5,'Aceite Virgen Extra'!$A$259:$YR$259,0))</f>
        <v>3.3800000000000003</v>
      </c>
      <c r="N28" s="40">
        <f t="array" ref="N28">INDEX('Aceite Virgen Extra'!$A$259:$YR$285,MATCH($B28,'Aceite Virgen Extra'!$A$259:$A$285,0),MATCH(N$5,'Aceite Virgen Extra'!$A$259:$YR$259,0))</f>
        <v>5.2600000000000007</v>
      </c>
      <c r="O28" s="40">
        <f t="array" ref="O28">INDEX('Aceite Virgen Extra'!$A$259:$YR$285,MATCH($B28,'Aceite Virgen Extra'!$A$259:$A$285,0),MATCH(O$5,'Aceite Virgen Extra'!$A$259:$YR$259,0))</f>
        <v>1.54</v>
      </c>
      <c r="P28" s="40">
        <f t="array" ref="P28">INDEX('Aceite Virgen Extra'!$A$259:$YR$285,MATCH($B28,'Aceite Virgen Extra'!$A$259:$A$285,0),MATCH(P$5,'Aceite Virgen Extra'!$A$259:$YR$259,0))</f>
        <v>1.5999999999999999</v>
      </c>
    </row>
    <row r="29" spans="2:16" x14ac:dyDescent="0.3">
      <c r="B29" s="19">
        <f t="shared" si="1"/>
        <v>6.1</v>
      </c>
      <c r="C29" s="18">
        <f t="shared" si="2"/>
        <v>6.3</v>
      </c>
      <c r="E29" s="40">
        <f t="array" ref="E29">INDEX('Aceite Virgen Extra'!$A$259:$YR$285,MATCH($B29,'Aceite Virgen Extra'!$A$259:$A$285,0),MATCH(E$5,'Aceite Virgen Extra'!$A$259:$YR$259,0))</f>
        <v>4.74</v>
      </c>
      <c r="F29" s="40">
        <f t="array" ref="F29">INDEX('Aceite Virgen Extra'!$A$259:$YR$285,MATCH($B29,'Aceite Virgen Extra'!$A$259:$A$285,0),MATCH(F$5,'Aceite Virgen Extra'!$A$259:$YR$259,0))</f>
        <v>3.99</v>
      </c>
      <c r="G29" s="40">
        <f t="array" ref="G29">INDEX('Aceite Virgen Extra'!$A$259:$YR$285,MATCH($B29,'Aceite Virgen Extra'!$A$259:$A$285,0),MATCH(G$5,'Aceite Virgen Extra'!$A$259:$YR$259,0))</f>
        <v>4.01</v>
      </c>
      <c r="H29" s="40">
        <f t="array" ref="H29">INDEX('Aceite Virgen Extra'!$A$259:$YR$285,MATCH($B29,'Aceite Virgen Extra'!$A$259:$A$285,0),MATCH(H$5,'Aceite Virgen Extra'!$A$259:$YR$259,0))</f>
        <v>0.70000000000000007</v>
      </c>
      <c r="I29" s="40">
        <f t="array" ref="I29">INDEX('Aceite Virgen Extra'!$A$259:$YR$285,MATCH($B29,'Aceite Virgen Extra'!$A$259:$A$285,0),MATCH(I$5,'Aceite Virgen Extra'!$A$259:$YR$259,0))</f>
        <v>0.87</v>
      </c>
      <c r="J29" s="40">
        <f t="array" ref="J29">INDEX('Aceite Virgen Extra'!$A$259:$YR$285,MATCH($B29,'Aceite Virgen Extra'!$A$259:$A$285,0),MATCH(J$5,'Aceite Virgen Extra'!$A$259:$YR$259,0))</f>
        <v>0.39</v>
      </c>
      <c r="K29" s="40">
        <f t="array" ref="K29">INDEX('Aceite Virgen Extra'!$A$259:$YR$285,MATCH($B29,'Aceite Virgen Extra'!$A$259:$A$285,0),MATCH(K$5,'Aceite Virgen Extra'!$A$259:$YR$259,0))</f>
        <v>0.32</v>
      </c>
      <c r="L29" s="40">
        <f t="array" ref="L29">INDEX('Aceite Virgen Extra'!$A$259:$YR$285,MATCH($B29,'Aceite Virgen Extra'!$A$259:$A$285,0),MATCH(L$5,'Aceite Virgen Extra'!$A$259:$YR$259,0))</f>
        <v>0.2</v>
      </c>
      <c r="M29" s="40">
        <f t="array" ref="M29">INDEX('Aceite Virgen Extra'!$A$259:$YR$285,MATCH($B29,'Aceite Virgen Extra'!$A$259:$A$285,0),MATCH(M$5,'Aceite Virgen Extra'!$A$259:$YR$259,0))</f>
        <v>0.16999999999999998</v>
      </c>
      <c r="N29" s="40">
        <f t="array" ref="N29">INDEX('Aceite Virgen Extra'!$A$259:$YR$285,MATCH($B29,'Aceite Virgen Extra'!$A$259:$A$285,0),MATCH(N$5,'Aceite Virgen Extra'!$A$259:$YR$259,0))</f>
        <v>0.44</v>
      </c>
      <c r="O29" s="40">
        <f t="array" ref="O29">INDEX('Aceite Virgen Extra'!$A$259:$YR$285,MATCH($B29,'Aceite Virgen Extra'!$A$259:$A$285,0),MATCH(O$5,'Aceite Virgen Extra'!$A$259:$YR$259,0))</f>
        <v>1.04</v>
      </c>
      <c r="P29" s="40">
        <f t="array" ref="P29">INDEX('Aceite Virgen Extra'!$A$259:$YR$285,MATCH($B29,'Aceite Virgen Extra'!$A$259:$A$285,0),MATCH(P$5,'Aceite Virgen Extra'!$A$259:$YR$259,0))</f>
        <v>0.13</v>
      </c>
    </row>
    <row r="30" spans="2:16" x14ac:dyDescent="0.3">
      <c r="B30" s="19">
        <f t="shared" si="1"/>
        <v>6.3</v>
      </c>
      <c r="C30" s="18">
        <f t="shared" si="2"/>
        <v>6.5</v>
      </c>
      <c r="E30" s="40">
        <f t="array" ref="E30">INDEX('Aceite Virgen Extra'!$A$259:$YR$285,MATCH($B30,'Aceite Virgen Extra'!$A$259:$A$285,0),MATCH(E$5,'Aceite Virgen Extra'!$A$259:$YR$259,0))</f>
        <v>1.4100000000000001</v>
      </c>
      <c r="F30" s="40">
        <f t="array" ref="F30">INDEX('Aceite Virgen Extra'!$A$259:$YR$285,MATCH($B30,'Aceite Virgen Extra'!$A$259:$A$285,0),MATCH(F$5,'Aceite Virgen Extra'!$A$259:$YR$259,0))</f>
        <v>1.87</v>
      </c>
      <c r="G30" s="40">
        <f t="array" ref="G30">INDEX('Aceite Virgen Extra'!$A$259:$YR$285,MATCH($B30,'Aceite Virgen Extra'!$A$259:$A$285,0),MATCH(G$5,'Aceite Virgen Extra'!$A$259:$YR$259,0))</f>
        <v>1.3900000000000001</v>
      </c>
      <c r="H30" s="40">
        <f t="array" ref="H30">INDEX('Aceite Virgen Extra'!$A$259:$YR$285,MATCH($B30,'Aceite Virgen Extra'!$A$259:$A$285,0),MATCH(H$5,'Aceite Virgen Extra'!$A$259:$YR$259,0))</f>
        <v>1.0899999999999999</v>
      </c>
      <c r="I30" s="40">
        <f t="array" ref="I30">INDEX('Aceite Virgen Extra'!$A$259:$YR$285,MATCH($B30,'Aceite Virgen Extra'!$A$259:$A$285,0),MATCH(I$5,'Aceite Virgen Extra'!$A$259:$YR$259,0))</f>
        <v>0.96</v>
      </c>
      <c r="J30" s="40">
        <f t="array" ref="J30">INDEX('Aceite Virgen Extra'!$A$259:$YR$285,MATCH($B30,'Aceite Virgen Extra'!$A$259:$A$285,0),MATCH(J$5,'Aceite Virgen Extra'!$A$259:$YR$259,0))</f>
        <v>0.52</v>
      </c>
      <c r="K30" s="40">
        <f t="array" ref="K30">INDEX('Aceite Virgen Extra'!$A$259:$YR$285,MATCH($B30,'Aceite Virgen Extra'!$A$259:$A$285,0),MATCH(K$5,'Aceite Virgen Extra'!$A$259:$YR$259,0))</f>
        <v>0.52</v>
      </c>
      <c r="L30" s="40">
        <f t="array" ref="L30">INDEX('Aceite Virgen Extra'!$A$259:$YR$285,MATCH($B30,'Aceite Virgen Extra'!$A$259:$A$285,0),MATCH(L$5,'Aceite Virgen Extra'!$A$259:$YR$259,0))</f>
        <v>0.21000000000000002</v>
      </c>
      <c r="M30" s="40">
        <f t="array" ref="M30">INDEX('Aceite Virgen Extra'!$A$259:$YR$285,MATCH($B30,'Aceite Virgen Extra'!$A$259:$A$285,0),MATCH(M$5,'Aceite Virgen Extra'!$A$259:$YR$259,0))</f>
        <v>0.27</v>
      </c>
      <c r="N30" s="40">
        <f t="array" ref="N30">INDEX('Aceite Virgen Extra'!$A$259:$YR$285,MATCH($B30,'Aceite Virgen Extra'!$A$259:$A$285,0),MATCH(N$5,'Aceite Virgen Extra'!$A$259:$YR$259,0))</f>
        <v>0.41000000000000003</v>
      </c>
      <c r="O30" s="40">
        <f t="array" ref="O30">INDEX('Aceite Virgen Extra'!$A$259:$YR$285,MATCH($B30,'Aceite Virgen Extra'!$A$259:$A$285,0),MATCH(O$5,'Aceite Virgen Extra'!$A$259:$YR$259,0))</f>
        <v>1.03</v>
      </c>
      <c r="P30" s="40">
        <f t="array" ref="P30">INDEX('Aceite Virgen Extra'!$A$259:$YR$285,MATCH($B30,'Aceite Virgen Extra'!$A$259:$A$285,0),MATCH(P$5,'Aceite Virgen Extra'!$A$259:$YR$259,0))</f>
        <v>0.56000000000000005</v>
      </c>
    </row>
    <row r="31" spans="2:16" x14ac:dyDescent="0.3">
      <c r="B31" s="19">
        <f t="shared" si="1"/>
        <v>6.5</v>
      </c>
      <c r="C31" s="18">
        <f t="shared" si="2"/>
        <v>6.7</v>
      </c>
      <c r="E31" s="40">
        <f t="array" ref="E31">INDEX('Aceite Virgen Extra'!$A$259:$YR$285,MATCH($B31,'Aceite Virgen Extra'!$A$259:$A$285,0),MATCH(E$5,'Aceite Virgen Extra'!$A$259:$YR$259,0))</f>
        <v>0.91</v>
      </c>
      <c r="F31" s="40">
        <f t="array" ref="F31">INDEX('Aceite Virgen Extra'!$A$259:$YR$285,MATCH($B31,'Aceite Virgen Extra'!$A$259:$A$285,0),MATCH(F$5,'Aceite Virgen Extra'!$A$259:$YR$259,0))</f>
        <v>0.49999999999999994</v>
      </c>
      <c r="G31" s="40">
        <f t="array" ref="G31">INDEX('Aceite Virgen Extra'!$A$259:$YR$285,MATCH($B31,'Aceite Virgen Extra'!$A$259:$A$285,0),MATCH(G$5,'Aceite Virgen Extra'!$A$259:$YR$259,0))</f>
        <v>1.76</v>
      </c>
      <c r="H31" s="40">
        <f t="array" ref="H31">INDEX('Aceite Virgen Extra'!$A$259:$YR$285,MATCH($B31,'Aceite Virgen Extra'!$A$259:$A$285,0),MATCH(H$5,'Aceite Virgen Extra'!$A$259:$YR$259,0))</f>
        <v>0.72</v>
      </c>
      <c r="I31" s="40">
        <f t="array" ref="I31">INDEX('Aceite Virgen Extra'!$A$259:$YR$285,MATCH($B31,'Aceite Virgen Extra'!$A$259:$A$285,0),MATCH(I$5,'Aceite Virgen Extra'!$A$259:$YR$259,0))</f>
        <v>0.45</v>
      </c>
      <c r="J31" s="40">
        <f t="array" ref="J31">INDEX('Aceite Virgen Extra'!$A$259:$YR$285,MATCH($B31,'Aceite Virgen Extra'!$A$259:$A$285,0),MATCH(J$5,'Aceite Virgen Extra'!$A$259:$YR$259,0))</f>
        <v>0.94</v>
      </c>
      <c r="K31" s="40">
        <f t="array" ref="K31">INDEX('Aceite Virgen Extra'!$A$259:$YR$285,MATCH($B31,'Aceite Virgen Extra'!$A$259:$A$285,0),MATCH(K$5,'Aceite Virgen Extra'!$A$259:$YR$259,0))</f>
        <v>0.89</v>
      </c>
      <c r="L31" s="40">
        <f t="array" ref="L31">INDEX('Aceite Virgen Extra'!$A$259:$YR$285,MATCH($B31,'Aceite Virgen Extra'!$A$259:$A$285,0),MATCH(L$5,'Aceite Virgen Extra'!$A$259:$YR$259,0))</f>
        <v>0.82</v>
      </c>
      <c r="M31" s="40">
        <f t="array" ref="M31">INDEX('Aceite Virgen Extra'!$A$259:$YR$285,MATCH($B31,'Aceite Virgen Extra'!$A$259:$A$285,0),MATCH(M$5,'Aceite Virgen Extra'!$A$259:$YR$259,0))</f>
        <v>0.93</v>
      </c>
      <c r="N31" s="40">
        <f t="array" ref="N31">INDEX('Aceite Virgen Extra'!$A$259:$YR$285,MATCH($B31,'Aceite Virgen Extra'!$A$259:$A$285,0),MATCH(N$5,'Aceite Virgen Extra'!$A$259:$YR$259,0))</f>
        <v>0.57000000000000006</v>
      </c>
      <c r="O31" s="40">
        <f t="array" ref="O31">INDEX('Aceite Virgen Extra'!$A$259:$YR$285,MATCH($B31,'Aceite Virgen Extra'!$A$259:$A$285,0),MATCH(O$5,'Aceite Virgen Extra'!$A$259:$YR$259,0))</f>
        <v>0.27</v>
      </c>
      <c r="P31" s="40">
        <f t="array" ref="P31">INDEX('Aceite Virgen Extra'!$A$259:$YR$285,MATCH($B31,'Aceite Virgen Extra'!$A$259:$A$285,0),MATCH(P$5,'Aceite Virgen Extra'!$A$259:$YR$259,0))</f>
        <v>0.55000000000000004</v>
      </c>
    </row>
    <row r="32" spans="2:16" x14ac:dyDescent="0.3">
      <c r="B32" s="19">
        <f t="shared" si="1"/>
        <v>6.7</v>
      </c>
      <c r="C32" s="18">
        <f t="shared" si="2"/>
        <v>6.9</v>
      </c>
      <c r="E32" s="40">
        <f t="array" ref="E32">INDEX('Aceite Virgen Extra'!$A$259:$YR$285,MATCH($B32,'Aceite Virgen Extra'!$A$259:$A$285,0),MATCH(E$5,'Aceite Virgen Extra'!$A$259:$YR$259,0))</f>
        <v>0</v>
      </c>
      <c r="F32" s="40">
        <f t="array" ref="F32">INDEX('Aceite Virgen Extra'!$A$259:$YR$285,MATCH($B32,'Aceite Virgen Extra'!$A$259:$A$285,0),MATCH(F$5,'Aceite Virgen Extra'!$A$259:$YR$259,0))</f>
        <v>0.05</v>
      </c>
      <c r="G32" s="40">
        <f t="array" ref="G32">INDEX('Aceite Virgen Extra'!$A$259:$YR$285,MATCH($B32,'Aceite Virgen Extra'!$A$259:$A$285,0),MATCH(G$5,'Aceite Virgen Extra'!$A$259:$YR$259,0))</f>
        <v>0.14000000000000001</v>
      </c>
      <c r="H32" s="40">
        <f t="array" ref="H32">INDEX('Aceite Virgen Extra'!$A$259:$YR$285,MATCH($B32,'Aceite Virgen Extra'!$A$259:$A$285,0),MATCH(H$5,'Aceite Virgen Extra'!$A$259:$YR$259,0))</f>
        <v>0.17</v>
      </c>
      <c r="I32" s="40">
        <f t="array" ref="I32">INDEX('Aceite Virgen Extra'!$A$259:$YR$285,MATCH($B32,'Aceite Virgen Extra'!$A$259:$A$285,0),MATCH(I$5,'Aceite Virgen Extra'!$A$259:$YR$259,0))</f>
        <v>0.04</v>
      </c>
      <c r="J32" s="40">
        <f t="array" ref="J32">INDEX('Aceite Virgen Extra'!$A$259:$YR$285,MATCH($B32,'Aceite Virgen Extra'!$A$259:$A$285,0),MATCH(J$5,'Aceite Virgen Extra'!$A$259:$YR$259,0))</f>
        <v>0.11000000000000001</v>
      </c>
      <c r="K32" s="40">
        <f t="array" ref="K32">INDEX('Aceite Virgen Extra'!$A$259:$YR$285,MATCH($B32,'Aceite Virgen Extra'!$A$259:$A$285,0),MATCH(K$5,'Aceite Virgen Extra'!$A$259:$YR$259,0))</f>
        <v>0.06</v>
      </c>
      <c r="L32" s="40">
        <f t="array" ref="L32">INDEX('Aceite Virgen Extra'!$A$259:$YR$285,MATCH($B32,'Aceite Virgen Extra'!$A$259:$A$285,0),MATCH(L$5,'Aceite Virgen Extra'!$A$259:$YR$259,0))</f>
        <v>0.22</v>
      </c>
      <c r="M32" s="40">
        <f t="array" ref="M32">INDEX('Aceite Virgen Extra'!$A$259:$YR$285,MATCH($B32,'Aceite Virgen Extra'!$A$259:$A$285,0),MATCH(M$5,'Aceite Virgen Extra'!$A$259:$YR$259,0))</f>
        <v>0.25</v>
      </c>
      <c r="N32" s="40">
        <f t="array" ref="N32">INDEX('Aceite Virgen Extra'!$A$259:$YR$285,MATCH($B32,'Aceite Virgen Extra'!$A$259:$A$285,0),MATCH(N$5,'Aceite Virgen Extra'!$A$259:$YR$259,0))</f>
        <v>0.08</v>
      </c>
      <c r="O32" s="40">
        <f t="array" ref="O32">INDEX('Aceite Virgen Extra'!$A$259:$YR$285,MATCH($B32,'Aceite Virgen Extra'!$A$259:$A$285,0),MATCH(O$5,'Aceite Virgen Extra'!$A$259:$YR$259,0))</f>
        <v>0.16999999999999998</v>
      </c>
      <c r="P32" s="40">
        <f t="array" ref="P32">INDEX('Aceite Virgen Extra'!$A$259:$YR$285,MATCH($B32,'Aceite Virgen Extra'!$A$259:$A$285,0),MATCH(P$5,'Aceite Virgen Extra'!$A$259:$YR$259,0))</f>
        <v>0.32</v>
      </c>
    </row>
    <row r="33" spans="2:16" x14ac:dyDescent="0.3">
      <c r="B33" s="54">
        <f t="shared" si="1"/>
        <v>6.9</v>
      </c>
      <c r="C33" s="18"/>
      <c r="E33" s="40">
        <f t="array" ref="E33">INDEX('Aceite Virgen Extra'!$A$259:$YR$285,MATCH($B33,'Aceite Virgen Extra'!$A$259:$A$285,0),MATCH(E$5,'Aceite Virgen Extra'!$A$259:$YR$259,0))</f>
        <v>7.2299999999999986</v>
      </c>
      <c r="F33" s="40">
        <f t="array" ref="F33">INDEX('Aceite Virgen Extra'!$A$259:$YR$285,MATCH($B33,'Aceite Virgen Extra'!$A$259:$A$285,0),MATCH(F$5,'Aceite Virgen Extra'!$A$259:$YR$259,0))</f>
        <v>9.7800000000000011</v>
      </c>
      <c r="G33" s="40">
        <f t="array" ref="G33">INDEX('Aceite Virgen Extra'!$A$259:$YR$285,MATCH($B33,'Aceite Virgen Extra'!$A$259:$A$285,0),MATCH(G$5,'Aceite Virgen Extra'!$A$259:$YR$259,0))</f>
        <v>9.99</v>
      </c>
      <c r="H33" s="40">
        <f t="array" ref="H33">INDEX('Aceite Virgen Extra'!$A$259:$YR$285,MATCH($B33,'Aceite Virgen Extra'!$A$259:$A$285,0),MATCH(H$5,'Aceite Virgen Extra'!$A$259:$YR$259,0))</f>
        <v>7.879999999999999</v>
      </c>
      <c r="I33" s="40">
        <f t="array" ref="I33">INDEX('Aceite Virgen Extra'!$A$259:$YR$285,MATCH($B33,'Aceite Virgen Extra'!$A$259:$A$285,0),MATCH(I$5,'Aceite Virgen Extra'!$A$259:$YR$259,0))</f>
        <v>6.9099999999999984</v>
      </c>
      <c r="J33" s="40">
        <f t="array" ref="J33">INDEX('Aceite Virgen Extra'!$A$259:$YR$285,MATCH($B33,'Aceite Virgen Extra'!$A$259:$A$285,0),MATCH(J$5,'Aceite Virgen Extra'!$A$259:$YR$259,0))</f>
        <v>7.4899999999999984</v>
      </c>
      <c r="K33" s="40">
        <f t="array" ref="K33">INDEX('Aceite Virgen Extra'!$A$259:$YR$285,MATCH($B33,'Aceite Virgen Extra'!$A$259:$A$285,0),MATCH(K$5,'Aceite Virgen Extra'!$A$259:$YR$259,0))</f>
        <v>8.9700000000000006</v>
      </c>
      <c r="L33" s="40">
        <f t="array" ref="L33">INDEX('Aceite Virgen Extra'!$A$259:$YR$285,MATCH($B33,'Aceite Virgen Extra'!$A$259:$A$285,0),MATCH(L$5,'Aceite Virgen Extra'!$A$259:$YR$259,0))</f>
        <v>7.0599999999999987</v>
      </c>
      <c r="M33" s="40">
        <f t="array" ref="M33">INDEX('Aceite Virgen Extra'!$A$259:$YR$285,MATCH($B33,'Aceite Virgen Extra'!$A$259:$A$285,0),MATCH(M$5,'Aceite Virgen Extra'!$A$259:$YR$259,0))</f>
        <v>8.0599999999999987</v>
      </c>
      <c r="N33" s="40">
        <f t="array" ref="N33">INDEX('Aceite Virgen Extra'!$A$259:$YR$285,MATCH($B33,'Aceite Virgen Extra'!$A$259:$A$285,0),MATCH(N$5,'Aceite Virgen Extra'!$A$259:$YR$259,0))</f>
        <v>8.4400000000000013</v>
      </c>
      <c r="O33" s="40">
        <f t="array" ref="O33">INDEX('Aceite Virgen Extra'!$A$259:$YR$285,MATCH($B33,'Aceite Virgen Extra'!$A$259:$A$285,0),MATCH(O$5,'Aceite Virgen Extra'!$A$259:$YR$259,0))</f>
        <v>8.9800000000000022</v>
      </c>
      <c r="P33" s="40">
        <f t="array" ref="P33">INDEX('Aceite Virgen Extra'!$A$259:$YR$285,MATCH($B33,'Aceite Virgen Extra'!$A$259:$A$285,0),MATCH(P$5,'Aceite Virgen Extra'!$A$259:$YR$259,0))</f>
        <v>6.9799999999999986</v>
      </c>
    </row>
    <row r="34" spans="2:16" x14ac:dyDescent="0.3">
      <c r="P34" s="38"/>
    </row>
    <row r="35" spans="2:16" x14ac:dyDescent="0.3">
      <c r="E35" s="40">
        <f>SUM(E10:E34)</f>
        <v>100.02999999999996</v>
      </c>
      <c r="F35" s="40">
        <f t="shared" ref="F35:P35" si="3">SUM(F10:F34)</f>
        <v>100.00999999999999</v>
      </c>
      <c r="G35" s="40">
        <f t="shared" si="3"/>
        <v>100.01</v>
      </c>
      <c r="H35" s="40">
        <f t="shared" si="3"/>
        <v>100</v>
      </c>
      <c r="I35" s="40">
        <f t="shared" si="3"/>
        <v>100</v>
      </c>
      <c r="J35" s="40">
        <f t="shared" si="3"/>
        <v>99.95999999999998</v>
      </c>
      <c r="K35" s="40">
        <f t="shared" si="3"/>
        <v>99.990000000000009</v>
      </c>
      <c r="L35" s="40">
        <f t="shared" si="3"/>
        <v>99.999999999999986</v>
      </c>
      <c r="M35" s="40">
        <f t="shared" si="3"/>
        <v>100.03</v>
      </c>
      <c r="N35" s="40">
        <f t="shared" si="3"/>
        <v>99.96</v>
      </c>
      <c r="O35" s="40">
        <f t="shared" si="3"/>
        <v>100.02000000000001</v>
      </c>
      <c r="P35" s="40">
        <f t="shared" si="3"/>
        <v>100.05999999999999</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Q28" sqref="Q28"/>
    </sheetView>
  </sheetViews>
  <sheetFormatPr baseColWidth="10" defaultColWidth="11.44140625" defaultRowHeight="14.4" x14ac:dyDescent="0.3"/>
  <cols>
    <col min="1" max="1" width="8.21875" style="6" customWidth="1"/>
    <col min="2" max="2" width="11.5546875" style="6" customWidth="1"/>
    <col min="3" max="3" width="11.44140625" style="6"/>
    <col min="4" max="4" width="3" style="6" customWidth="1"/>
    <col min="5" max="16" width="9.2187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FEBRERO 18T.España</v>
      </c>
      <c r="F5" s="39" t="str">
        <f t="shared" si="0"/>
        <v xml:space="preserve"> MARZO 18T.España</v>
      </c>
      <c r="G5" s="39" t="str">
        <f t="shared" si="0"/>
        <v xml:space="preserve"> ABRIL 18T.España</v>
      </c>
      <c r="H5" s="39" t="str">
        <f t="shared" si="0"/>
        <v xml:space="preserve"> MAYO 18T.España</v>
      </c>
      <c r="I5" s="39" t="str">
        <f t="shared" si="0"/>
        <v xml:space="preserve"> JUNIO 18T.España</v>
      </c>
      <c r="J5" s="39" t="str">
        <f t="shared" si="0"/>
        <v xml:space="preserve"> JULIO 18T.España</v>
      </c>
      <c r="K5" s="39" t="str">
        <f t="shared" si="0"/>
        <v xml:space="preserve"> AGOSTO 18T.España</v>
      </c>
      <c r="L5" s="39" t="str">
        <f t="shared" si="0"/>
        <v xml:space="preserve"> SEPTIEMBRE 18T.España</v>
      </c>
      <c r="M5" s="39" t="str">
        <f t="shared" si="0"/>
        <v xml:space="preserve"> OCTUBRE 18T.España</v>
      </c>
      <c r="N5" s="39" t="str">
        <f t="shared" si="0"/>
        <v xml:space="preserve"> NOVIEMBRE 18T.España</v>
      </c>
      <c r="O5" s="39" t="str">
        <f t="shared" si="0"/>
        <v xml:space="preserve"> DICIEMBRE 18T.España</v>
      </c>
      <c r="P5" s="39" t="str">
        <f t="shared" si="0"/>
        <v xml:space="preserve"> ENERO 19T.España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FEBRERO 18</v>
      </c>
      <c r="F9" s="6" t="str">
        <f t="array" ref="F9">INDEX('Aceite de Oliva'!$A$260:$YR$260,,MAX(IF('Aceite de Oliva'!$A$260:$YR$260&lt;&gt;"",COLUMN('Aceite de Oliva'!$A$260:$YR$260)))-(7*F8))</f>
        <v xml:space="preserve"> MARZO 18</v>
      </c>
      <c r="G9" s="6" t="str">
        <f t="array" ref="G9">INDEX('Aceite de Oliva'!$A$260:$YR$260,,MAX(IF('Aceite de Oliva'!$A$260:$YR$260&lt;&gt;"",COLUMN('Aceite de Oliva'!$A$260:$YR$260)))-(7*G8))</f>
        <v xml:space="preserve"> ABRIL 18</v>
      </c>
      <c r="H9" s="6" t="str">
        <f t="array" ref="H9">INDEX('Aceite de Oliva'!$A$260:$YR$260,,MAX(IF('Aceite de Oliva'!$A$260:$YR$260&lt;&gt;"",COLUMN('Aceite de Oliva'!$A$260:$YR$260)))-(7*H8))</f>
        <v xml:space="preserve"> MAYO 18</v>
      </c>
      <c r="I9" s="6" t="str">
        <f t="array" ref="I9">INDEX('Aceite de Oliva'!$A$260:$YR$260,,MAX(IF('Aceite de Oliva'!$A$260:$YR$260&lt;&gt;"",COLUMN('Aceite de Oliva'!$A$260:$YR$260)))-(7*I8))</f>
        <v xml:space="preserve"> JUNIO 18</v>
      </c>
      <c r="J9" s="6" t="str">
        <f t="array" ref="J9">INDEX('Aceite de Oliva'!$A$260:$YR$260,,MAX(IF('Aceite de Oliva'!$A$260:$YR$260&lt;&gt;"",COLUMN('Aceite de Oliva'!$A$260:$YR$260)))-(7*J8))</f>
        <v xml:space="preserve"> JULIO 18</v>
      </c>
      <c r="K9" s="6" t="str">
        <f t="array" ref="K9">INDEX('Aceite de Oliva'!$A$260:$YR$260,,MAX(IF('Aceite de Oliva'!$A$260:$YR$260&lt;&gt;"",COLUMN('Aceite de Oliva'!$A$260:$YR$260)))-(7*K8))</f>
        <v xml:space="preserve"> AGOSTO 18</v>
      </c>
      <c r="L9" s="6" t="str">
        <f t="array" ref="L9">INDEX('Aceite de Oliva'!$A$260:$YR$260,,MAX(IF('Aceite de Oliva'!$A$260:$YR$260&lt;&gt;"",COLUMN('Aceite de Oliva'!$A$260:$YR$260)))-(7*L8))</f>
        <v xml:space="preserve"> SEPTIEMBRE 18</v>
      </c>
      <c r="M9" s="6" t="str">
        <f t="array" ref="M9">INDEX('Aceite de Oliva'!$A$260:$YR$260,,MAX(IF('Aceite de Oliva'!$A$260:$YR$260&lt;&gt;"",COLUMN('Aceite de Oliva'!$A$260:$YR$260)))-(7*M8))</f>
        <v xml:space="preserve"> OCTUBRE 18</v>
      </c>
      <c r="N9" s="6" t="str">
        <f t="array" ref="N9">INDEX('Aceite de Oliva'!$A$260:$YR$260,,MAX(IF('Aceite de Oliva'!$A$260:$YR$260&lt;&gt;"",COLUMN('Aceite de Oliva'!$A$260:$YR$260)))-(7*N8))</f>
        <v xml:space="preserve"> NOVIEMBRE 18</v>
      </c>
      <c r="O9" s="6" t="str">
        <f t="array" ref="O9">INDEX('Aceite de Oliva'!$A$260:$YR$260,,MAX(IF('Aceite de Oliva'!$A$260:$YR$260&lt;&gt;"",COLUMN('Aceite de Oliva'!$A$260:$YR$260)))-(7*O8))</f>
        <v xml:space="preserve"> DICIEMBRE 18</v>
      </c>
      <c r="P9" s="6" t="str">
        <f t="array" ref="P9">INDEX('Aceite de Oliva'!$A$260:$YR$260,,MAX(IF('Aceite de Oliva'!$A$260:$YR$260&lt;&gt;"",COLUMN('Aceite de Oliva'!$A$260:$YR$260))))</f>
        <v xml:space="preserve"> ENERO 19</v>
      </c>
    </row>
    <row r="10" spans="2:17" x14ac:dyDescent="0.3">
      <c r="B10" s="15"/>
      <c r="C10" s="24">
        <v>2.7</v>
      </c>
      <c r="E10" s="40">
        <f t="array" ref="E10">INDEX('Aceite Virgen'!$A$259:$YR$285,MATCH($B10,'Aceite Virgen'!$A$259:$A$285,0),MATCH(E$5,'Aceite Virgen'!$A$259:$YR$259,0))</f>
        <v>0.8</v>
      </c>
      <c r="F10" s="40">
        <f t="array" ref="F10">INDEX('Aceite Virgen'!$A$259:$YR$285,MATCH($B10,'Aceite Virgen'!$A$259:$A$285,0),MATCH(F$5,'Aceite Virgen'!$A$259:$YR$259,0))</f>
        <v>1.0300000000000002</v>
      </c>
      <c r="G10" s="40">
        <f t="array" ref="G10">INDEX('Aceite Virgen'!$A$259:$YR$285,MATCH($B10,'Aceite Virgen'!$A$259:$A$285,0),MATCH(G$5,'Aceite Virgen'!$A$259:$YR$259,0))</f>
        <v>1.79</v>
      </c>
      <c r="H10" s="40">
        <f t="array" ref="H10">INDEX('Aceite Virgen'!$A$259:$YR$285,MATCH($B10,'Aceite Virgen'!$A$259:$A$285,0),MATCH(H$5,'Aceite Virgen'!$A$259:$YR$259,0))</f>
        <v>0.79999999999999993</v>
      </c>
      <c r="I10" s="40">
        <f t="array" ref="I10">INDEX('Aceite Virgen'!$A$259:$YR$285,MATCH($B10,'Aceite Virgen'!$A$259:$A$285,0),MATCH(I$5,'Aceite Virgen'!$A$259:$YR$259,0))</f>
        <v>1.9900000000000002</v>
      </c>
      <c r="J10" s="40">
        <f t="array" ref="J10">INDEX('Aceite Virgen'!$A$259:$YR$285,MATCH($B10,'Aceite Virgen'!$A$259:$A$285,0),MATCH(J$5,'Aceite Virgen'!$A$259:$YR$259,0))</f>
        <v>3.61</v>
      </c>
      <c r="K10" s="40">
        <f t="array" ref="K10">INDEX('Aceite Virgen'!$A$259:$YR$285,MATCH($B10,'Aceite Virgen'!$A$259:$A$285,0),MATCH(K$5,'Aceite Virgen'!$A$259:$YR$259,0))</f>
        <v>2.29</v>
      </c>
      <c r="L10" s="40">
        <f t="array" ref="L10">INDEX('Aceite Virgen'!$A$259:$YR$285,MATCH($B10,'Aceite Virgen'!$A$259:$A$285,0),MATCH(L$5,'Aceite Virgen'!$A$259:$YR$259,0))</f>
        <v>3.48</v>
      </c>
      <c r="M10" s="40">
        <f t="array" ref="M10">INDEX('Aceite Virgen'!$A$259:$YR$285,MATCH($B10,'Aceite Virgen'!$A$259:$A$285,0),MATCH(M$5,'Aceite Virgen'!$A$259:$YR$259,0))</f>
        <v>1.9300000000000002</v>
      </c>
      <c r="N10" s="40">
        <f t="array" ref="N10">INDEX('Aceite Virgen'!$A$259:$YR$285,MATCH($B10,'Aceite Virgen'!$A$259:$A$285,0),MATCH(N$5,'Aceite Virgen'!$A$259:$YR$259,0))</f>
        <v>5.0100000000000007</v>
      </c>
      <c r="O10" s="40">
        <f t="array" ref="O10">INDEX('Aceite Virgen'!$A$259:$YR$285,MATCH($B10,'Aceite Virgen'!$A$259:$A$285,0),MATCH(O$5,'Aceite Virgen'!$A$259:$YR$259,0))</f>
        <v>3.6800000000000006</v>
      </c>
      <c r="P10" s="40">
        <f t="array" ref="P10">INDEX('Aceite Virgen'!$A$259:$YR$285,MATCH($B10,'Aceite Virgen'!$A$259:$A$285,0),MATCH(P$5,'Aceite Virgen'!$A$259:$YR$259,0))</f>
        <v>4.92</v>
      </c>
    </row>
    <row r="11" spans="2:17" x14ac:dyDescent="0.3">
      <c r="B11" s="19">
        <f t="shared" ref="B11:B33" si="1">C10</f>
        <v>2.7</v>
      </c>
      <c r="C11" s="18">
        <f>ROUND(B11+$C$7,2)</f>
        <v>2.8</v>
      </c>
      <c r="E11" s="40">
        <f t="array" ref="E11">INDEX('Aceite Virgen'!$A$259:$YR$285,MATCH($B11,'Aceite Virgen'!$A$259:$A$285,0),MATCH(E$5,'Aceite Virgen'!$A$259:$YR$259,0))</f>
        <v>0.48</v>
      </c>
      <c r="F11" s="40">
        <f t="array" ref="F11">INDEX('Aceite Virgen'!$A$259:$YR$285,MATCH($B11,'Aceite Virgen'!$A$259:$A$285,0),MATCH(F$5,'Aceite Virgen'!$A$259:$YR$259,0))</f>
        <v>0.16</v>
      </c>
      <c r="G11" s="40">
        <f t="array" ref="G11">INDEX('Aceite Virgen'!$A$259:$YR$285,MATCH($B11,'Aceite Virgen'!$A$259:$A$285,0),MATCH(G$5,'Aceite Virgen'!$A$259:$YR$259,0))</f>
        <v>0.13</v>
      </c>
      <c r="H11" s="40">
        <f t="array" ref="H11">INDEX('Aceite Virgen'!$A$259:$YR$285,MATCH($B11,'Aceite Virgen'!$A$259:$A$285,0),MATCH(H$5,'Aceite Virgen'!$A$259:$YR$259,0))</f>
        <v>0</v>
      </c>
      <c r="I11" s="40">
        <f t="array" ref="I11">INDEX('Aceite Virgen'!$A$259:$YR$285,MATCH($B11,'Aceite Virgen'!$A$259:$A$285,0),MATCH(I$5,'Aceite Virgen'!$A$259:$YR$259,0))</f>
        <v>7.0000000000000007E-2</v>
      </c>
      <c r="J11" s="40">
        <f t="array" ref="J11">INDEX('Aceite Virgen'!$A$259:$YR$285,MATCH($B11,'Aceite Virgen'!$A$259:$A$285,0),MATCH(J$5,'Aceite Virgen'!$A$259:$YR$259,0))</f>
        <v>0.32</v>
      </c>
      <c r="K11" s="40">
        <f t="array" ref="K11">INDEX('Aceite Virgen'!$A$259:$YR$285,MATCH($B11,'Aceite Virgen'!$A$259:$A$285,0),MATCH(K$5,'Aceite Virgen'!$A$259:$YR$259,0))</f>
        <v>0</v>
      </c>
      <c r="L11" s="40">
        <f t="array" ref="L11">INDEX('Aceite Virgen'!$A$259:$YR$285,MATCH($B11,'Aceite Virgen'!$A$259:$A$285,0),MATCH(L$5,'Aceite Virgen'!$A$259:$YR$259,0))</f>
        <v>0.53</v>
      </c>
      <c r="M11" s="40">
        <f t="array" ref="M11">INDEX('Aceite Virgen'!$A$259:$YR$285,MATCH($B11,'Aceite Virgen'!$A$259:$A$285,0),MATCH(M$5,'Aceite Virgen'!$A$259:$YR$259,0))</f>
        <v>0.28000000000000003</v>
      </c>
      <c r="N11" s="40">
        <f t="array" ref="N11">INDEX('Aceite Virgen'!$A$259:$YR$285,MATCH($B11,'Aceite Virgen'!$A$259:$A$285,0),MATCH(N$5,'Aceite Virgen'!$A$259:$YR$259,0))</f>
        <v>4.1399999999999997</v>
      </c>
      <c r="O11" s="40">
        <f t="array" ref="O11">INDEX('Aceite Virgen'!$A$259:$YR$285,MATCH($B11,'Aceite Virgen'!$A$259:$A$285,0),MATCH(O$5,'Aceite Virgen'!$A$259:$YR$259,0))</f>
        <v>2.19</v>
      </c>
      <c r="P11" s="40">
        <f t="array" ref="P11">INDEX('Aceite Virgen'!$A$259:$YR$285,MATCH($B11,'Aceite Virgen'!$A$259:$A$285,0),MATCH(P$5,'Aceite Virgen'!$A$259:$YR$259,0))</f>
        <v>6.22</v>
      </c>
    </row>
    <row r="12" spans="2:17" x14ac:dyDescent="0.3">
      <c r="B12" s="19">
        <f t="shared" si="1"/>
        <v>2.8</v>
      </c>
      <c r="C12" s="18">
        <f t="shared" ref="C12:C32" si="2">ROUND(B12+$C$7,2)</f>
        <v>2.9</v>
      </c>
      <c r="E12" s="40">
        <f t="array" ref="E12">INDEX('Aceite Virgen'!$A$259:$YR$285,MATCH($B12,'Aceite Virgen'!$A$259:$A$285,0),MATCH(E$5,'Aceite Virgen'!$A$259:$YR$259,0))</f>
        <v>0.11</v>
      </c>
      <c r="F12" s="40">
        <f t="array" ref="F12">INDEX('Aceite Virgen'!$A$259:$YR$285,MATCH($B12,'Aceite Virgen'!$A$259:$A$285,0),MATCH(F$5,'Aceite Virgen'!$A$259:$YR$259,0))</f>
        <v>0.1</v>
      </c>
      <c r="G12" s="40">
        <f t="array" ref="G12">INDEX('Aceite Virgen'!$A$259:$YR$285,MATCH($B12,'Aceite Virgen'!$A$259:$A$285,0),MATCH(G$5,'Aceite Virgen'!$A$259:$YR$259,0))</f>
        <v>0</v>
      </c>
      <c r="H12" s="40">
        <f t="array" ref="H12">INDEX('Aceite Virgen'!$A$259:$YR$285,MATCH($B12,'Aceite Virgen'!$A$259:$A$285,0),MATCH(H$5,'Aceite Virgen'!$A$259:$YR$259,0))</f>
        <v>0.13</v>
      </c>
      <c r="I12" s="40">
        <f t="array" ref="I12">INDEX('Aceite Virgen'!$A$259:$YR$285,MATCH($B12,'Aceite Virgen'!$A$259:$A$285,0),MATCH(I$5,'Aceite Virgen'!$A$259:$YR$259,0))</f>
        <v>0</v>
      </c>
      <c r="J12" s="40">
        <f t="array" ref="J12">INDEX('Aceite Virgen'!$A$259:$YR$285,MATCH($B12,'Aceite Virgen'!$A$259:$A$285,0),MATCH(J$5,'Aceite Virgen'!$A$259:$YR$259,0))</f>
        <v>0.28000000000000003</v>
      </c>
      <c r="K12" s="40">
        <f t="array" ref="K12">INDEX('Aceite Virgen'!$A$259:$YR$285,MATCH($B12,'Aceite Virgen'!$A$259:$A$285,0),MATCH(K$5,'Aceite Virgen'!$A$259:$YR$259,0))</f>
        <v>0</v>
      </c>
      <c r="L12" s="40">
        <f t="array" ref="L12">INDEX('Aceite Virgen'!$A$259:$YR$285,MATCH($B12,'Aceite Virgen'!$A$259:$A$285,0),MATCH(L$5,'Aceite Virgen'!$A$259:$YR$259,0))</f>
        <v>0.37</v>
      </c>
      <c r="M12" s="40">
        <f t="array" ref="M12">INDEX('Aceite Virgen'!$A$259:$YR$285,MATCH($B12,'Aceite Virgen'!$A$259:$A$285,0),MATCH(M$5,'Aceite Virgen'!$A$259:$YR$259,0))</f>
        <v>0.32</v>
      </c>
      <c r="N12" s="40">
        <f t="array" ref="N12">INDEX('Aceite Virgen'!$A$259:$YR$285,MATCH($B12,'Aceite Virgen'!$A$259:$A$285,0),MATCH(N$5,'Aceite Virgen'!$A$259:$YR$259,0))</f>
        <v>0.44</v>
      </c>
      <c r="O12" s="40">
        <f t="array" ref="O12">INDEX('Aceite Virgen'!$A$259:$YR$285,MATCH($B12,'Aceite Virgen'!$A$259:$A$285,0),MATCH(O$5,'Aceite Virgen'!$A$259:$YR$259,0))</f>
        <v>3.1300000000000003</v>
      </c>
      <c r="P12" s="40">
        <f t="array" ref="P12">INDEX('Aceite Virgen'!$A$259:$YR$285,MATCH($B12,'Aceite Virgen'!$A$259:$A$285,0),MATCH(P$5,'Aceite Virgen'!$A$259:$YR$259,0))</f>
        <v>2.5099999999999998</v>
      </c>
    </row>
    <row r="13" spans="2:17" x14ac:dyDescent="0.3">
      <c r="B13" s="19">
        <f t="shared" si="1"/>
        <v>2.9</v>
      </c>
      <c r="C13" s="18">
        <f t="shared" si="2"/>
        <v>3</v>
      </c>
      <c r="E13" s="40">
        <f t="array" ref="E13">INDEX('Aceite Virgen'!$A$259:$YR$285,MATCH($B13,'Aceite Virgen'!$A$259:$A$285,0),MATCH(E$5,'Aceite Virgen'!$A$259:$YR$259,0))</f>
        <v>0.26</v>
      </c>
      <c r="F13" s="40">
        <f t="array" ref="F13">INDEX('Aceite Virgen'!$A$259:$YR$285,MATCH($B13,'Aceite Virgen'!$A$259:$A$285,0),MATCH(F$5,'Aceite Virgen'!$A$259:$YR$259,0))</f>
        <v>0.44</v>
      </c>
      <c r="G13" s="40">
        <f t="array" ref="G13">INDEX('Aceite Virgen'!$A$259:$YR$285,MATCH($B13,'Aceite Virgen'!$A$259:$A$285,0),MATCH(G$5,'Aceite Virgen'!$A$259:$YR$259,0))</f>
        <v>0.37</v>
      </c>
      <c r="H13" s="40">
        <f t="array" ref="H13">INDEX('Aceite Virgen'!$A$259:$YR$285,MATCH($B13,'Aceite Virgen'!$A$259:$A$285,0),MATCH(H$5,'Aceite Virgen'!$A$259:$YR$259,0))</f>
        <v>0.77</v>
      </c>
      <c r="I13" s="40">
        <f t="array" ref="I13">INDEX('Aceite Virgen'!$A$259:$YR$285,MATCH($B13,'Aceite Virgen'!$A$259:$A$285,0),MATCH(I$5,'Aceite Virgen'!$A$259:$YR$259,0))</f>
        <v>1.1599999999999999</v>
      </c>
      <c r="J13" s="40">
        <f t="array" ref="J13">INDEX('Aceite Virgen'!$A$259:$YR$285,MATCH($B13,'Aceite Virgen'!$A$259:$A$285,0),MATCH(J$5,'Aceite Virgen'!$A$259:$YR$259,0))</f>
        <v>3.34</v>
      </c>
      <c r="K13" s="40">
        <f t="array" ref="K13">INDEX('Aceite Virgen'!$A$259:$YR$285,MATCH($B13,'Aceite Virgen'!$A$259:$A$285,0),MATCH(K$5,'Aceite Virgen'!$A$259:$YR$259,0))</f>
        <v>2.78</v>
      </c>
      <c r="L13" s="40">
        <f t="array" ref="L13">INDEX('Aceite Virgen'!$A$259:$YR$285,MATCH($B13,'Aceite Virgen'!$A$259:$A$285,0),MATCH(L$5,'Aceite Virgen'!$A$259:$YR$259,0))</f>
        <v>4.41</v>
      </c>
      <c r="M13" s="40">
        <f t="array" ref="M13">INDEX('Aceite Virgen'!$A$259:$YR$285,MATCH($B13,'Aceite Virgen'!$A$259:$A$285,0),MATCH(M$5,'Aceite Virgen'!$A$259:$YR$259,0))</f>
        <v>5.67</v>
      </c>
      <c r="N13" s="40">
        <f t="array" ref="N13">INDEX('Aceite Virgen'!$A$259:$YR$285,MATCH($B13,'Aceite Virgen'!$A$259:$A$285,0),MATCH(N$5,'Aceite Virgen'!$A$259:$YR$259,0))</f>
        <v>9.3199999999999985</v>
      </c>
      <c r="O13" s="40">
        <f t="array" ref="O13">INDEX('Aceite Virgen'!$A$259:$YR$285,MATCH($B13,'Aceite Virgen'!$A$259:$A$285,0),MATCH(O$5,'Aceite Virgen'!$A$259:$YR$259,0))</f>
        <v>9.99</v>
      </c>
      <c r="P13" s="40">
        <f t="array" ref="P13">INDEX('Aceite Virgen'!$A$259:$YR$285,MATCH($B13,'Aceite Virgen'!$A$259:$A$285,0),MATCH(P$5,'Aceite Virgen'!$A$259:$YR$259,0))</f>
        <v>6.84</v>
      </c>
    </row>
    <row r="14" spans="2:17" x14ac:dyDescent="0.3">
      <c r="B14" s="19">
        <f t="shared" si="1"/>
        <v>3</v>
      </c>
      <c r="C14" s="18">
        <f t="shared" si="2"/>
        <v>3.1</v>
      </c>
      <c r="E14" s="40">
        <f t="array" ref="E14">INDEX('Aceite Virgen'!$A$259:$YR$285,MATCH($B14,'Aceite Virgen'!$A$259:$A$285,0),MATCH(E$5,'Aceite Virgen'!$A$259:$YR$259,0))</f>
        <v>0</v>
      </c>
      <c r="F14" s="40">
        <f t="array" ref="F14">INDEX('Aceite Virgen'!$A$259:$YR$285,MATCH($B14,'Aceite Virgen'!$A$259:$A$285,0),MATCH(F$5,'Aceite Virgen'!$A$259:$YR$259,0))</f>
        <v>0</v>
      </c>
      <c r="G14" s="40">
        <f t="array" ref="G14">INDEX('Aceite Virgen'!$A$259:$YR$285,MATCH($B14,'Aceite Virgen'!$A$259:$A$285,0),MATCH(G$5,'Aceite Virgen'!$A$259:$YR$259,0))</f>
        <v>0.04</v>
      </c>
      <c r="H14" s="40">
        <f t="array" ref="H14">INDEX('Aceite Virgen'!$A$259:$YR$285,MATCH($B14,'Aceite Virgen'!$A$259:$A$285,0),MATCH(H$5,'Aceite Virgen'!$A$259:$YR$259,0))</f>
        <v>0</v>
      </c>
      <c r="I14" s="40">
        <f t="array" ref="I14">INDEX('Aceite Virgen'!$A$259:$YR$285,MATCH($B14,'Aceite Virgen'!$A$259:$A$285,0),MATCH(I$5,'Aceite Virgen'!$A$259:$YR$259,0))</f>
        <v>0</v>
      </c>
      <c r="J14" s="40">
        <f t="array" ref="J14">INDEX('Aceite Virgen'!$A$259:$YR$285,MATCH($B14,'Aceite Virgen'!$A$259:$A$285,0),MATCH(J$5,'Aceite Virgen'!$A$259:$YR$259,0))</f>
        <v>0.86</v>
      </c>
      <c r="K14" s="40">
        <f t="array" ref="K14">INDEX('Aceite Virgen'!$A$259:$YR$285,MATCH($B14,'Aceite Virgen'!$A$259:$A$285,0),MATCH(K$5,'Aceite Virgen'!$A$259:$YR$259,0))</f>
        <v>0.72</v>
      </c>
      <c r="L14" s="40">
        <f t="array" ref="L14">INDEX('Aceite Virgen'!$A$259:$YR$285,MATCH($B14,'Aceite Virgen'!$A$259:$A$285,0),MATCH(L$5,'Aceite Virgen'!$A$259:$YR$259,0))</f>
        <v>0.91</v>
      </c>
      <c r="M14" s="40">
        <f t="array" ref="M14">INDEX('Aceite Virgen'!$A$259:$YR$285,MATCH($B14,'Aceite Virgen'!$A$259:$A$285,0),MATCH(M$5,'Aceite Virgen'!$A$259:$YR$259,0))</f>
        <v>7.48</v>
      </c>
      <c r="N14" s="40">
        <f t="array" ref="N14">INDEX('Aceite Virgen'!$A$259:$YR$285,MATCH($B14,'Aceite Virgen'!$A$259:$A$285,0),MATCH(N$5,'Aceite Virgen'!$A$259:$YR$259,0))</f>
        <v>2.5500000000000003</v>
      </c>
      <c r="O14" s="40">
        <f t="array" ref="O14">INDEX('Aceite Virgen'!$A$259:$YR$285,MATCH($B14,'Aceite Virgen'!$A$259:$A$285,0),MATCH(O$5,'Aceite Virgen'!$A$259:$YR$259,0))</f>
        <v>3.19</v>
      </c>
      <c r="P14" s="40">
        <f t="array" ref="P14">INDEX('Aceite Virgen'!$A$259:$YR$285,MATCH($B14,'Aceite Virgen'!$A$259:$A$285,0),MATCH(P$5,'Aceite Virgen'!$A$259:$YR$259,0))</f>
        <v>2.4899999999999998</v>
      </c>
    </row>
    <row r="15" spans="2:17" x14ac:dyDescent="0.3">
      <c r="B15" s="19">
        <f t="shared" si="1"/>
        <v>3.1</v>
      </c>
      <c r="C15" s="18">
        <f t="shared" si="2"/>
        <v>3.2</v>
      </c>
      <c r="E15" s="40">
        <f t="array" ref="E15">INDEX('Aceite Virgen'!$A$259:$YR$285,MATCH($B15,'Aceite Virgen'!$A$259:$A$285,0),MATCH(E$5,'Aceite Virgen'!$A$259:$YR$259,0))</f>
        <v>0</v>
      </c>
      <c r="F15" s="40">
        <f t="array" ref="F15">INDEX('Aceite Virgen'!$A$259:$YR$285,MATCH($B15,'Aceite Virgen'!$A$259:$A$285,0),MATCH(F$5,'Aceite Virgen'!$A$259:$YR$259,0))</f>
        <v>0</v>
      </c>
      <c r="G15" s="40">
        <f t="array" ref="G15">INDEX('Aceite Virgen'!$A$259:$YR$285,MATCH($B15,'Aceite Virgen'!$A$259:$A$285,0),MATCH(G$5,'Aceite Virgen'!$A$259:$YR$259,0))</f>
        <v>0.09</v>
      </c>
      <c r="H15" s="40">
        <f t="array" ref="H15">INDEX('Aceite Virgen'!$A$259:$YR$285,MATCH($B15,'Aceite Virgen'!$A$259:$A$285,0),MATCH(H$5,'Aceite Virgen'!$A$259:$YR$259,0))</f>
        <v>0.3</v>
      </c>
      <c r="I15" s="40">
        <f t="array" ref="I15">INDEX('Aceite Virgen'!$A$259:$YR$285,MATCH($B15,'Aceite Virgen'!$A$259:$A$285,0),MATCH(I$5,'Aceite Virgen'!$A$259:$YR$259,0))</f>
        <v>0.65</v>
      </c>
      <c r="J15" s="40">
        <f t="array" ref="J15">INDEX('Aceite Virgen'!$A$259:$YR$285,MATCH($B15,'Aceite Virgen'!$A$259:$A$285,0),MATCH(J$5,'Aceite Virgen'!$A$259:$YR$259,0))</f>
        <v>0.6</v>
      </c>
      <c r="K15" s="40">
        <f t="array" ref="K15">INDEX('Aceite Virgen'!$A$259:$YR$285,MATCH($B15,'Aceite Virgen'!$A$259:$A$285,0),MATCH(K$5,'Aceite Virgen'!$A$259:$YR$259,0))</f>
        <v>1.67</v>
      </c>
      <c r="L15" s="40">
        <f t="array" ref="L15">INDEX('Aceite Virgen'!$A$259:$YR$285,MATCH($B15,'Aceite Virgen'!$A$259:$A$285,0),MATCH(L$5,'Aceite Virgen'!$A$259:$YR$259,0))</f>
        <v>0.74</v>
      </c>
      <c r="M15" s="40">
        <f t="array" ref="M15">INDEX('Aceite Virgen'!$A$259:$YR$285,MATCH($B15,'Aceite Virgen'!$A$259:$A$285,0),MATCH(M$5,'Aceite Virgen'!$A$259:$YR$259,0))</f>
        <v>16.75</v>
      </c>
      <c r="N15" s="40">
        <f t="array" ref="N15">INDEX('Aceite Virgen'!$A$259:$YR$285,MATCH($B15,'Aceite Virgen'!$A$259:$A$285,0),MATCH(N$5,'Aceite Virgen'!$A$259:$YR$259,0))</f>
        <v>20.05</v>
      </c>
      <c r="O15" s="40">
        <f t="array" ref="O15">INDEX('Aceite Virgen'!$A$259:$YR$285,MATCH($B15,'Aceite Virgen'!$A$259:$A$285,0),MATCH(O$5,'Aceite Virgen'!$A$259:$YR$259,0))</f>
        <v>17.22</v>
      </c>
      <c r="P15" s="40">
        <f t="array" ref="P15">INDEX('Aceite Virgen'!$A$259:$YR$285,MATCH($B15,'Aceite Virgen'!$A$259:$A$285,0),MATCH(P$5,'Aceite Virgen'!$A$259:$YR$259,0))</f>
        <v>15.45</v>
      </c>
    </row>
    <row r="16" spans="2:17" x14ac:dyDescent="0.3">
      <c r="B16" s="19">
        <f t="shared" si="1"/>
        <v>3.2</v>
      </c>
      <c r="C16" s="18">
        <f t="shared" si="2"/>
        <v>3.3</v>
      </c>
      <c r="E16" s="40">
        <f t="array" ref="E16">INDEX('Aceite Virgen'!$A$259:$YR$285,MATCH($B16,'Aceite Virgen'!$A$259:$A$285,0),MATCH(E$5,'Aceite Virgen'!$A$259:$YR$259,0))</f>
        <v>0.5</v>
      </c>
      <c r="F16" s="40">
        <f t="array" ref="F16">INDEX('Aceite Virgen'!$A$259:$YR$285,MATCH($B16,'Aceite Virgen'!$A$259:$A$285,0),MATCH(F$5,'Aceite Virgen'!$A$259:$YR$259,0))</f>
        <v>0</v>
      </c>
      <c r="G16" s="40">
        <f t="array" ref="G16">INDEX('Aceite Virgen'!$A$259:$YR$285,MATCH($B16,'Aceite Virgen'!$A$259:$A$285,0),MATCH(G$5,'Aceite Virgen'!$A$259:$YR$259,0))</f>
        <v>0.5</v>
      </c>
      <c r="H16" s="40">
        <f t="array" ref="H16">INDEX('Aceite Virgen'!$A$259:$YR$285,MATCH($B16,'Aceite Virgen'!$A$259:$A$285,0),MATCH(H$5,'Aceite Virgen'!$A$259:$YR$259,0))</f>
        <v>0.33999999999999997</v>
      </c>
      <c r="I16" s="40">
        <f t="array" ref="I16">INDEX('Aceite Virgen'!$A$259:$YR$285,MATCH($B16,'Aceite Virgen'!$A$259:$A$285,0),MATCH(I$5,'Aceite Virgen'!$A$259:$YR$259,0))</f>
        <v>7.0000000000000007E-2</v>
      </c>
      <c r="J16" s="40">
        <f t="array" ref="J16">INDEX('Aceite Virgen'!$A$259:$YR$285,MATCH($B16,'Aceite Virgen'!$A$259:$A$285,0),MATCH(J$5,'Aceite Virgen'!$A$259:$YR$259,0))</f>
        <v>1.26</v>
      </c>
      <c r="K16" s="40">
        <f t="array" ref="K16">INDEX('Aceite Virgen'!$A$259:$YR$285,MATCH($B16,'Aceite Virgen'!$A$259:$A$285,0),MATCH(K$5,'Aceite Virgen'!$A$259:$YR$259,0))</f>
        <v>6.5299999999999994</v>
      </c>
      <c r="L16" s="40">
        <f t="array" ref="L16">INDEX('Aceite Virgen'!$A$259:$YR$285,MATCH($B16,'Aceite Virgen'!$A$259:$A$285,0),MATCH(L$5,'Aceite Virgen'!$A$259:$YR$259,0))</f>
        <v>2.6700000000000004</v>
      </c>
      <c r="M16" s="40">
        <f t="array" ref="M16">INDEX('Aceite Virgen'!$A$259:$YR$285,MATCH($B16,'Aceite Virgen'!$A$259:$A$285,0),MATCH(M$5,'Aceite Virgen'!$A$259:$YR$259,0))</f>
        <v>3.74</v>
      </c>
      <c r="N16" s="40">
        <f t="array" ref="N16">INDEX('Aceite Virgen'!$A$259:$YR$285,MATCH($B16,'Aceite Virgen'!$A$259:$A$285,0),MATCH(N$5,'Aceite Virgen'!$A$259:$YR$259,0))</f>
        <v>3.51</v>
      </c>
      <c r="O16" s="40">
        <f t="array" ref="O16">INDEX('Aceite Virgen'!$A$259:$YR$285,MATCH($B16,'Aceite Virgen'!$A$259:$A$285,0),MATCH(O$5,'Aceite Virgen'!$A$259:$YR$259,0))</f>
        <v>0.42</v>
      </c>
      <c r="P16" s="40">
        <f t="array" ref="P16">INDEX('Aceite Virgen'!$A$259:$YR$285,MATCH($B16,'Aceite Virgen'!$A$259:$A$285,0),MATCH(P$5,'Aceite Virgen'!$A$259:$YR$259,0))</f>
        <v>0.28000000000000003</v>
      </c>
    </row>
    <row r="17" spans="2:16" x14ac:dyDescent="0.3">
      <c r="B17" s="19">
        <f t="shared" si="1"/>
        <v>3.3</v>
      </c>
      <c r="C17" s="18">
        <f t="shared" si="2"/>
        <v>3.4</v>
      </c>
      <c r="E17" s="40">
        <f t="array" ref="E17">INDEX('Aceite Virgen'!$A$259:$YR$285,MATCH($B17,'Aceite Virgen'!$A$259:$A$285,0),MATCH(E$5,'Aceite Virgen'!$A$259:$YR$259,0))</f>
        <v>1.9900000000000002</v>
      </c>
      <c r="F17" s="40">
        <f t="array" ref="F17">INDEX('Aceite Virgen'!$A$259:$YR$285,MATCH($B17,'Aceite Virgen'!$A$259:$A$285,0),MATCH(F$5,'Aceite Virgen'!$A$259:$YR$259,0))</f>
        <v>1.77</v>
      </c>
      <c r="G17" s="40">
        <f t="array" ref="G17">INDEX('Aceite Virgen'!$A$259:$YR$285,MATCH($B17,'Aceite Virgen'!$A$259:$A$285,0),MATCH(G$5,'Aceite Virgen'!$A$259:$YR$259,0))</f>
        <v>2</v>
      </c>
      <c r="H17" s="40">
        <f t="array" ref="H17">INDEX('Aceite Virgen'!$A$259:$YR$285,MATCH($B17,'Aceite Virgen'!$A$259:$A$285,0),MATCH(H$5,'Aceite Virgen'!$A$259:$YR$259,0))</f>
        <v>2.89</v>
      </c>
      <c r="I17" s="40">
        <f t="array" ref="I17">INDEX('Aceite Virgen'!$A$259:$YR$285,MATCH($B17,'Aceite Virgen'!$A$259:$A$285,0),MATCH(I$5,'Aceite Virgen'!$A$259:$YR$259,0))</f>
        <v>4.6500000000000004</v>
      </c>
      <c r="J17" s="40">
        <f t="array" ref="J17">INDEX('Aceite Virgen'!$A$259:$YR$285,MATCH($B17,'Aceite Virgen'!$A$259:$A$285,0),MATCH(J$5,'Aceite Virgen'!$A$259:$YR$259,0))</f>
        <v>1.44</v>
      </c>
      <c r="K17" s="40">
        <f t="array" ref="K17">INDEX('Aceite Virgen'!$A$259:$YR$285,MATCH($B17,'Aceite Virgen'!$A$259:$A$285,0),MATCH(K$5,'Aceite Virgen'!$A$259:$YR$259,0))</f>
        <v>0.57999999999999996</v>
      </c>
      <c r="L17" s="40">
        <f t="array" ref="L17">INDEX('Aceite Virgen'!$A$259:$YR$285,MATCH($B17,'Aceite Virgen'!$A$259:$A$285,0),MATCH(L$5,'Aceite Virgen'!$A$259:$YR$259,0))</f>
        <v>1.37</v>
      </c>
      <c r="M17" s="40">
        <f t="array" ref="M17">INDEX('Aceite Virgen'!$A$259:$YR$285,MATCH($B17,'Aceite Virgen'!$A$259:$A$285,0),MATCH(M$5,'Aceite Virgen'!$A$259:$YR$259,0))</f>
        <v>23.330000000000002</v>
      </c>
      <c r="N17" s="40">
        <f t="array" ref="N17">INDEX('Aceite Virgen'!$A$259:$YR$285,MATCH($B17,'Aceite Virgen'!$A$259:$A$285,0),MATCH(N$5,'Aceite Virgen'!$A$259:$YR$259,0))</f>
        <v>29.57</v>
      </c>
      <c r="O17" s="40">
        <f t="array" ref="O17">INDEX('Aceite Virgen'!$A$259:$YR$285,MATCH($B17,'Aceite Virgen'!$A$259:$A$285,0),MATCH(O$5,'Aceite Virgen'!$A$259:$YR$259,0))</f>
        <v>30.6</v>
      </c>
      <c r="P17" s="40">
        <f t="array" ref="P17">INDEX('Aceite Virgen'!$A$259:$YR$285,MATCH($B17,'Aceite Virgen'!$A$259:$A$285,0),MATCH(P$5,'Aceite Virgen'!$A$259:$YR$259,0))</f>
        <v>26.04</v>
      </c>
    </row>
    <row r="18" spans="2:16" x14ac:dyDescent="0.3">
      <c r="B18" s="19">
        <f t="shared" si="1"/>
        <v>3.4</v>
      </c>
      <c r="C18" s="18">
        <f t="shared" si="2"/>
        <v>3.5</v>
      </c>
      <c r="E18" s="40">
        <f t="array" ref="E18">INDEX('Aceite Virgen'!$A$259:$YR$285,MATCH($B18,'Aceite Virgen'!$A$259:$A$285,0),MATCH(E$5,'Aceite Virgen'!$A$259:$YR$259,0))</f>
        <v>0.09</v>
      </c>
      <c r="F18" s="40">
        <f t="array" ref="F18">INDEX('Aceite Virgen'!$A$259:$YR$285,MATCH($B18,'Aceite Virgen'!$A$259:$A$285,0),MATCH(F$5,'Aceite Virgen'!$A$259:$YR$259,0))</f>
        <v>0.27</v>
      </c>
      <c r="G18" s="40">
        <f t="array" ref="G18">INDEX('Aceite Virgen'!$A$259:$YR$285,MATCH($B18,'Aceite Virgen'!$A$259:$A$285,0),MATCH(G$5,'Aceite Virgen'!$A$259:$YR$259,0))</f>
        <v>0.56000000000000005</v>
      </c>
      <c r="H18" s="40">
        <f t="array" ref="H18">INDEX('Aceite Virgen'!$A$259:$YR$285,MATCH($B18,'Aceite Virgen'!$A$259:$A$285,0),MATCH(H$5,'Aceite Virgen'!$A$259:$YR$259,0))</f>
        <v>0.05</v>
      </c>
      <c r="I18" s="40">
        <f t="array" ref="I18">INDEX('Aceite Virgen'!$A$259:$YR$285,MATCH($B18,'Aceite Virgen'!$A$259:$A$285,0),MATCH(I$5,'Aceite Virgen'!$A$259:$YR$259,0))</f>
        <v>0.92999999999999994</v>
      </c>
      <c r="J18" s="40">
        <f t="array" ref="J18">INDEX('Aceite Virgen'!$A$259:$YR$285,MATCH($B18,'Aceite Virgen'!$A$259:$A$285,0),MATCH(J$5,'Aceite Virgen'!$A$259:$YR$259,0))</f>
        <v>2.0699999999999998</v>
      </c>
      <c r="K18" s="40">
        <f t="array" ref="K18">INDEX('Aceite Virgen'!$A$259:$YR$285,MATCH($B18,'Aceite Virgen'!$A$259:$A$285,0),MATCH(K$5,'Aceite Virgen'!$A$259:$YR$259,0))</f>
        <v>4.6800000000000006</v>
      </c>
      <c r="L18" s="40">
        <f t="array" ref="L18">INDEX('Aceite Virgen'!$A$259:$YR$285,MATCH($B18,'Aceite Virgen'!$A$259:$A$285,0),MATCH(L$5,'Aceite Virgen'!$A$259:$YR$259,0))</f>
        <v>1.67</v>
      </c>
      <c r="M18" s="40">
        <f t="array" ref="M18">INDEX('Aceite Virgen'!$A$259:$YR$285,MATCH($B18,'Aceite Virgen'!$A$259:$A$285,0),MATCH(M$5,'Aceite Virgen'!$A$259:$YR$259,0))</f>
        <v>3.0500000000000003</v>
      </c>
      <c r="N18" s="40">
        <f t="array" ref="N18">INDEX('Aceite Virgen'!$A$259:$YR$285,MATCH($B18,'Aceite Virgen'!$A$259:$A$285,0),MATCH(N$5,'Aceite Virgen'!$A$259:$YR$259,0))</f>
        <v>0.60000000000000009</v>
      </c>
      <c r="O18" s="40">
        <f t="array" ref="O18">INDEX('Aceite Virgen'!$A$259:$YR$285,MATCH($B18,'Aceite Virgen'!$A$259:$A$285,0),MATCH(O$5,'Aceite Virgen'!$A$259:$YR$259,0))</f>
        <v>1.8099999999999998</v>
      </c>
      <c r="P18" s="40">
        <f t="array" ref="P18">INDEX('Aceite Virgen'!$A$259:$YR$285,MATCH($B18,'Aceite Virgen'!$A$259:$A$285,0),MATCH(P$5,'Aceite Virgen'!$A$259:$YR$259,0))</f>
        <v>2.13</v>
      </c>
    </row>
    <row r="19" spans="2:16" x14ac:dyDescent="0.3">
      <c r="B19" s="19">
        <f t="shared" si="1"/>
        <v>3.5</v>
      </c>
      <c r="C19" s="18">
        <f t="shared" si="2"/>
        <v>3.6</v>
      </c>
      <c r="E19" s="40">
        <f t="array" ref="E19">INDEX('Aceite Virgen'!$A$259:$YR$285,MATCH($B19,'Aceite Virgen'!$A$259:$A$285,0),MATCH(E$5,'Aceite Virgen'!$A$259:$YR$259,0))</f>
        <v>2.06</v>
      </c>
      <c r="F19" s="40">
        <f t="array" ref="F19">INDEX('Aceite Virgen'!$A$259:$YR$285,MATCH($B19,'Aceite Virgen'!$A$259:$A$285,0),MATCH(F$5,'Aceite Virgen'!$A$259:$YR$259,0))</f>
        <v>2.5799999999999996</v>
      </c>
      <c r="G19" s="40">
        <f t="array" ref="G19">INDEX('Aceite Virgen'!$A$259:$YR$285,MATCH($B19,'Aceite Virgen'!$A$259:$A$285,0),MATCH(G$5,'Aceite Virgen'!$A$259:$YR$259,0))</f>
        <v>7.6</v>
      </c>
      <c r="H19" s="40">
        <f t="array" ref="H19">INDEX('Aceite Virgen'!$A$259:$YR$285,MATCH($B19,'Aceite Virgen'!$A$259:$A$285,0),MATCH(H$5,'Aceite Virgen'!$A$259:$YR$259,0))</f>
        <v>15.34</v>
      </c>
      <c r="I19" s="40">
        <f t="array" ref="I19">INDEX('Aceite Virgen'!$A$259:$YR$285,MATCH($B19,'Aceite Virgen'!$A$259:$A$285,0),MATCH(I$5,'Aceite Virgen'!$A$259:$YR$259,0))</f>
        <v>24.660000000000004</v>
      </c>
      <c r="J19" s="40">
        <f t="array" ref="J19">INDEX('Aceite Virgen'!$A$259:$YR$285,MATCH($B19,'Aceite Virgen'!$A$259:$A$285,0),MATCH(J$5,'Aceite Virgen'!$A$259:$YR$259,0))</f>
        <v>31.92</v>
      </c>
      <c r="K19" s="40">
        <f t="array" ref="K19">INDEX('Aceite Virgen'!$A$259:$YR$285,MATCH($B19,'Aceite Virgen'!$A$259:$A$285,0),MATCH(K$5,'Aceite Virgen'!$A$259:$YR$259,0))</f>
        <v>27.63</v>
      </c>
      <c r="L19" s="40">
        <f t="array" ref="L19">INDEX('Aceite Virgen'!$A$259:$YR$285,MATCH($B19,'Aceite Virgen'!$A$259:$A$285,0),MATCH(L$5,'Aceite Virgen'!$A$259:$YR$259,0))</f>
        <v>28.52</v>
      </c>
      <c r="M19" s="40">
        <f t="array" ref="M19">INDEX('Aceite Virgen'!$A$259:$YR$285,MATCH($B19,'Aceite Virgen'!$A$259:$A$285,0),MATCH(M$5,'Aceite Virgen'!$A$259:$YR$259,0))</f>
        <v>5.56</v>
      </c>
      <c r="N19" s="40">
        <f t="array" ref="N19">INDEX('Aceite Virgen'!$A$259:$YR$285,MATCH($B19,'Aceite Virgen'!$A$259:$A$285,0),MATCH(N$5,'Aceite Virgen'!$A$259:$YR$259,0))</f>
        <v>1.69</v>
      </c>
      <c r="O19" s="40">
        <f t="array" ref="O19">INDEX('Aceite Virgen'!$A$259:$YR$285,MATCH($B19,'Aceite Virgen'!$A$259:$A$285,0),MATCH(O$5,'Aceite Virgen'!$A$259:$YR$259,0))</f>
        <v>2.82</v>
      </c>
      <c r="P19" s="40">
        <f t="array" ref="P19">INDEX('Aceite Virgen'!$A$259:$YR$285,MATCH($B19,'Aceite Virgen'!$A$259:$A$285,0),MATCH(P$5,'Aceite Virgen'!$A$259:$YR$259,0))</f>
        <v>1.57</v>
      </c>
    </row>
    <row r="20" spans="2:16" x14ac:dyDescent="0.3">
      <c r="B20" s="19">
        <f t="shared" si="1"/>
        <v>3.6</v>
      </c>
      <c r="C20" s="18">
        <f t="shared" si="2"/>
        <v>3.7</v>
      </c>
      <c r="E20" s="40">
        <f t="array" ref="E20">INDEX('Aceite Virgen'!$A$259:$YR$285,MATCH($B20,'Aceite Virgen'!$A$259:$A$285,0),MATCH(E$5,'Aceite Virgen'!$A$259:$YR$259,0))</f>
        <v>8.27</v>
      </c>
      <c r="F20" s="40">
        <f t="array" ref="F20">INDEX('Aceite Virgen'!$A$259:$YR$285,MATCH($B20,'Aceite Virgen'!$A$259:$A$285,0),MATCH(F$5,'Aceite Virgen'!$A$259:$YR$259,0))</f>
        <v>5.33</v>
      </c>
      <c r="G20" s="40">
        <f t="array" ref="G20">INDEX('Aceite Virgen'!$A$259:$YR$285,MATCH($B20,'Aceite Virgen'!$A$259:$A$285,0),MATCH(G$5,'Aceite Virgen'!$A$259:$YR$259,0))</f>
        <v>7.47</v>
      </c>
      <c r="H20" s="40">
        <f t="array" ref="H20">INDEX('Aceite Virgen'!$A$259:$YR$285,MATCH($B20,'Aceite Virgen'!$A$259:$A$285,0),MATCH(H$5,'Aceite Virgen'!$A$259:$YR$259,0))</f>
        <v>17.580000000000002</v>
      </c>
      <c r="I20" s="40">
        <f t="array" ref="I20">INDEX('Aceite Virgen'!$A$259:$YR$285,MATCH($B20,'Aceite Virgen'!$A$259:$A$285,0),MATCH(I$5,'Aceite Virgen'!$A$259:$YR$259,0))</f>
        <v>15.690000000000001</v>
      </c>
      <c r="J20" s="40">
        <f t="array" ref="J20">INDEX('Aceite Virgen'!$A$259:$YR$285,MATCH($B20,'Aceite Virgen'!$A$259:$A$285,0),MATCH(J$5,'Aceite Virgen'!$A$259:$YR$259,0))</f>
        <v>23.900000000000002</v>
      </c>
      <c r="K20" s="40">
        <f t="array" ref="K20">INDEX('Aceite Virgen'!$A$259:$YR$285,MATCH($B20,'Aceite Virgen'!$A$259:$A$285,0),MATCH(K$5,'Aceite Virgen'!$A$259:$YR$259,0))</f>
        <v>27.29</v>
      </c>
      <c r="L20" s="40">
        <f t="array" ref="L20">INDEX('Aceite Virgen'!$A$259:$YR$285,MATCH($B20,'Aceite Virgen'!$A$259:$A$285,0),MATCH(L$5,'Aceite Virgen'!$A$259:$YR$259,0))</f>
        <v>26.599999999999998</v>
      </c>
      <c r="M20" s="40">
        <f t="array" ref="M20">INDEX('Aceite Virgen'!$A$259:$YR$285,MATCH($B20,'Aceite Virgen'!$A$259:$A$285,0),MATCH(M$5,'Aceite Virgen'!$A$259:$YR$259,0))</f>
        <v>9.6</v>
      </c>
      <c r="N20" s="40">
        <f t="array" ref="N20">INDEX('Aceite Virgen'!$A$259:$YR$285,MATCH($B20,'Aceite Virgen'!$A$259:$A$285,0),MATCH(N$5,'Aceite Virgen'!$A$259:$YR$259,0))</f>
        <v>2.27</v>
      </c>
      <c r="O20" s="40">
        <f t="array" ref="O20">INDEX('Aceite Virgen'!$A$259:$YR$285,MATCH($B20,'Aceite Virgen'!$A$259:$A$285,0),MATCH(O$5,'Aceite Virgen'!$A$259:$YR$259,0))</f>
        <v>0.96</v>
      </c>
      <c r="P20" s="40">
        <f t="array" ref="P20">INDEX('Aceite Virgen'!$A$259:$YR$285,MATCH($B20,'Aceite Virgen'!$A$259:$A$285,0),MATCH(P$5,'Aceite Virgen'!$A$259:$YR$259,0))</f>
        <v>2.21</v>
      </c>
    </row>
    <row r="21" spans="2:16" x14ac:dyDescent="0.3">
      <c r="B21" s="19">
        <f t="shared" si="1"/>
        <v>3.7</v>
      </c>
      <c r="C21" s="18">
        <f t="shared" si="2"/>
        <v>3.8</v>
      </c>
      <c r="E21" s="40">
        <f t="array" ref="E21">INDEX('Aceite Virgen'!$A$259:$YR$285,MATCH($B21,'Aceite Virgen'!$A$259:$A$285,0),MATCH(E$5,'Aceite Virgen'!$A$259:$YR$259,0))</f>
        <v>1.9</v>
      </c>
      <c r="F21" s="40">
        <f t="array" ref="F21">INDEX('Aceite Virgen'!$A$259:$YR$285,MATCH($B21,'Aceite Virgen'!$A$259:$A$285,0),MATCH(F$5,'Aceite Virgen'!$A$259:$YR$259,0))</f>
        <v>5.34</v>
      </c>
      <c r="G21" s="40">
        <f t="array" ref="G21">INDEX('Aceite Virgen'!$A$259:$YR$285,MATCH($B21,'Aceite Virgen'!$A$259:$A$285,0),MATCH(G$5,'Aceite Virgen'!$A$259:$YR$259,0))</f>
        <v>1.67</v>
      </c>
      <c r="H21" s="40">
        <f t="array" ref="H21">INDEX('Aceite Virgen'!$A$259:$YR$285,MATCH($B21,'Aceite Virgen'!$A$259:$A$285,0),MATCH(H$5,'Aceite Virgen'!$A$259:$YR$259,0))</f>
        <v>0.67999999999999994</v>
      </c>
      <c r="I21" s="40">
        <f t="array" ref="I21">INDEX('Aceite Virgen'!$A$259:$YR$285,MATCH($B21,'Aceite Virgen'!$A$259:$A$285,0),MATCH(I$5,'Aceite Virgen'!$A$259:$YR$259,0))</f>
        <v>0.4</v>
      </c>
      <c r="J21" s="40">
        <f t="array" ref="J21">INDEX('Aceite Virgen'!$A$259:$YR$285,MATCH($B21,'Aceite Virgen'!$A$259:$A$285,0),MATCH(J$5,'Aceite Virgen'!$A$259:$YR$259,0))</f>
        <v>0.92999999999999994</v>
      </c>
      <c r="K21" s="40">
        <f t="array" ref="K21">INDEX('Aceite Virgen'!$A$259:$YR$285,MATCH($B21,'Aceite Virgen'!$A$259:$A$285,0),MATCH(K$5,'Aceite Virgen'!$A$259:$YR$259,0))</f>
        <v>0.15</v>
      </c>
      <c r="L21" s="40">
        <f t="array" ref="L21">INDEX('Aceite Virgen'!$A$259:$YR$285,MATCH($B21,'Aceite Virgen'!$A$259:$A$285,0),MATCH(L$5,'Aceite Virgen'!$A$259:$YR$259,0))</f>
        <v>0.31</v>
      </c>
      <c r="M21" s="40">
        <f t="array" ref="M21">INDEX('Aceite Virgen'!$A$259:$YR$285,MATCH($B21,'Aceite Virgen'!$A$259:$A$285,0),MATCH(M$5,'Aceite Virgen'!$A$259:$YR$259,0))</f>
        <v>0.27</v>
      </c>
      <c r="N21" s="40">
        <f t="array" ref="N21">INDEX('Aceite Virgen'!$A$259:$YR$285,MATCH($B21,'Aceite Virgen'!$A$259:$A$285,0),MATCH(N$5,'Aceite Virgen'!$A$259:$YR$259,0))</f>
        <v>3.69</v>
      </c>
      <c r="O21" s="40">
        <f t="array" ref="O21">INDEX('Aceite Virgen'!$A$259:$YR$285,MATCH($B21,'Aceite Virgen'!$A$259:$A$285,0),MATCH(O$5,'Aceite Virgen'!$A$259:$YR$259,0))</f>
        <v>3.03</v>
      </c>
      <c r="P21" s="40">
        <f t="array" ref="P21">INDEX('Aceite Virgen'!$A$259:$YR$285,MATCH($B21,'Aceite Virgen'!$A$259:$A$285,0),MATCH(P$5,'Aceite Virgen'!$A$259:$YR$259,0))</f>
        <v>2.35</v>
      </c>
    </row>
    <row r="22" spans="2:16" x14ac:dyDescent="0.3">
      <c r="B22" s="19">
        <f t="shared" si="1"/>
        <v>3.8</v>
      </c>
      <c r="C22" s="18">
        <f t="shared" si="2"/>
        <v>3.9</v>
      </c>
      <c r="E22" s="40">
        <f t="array" ref="E22">INDEX('Aceite Virgen'!$A$259:$YR$285,MATCH($B22,'Aceite Virgen'!$A$259:$A$285,0),MATCH(E$5,'Aceite Virgen'!$A$259:$YR$259,0))</f>
        <v>21.540000000000003</v>
      </c>
      <c r="F22" s="40">
        <f t="array" ref="F22">INDEX('Aceite Virgen'!$A$259:$YR$285,MATCH($B22,'Aceite Virgen'!$A$259:$A$285,0),MATCH(F$5,'Aceite Virgen'!$A$259:$YR$259,0))</f>
        <v>25.900000000000002</v>
      </c>
      <c r="G22" s="40">
        <f t="array" ref="G22">INDEX('Aceite Virgen'!$A$259:$YR$285,MATCH($B22,'Aceite Virgen'!$A$259:$A$285,0),MATCH(G$5,'Aceite Virgen'!$A$259:$YR$259,0))</f>
        <v>22.64</v>
      </c>
      <c r="H22" s="40">
        <f t="array" ref="H22">INDEX('Aceite Virgen'!$A$259:$YR$285,MATCH($B22,'Aceite Virgen'!$A$259:$A$285,0),MATCH(H$5,'Aceite Virgen'!$A$259:$YR$259,0))</f>
        <v>11.84</v>
      </c>
      <c r="I22" s="40">
        <f t="array" ref="I22">INDEX('Aceite Virgen'!$A$259:$YR$285,MATCH($B22,'Aceite Virgen'!$A$259:$A$285,0),MATCH(I$5,'Aceite Virgen'!$A$259:$YR$259,0))</f>
        <v>7.17</v>
      </c>
      <c r="J22" s="40">
        <f t="array" ref="J22">INDEX('Aceite Virgen'!$A$259:$YR$285,MATCH($B22,'Aceite Virgen'!$A$259:$A$285,0),MATCH(J$5,'Aceite Virgen'!$A$259:$YR$259,0))</f>
        <v>3.01</v>
      </c>
      <c r="K22" s="40">
        <f t="array" ref="K22">INDEX('Aceite Virgen'!$A$259:$YR$285,MATCH($B22,'Aceite Virgen'!$A$259:$A$285,0),MATCH(K$5,'Aceite Virgen'!$A$259:$YR$259,0))</f>
        <v>1.04</v>
      </c>
      <c r="L22" s="40">
        <f t="array" ref="L22">INDEX('Aceite Virgen'!$A$259:$YR$285,MATCH($B22,'Aceite Virgen'!$A$259:$A$285,0),MATCH(L$5,'Aceite Virgen'!$A$259:$YR$259,0))</f>
        <v>1.8</v>
      </c>
      <c r="M22" s="40">
        <f t="array" ref="M22">INDEX('Aceite Virgen'!$A$259:$YR$285,MATCH($B22,'Aceite Virgen'!$A$259:$A$285,0),MATCH(M$5,'Aceite Virgen'!$A$259:$YR$259,0))</f>
        <v>2.7</v>
      </c>
      <c r="N22" s="40">
        <f t="array" ref="N22">INDEX('Aceite Virgen'!$A$259:$YR$285,MATCH($B22,'Aceite Virgen'!$A$259:$A$285,0),MATCH(N$5,'Aceite Virgen'!$A$259:$YR$259,0))</f>
        <v>0.67999999999999994</v>
      </c>
      <c r="O22" s="40">
        <f t="array" ref="O22">INDEX('Aceite Virgen'!$A$259:$YR$285,MATCH($B22,'Aceite Virgen'!$A$259:$A$285,0),MATCH(O$5,'Aceite Virgen'!$A$259:$YR$259,0))</f>
        <v>0.94</v>
      </c>
      <c r="P22" s="40">
        <f t="array" ref="P22">INDEX('Aceite Virgen'!$A$259:$YR$285,MATCH($B22,'Aceite Virgen'!$A$259:$A$285,0),MATCH(P$5,'Aceite Virgen'!$A$259:$YR$259,0))</f>
        <v>0.8600000000000001</v>
      </c>
    </row>
    <row r="23" spans="2:16" x14ac:dyDescent="0.3">
      <c r="B23" s="19">
        <f t="shared" si="1"/>
        <v>3.9</v>
      </c>
      <c r="C23" s="18">
        <f t="shared" si="2"/>
        <v>4</v>
      </c>
      <c r="E23" s="40">
        <f t="array" ref="E23">INDEX('Aceite Virgen'!$A$259:$YR$285,MATCH($B23,'Aceite Virgen'!$A$259:$A$285,0),MATCH(E$5,'Aceite Virgen'!$A$259:$YR$259,0))</f>
        <v>6.99</v>
      </c>
      <c r="F23" s="40">
        <f t="array" ref="F23">INDEX('Aceite Virgen'!$A$259:$YR$285,MATCH($B23,'Aceite Virgen'!$A$259:$A$285,0),MATCH(F$5,'Aceite Virgen'!$A$259:$YR$259,0))</f>
        <v>5.17</v>
      </c>
      <c r="G23" s="40">
        <f t="array" ref="G23">INDEX('Aceite Virgen'!$A$259:$YR$285,MATCH($B23,'Aceite Virgen'!$A$259:$A$285,0),MATCH(G$5,'Aceite Virgen'!$A$259:$YR$259,0))</f>
        <v>8.61</v>
      </c>
      <c r="H23" s="40">
        <f t="array" ref="H23">INDEX('Aceite Virgen'!$A$259:$YR$285,MATCH($B23,'Aceite Virgen'!$A$259:$A$285,0),MATCH(H$5,'Aceite Virgen'!$A$259:$YR$259,0))</f>
        <v>23.32</v>
      </c>
      <c r="I23" s="40">
        <f t="array" ref="I23">INDEX('Aceite Virgen'!$A$259:$YR$285,MATCH($B23,'Aceite Virgen'!$A$259:$A$285,0),MATCH(I$5,'Aceite Virgen'!$A$259:$YR$259,0))</f>
        <v>29.53</v>
      </c>
      <c r="J23" s="40">
        <f t="array" ref="J23">INDEX('Aceite Virgen'!$A$259:$YR$285,MATCH($B23,'Aceite Virgen'!$A$259:$A$285,0),MATCH(J$5,'Aceite Virgen'!$A$259:$YR$259,0))</f>
        <v>4.8899999999999997</v>
      </c>
      <c r="K23" s="40">
        <f t="array" ref="K23">INDEX('Aceite Virgen'!$A$259:$YR$285,MATCH($B23,'Aceite Virgen'!$A$259:$A$285,0),MATCH(K$5,'Aceite Virgen'!$A$259:$YR$259,0))</f>
        <v>4.05</v>
      </c>
      <c r="L23" s="40">
        <f t="array" ref="L23">INDEX('Aceite Virgen'!$A$259:$YR$285,MATCH($B23,'Aceite Virgen'!$A$259:$A$285,0),MATCH(L$5,'Aceite Virgen'!$A$259:$YR$259,0))</f>
        <v>2.88</v>
      </c>
      <c r="M23" s="40">
        <f t="array" ref="M23">INDEX('Aceite Virgen'!$A$259:$YR$285,MATCH($B23,'Aceite Virgen'!$A$259:$A$285,0),MATCH(M$5,'Aceite Virgen'!$A$259:$YR$259,0))</f>
        <v>2.99</v>
      </c>
      <c r="N23" s="40">
        <f t="array" ref="N23">INDEX('Aceite Virgen'!$A$259:$YR$285,MATCH($B23,'Aceite Virgen'!$A$259:$A$285,0),MATCH(N$5,'Aceite Virgen'!$A$259:$YR$259,0))</f>
        <v>1.3399999999999999</v>
      </c>
      <c r="O23" s="40">
        <f t="array" ref="O23">INDEX('Aceite Virgen'!$A$259:$YR$285,MATCH($B23,'Aceite Virgen'!$A$259:$A$285,0),MATCH(O$5,'Aceite Virgen'!$A$259:$YR$259,0))</f>
        <v>0.56000000000000005</v>
      </c>
      <c r="P23" s="40">
        <f t="array" ref="P23">INDEX('Aceite Virgen'!$A$259:$YR$285,MATCH($B23,'Aceite Virgen'!$A$259:$A$285,0),MATCH(P$5,'Aceite Virgen'!$A$259:$YR$259,0))</f>
        <v>1.02</v>
      </c>
    </row>
    <row r="24" spans="2:16" x14ac:dyDescent="0.3">
      <c r="B24" s="19">
        <f t="shared" si="1"/>
        <v>4</v>
      </c>
      <c r="C24" s="18">
        <f t="shared" si="2"/>
        <v>4.0999999999999996</v>
      </c>
      <c r="E24" s="40">
        <f t="array" ref="E24">INDEX('Aceite Virgen'!$A$259:$YR$285,MATCH($B24,'Aceite Virgen'!$A$259:$A$285,0),MATCH(E$5,'Aceite Virgen'!$A$259:$YR$259,0))</f>
        <v>29.880000000000003</v>
      </c>
      <c r="F24" s="40">
        <f t="array" ref="F24">INDEX('Aceite Virgen'!$A$259:$YR$285,MATCH($B24,'Aceite Virgen'!$A$259:$A$285,0),MATCH(F$5,'Aceite Virgen'!$A$259:$YR$259,0))</f>
        <v>26.150000000000002</v>
      </c>
      <c r="G24" s="40">
        <f t="array" ref="G24">INDEX('Aceite Virgen'!$A$259:$YR$285,MATCH($B24,'Aceite Virgen'!$A$259:$A$285,0),MATCH(G$5,'Aceite Virgen'!$A$259:$YR$259,0))</f>
        <v>21.86</v>
      </c>
      <c r="H24" s="40">
        <f t="array" ref="H24">INDEX('Aceite Virgen'!$A$259:$YR$285,MATCH($B24,'Aceite Virgen'!$A$259:$A$285,0),MATCH(H$5,'Aceite Virgen'!$A$259:$YR$259,0))</f>
        <v>9.2799999999999994</v>
      </c>
      <c r="I24" s="40">
        <f t="array" ref="I24">INDEX('Aceite Virgen'!$A$259:$YR$285,MATCH($B24,'Aceite Virgen'!$A$259:$A$285,0),MATCH(I$5,'Aceite Virgen'!$A$259:$YR$259,0))</f>
        <v>0.38</v>
      </c>
      <c r="J24" s="40">
        <f t="array" ref="J24">INDEX('Aceite Virgen'!$A$259:$YR$285,MATCH($B24,'Aceite Virgen'!$A$259:$A$285,0),MATCH(J$5,'Aceite Virgen'!$A$259:$YR$259,0))</f>
        <v>0.24</v>
      </c>
      <c r="K24" s="40">
        <f t="array" ref="K24">INDEX('Aceite Virgen'!$A$259:$YR$285,MATCH($B24,'Aceite Virgen'!$A$259:$A$285,0),MATCH(K$5,'Aceite Virgen'!$A$259:$YR$259,0))</f>
        <v>0.95000000000000007</v>
      </c>
      <c r="L24" s="40">
        <f t="array" ref="L24">INDEX('Aceite Virgen'!$A$259:$YR$285,MATCH($B24,'Aceite Virgen'!$A$259:$A$285,0),MATCH(L$5,'Aceite Virgen'!$A$259:$YR$259,0))</f>
        <v>0.2</v>
      </c>
      <c r="M24" s="40">
        <f t="array" ref="M24">INDEX('Aceite Virgen'!$A$259:$YR$285,MATCH($B24,'Aceite Virgen'!$A$259:$A$285,0),MATCH(M$5,'Aceite Virgen'!$A$259:$YR$259,0))</f>
        <v>0.56000000000000005</v>
      </c>
      <c r="N24" s="40">
        <f t="array" ref="N24">INDEX('Aceite Virgen'!$A$259:$YR$285,MATCH($B24,'Aceite Virgen'!$A$259:$A$285,0),MATCH(N$5,'Aceite Virgen'!$A$259:$YR$259,0))</f>
        <v>0.62</v>
      </c>
      <c r="O24" s="40">
        <f t="array" ref="O24">INDEX('Aceite Virgen'!$A$259:$YR$285,MATCH($B24,'Aceite Virgen'!$A$259:$A$285,0),MATCH(O$5,'Aceite Virgen'!$A$259:$YR$259,0))</f>
        <v>1.31</v>
      </c>
      <c r="P24" s="40">
        <f t="array" ref="P24">INDEX('Aceite Virgen'!$A$259:$YR$285,MATCH($B24,'Aceite Virgen'!$A$259:$A$285,0),MATCH(P$5,'Aceite Virgen'!$A$259:$YR$259,0))</f>
        <v>0.62</v>
      </c>
    </row>
    <row r="25" spans="2:16" x14ac:dyDescent="0.3">
      <c r="B25" s="19">
        <f t="shared" si="1"/>
        <v>4.0999999999999996</v>
      </c>
      <c r="C25" s="18">
        <f t="shared" si="2"/>
        <v>4.2</v>
      </c>
      <c r="E25" s="40">
        <f t="array" ref="E25">INDEX('Aceite Virgen'!$A$259:$YR$285,MATCH($B25,'Aceite Virgen'!$A$259:$A$285,0),MATCH(E$5,'Aceite Virgen'!$A$259:$YR$259,0))</f>
        <v>14.649999999999999</v>
      </c>
      <c r="F25" s="40">
        <f t="array" ref="F25">INDEX('Aceite Virgen'!$A$259:$YR$285,MATCH($B25,'Aceite Virgen'!$A$259:$A$285,0),MATCH(F$5,'Aceite Virgen'!$A$259:$YR$259,0))</f>
        <v>13.6</v>
      </c>
      <c r="G25" s="40">
        <f t="array" ref="G25">INDEX('Aceite Virgen'!$A$259:$YR$285,MATCH($B25,'Aceite Virgen'!$A$259:$A$285,0),MATCH(G$5,'Aceite Virgen'!$A$259:$YR$259,0))</f>
        <v>11.469999999999999</v>
      </c>
      <c r="H25" s="40">
        <f t="array" ref="H25">INDEX('Aceite Virgen'!$A$259:$YR$285,MATCH($B25,'Aceite Virgen'!$A$259:$A$285,0),MATCH(H$5,'Aceite Virgen'!$A$259:$YR$259,0))</f>
        <v>5.0599999999999996</v>
      </c>
      <c r="I25" s="40">
        <f t="array" ref="I25">INDEX('Aceite Virgen'!$A$259:$YR$285,MATCH($B25,'Aceite Virgen'!$A$259:$A$285,0),MATCH(I$5,'Aceite Virgen'!$A$259:$YR$259,0))</f>
        <v>0.19</v>
      </c>
      <c r="J25" s="40">
        <f t="array" ref="J25">INDEX('Aceite Virgen'!$A$259:$YR$285,MATCH($B25,'Aceite Virgen'!$A$259:$A$285,0),MATCH(J$5,'Aceite Virgen'!$A$259:$YR$259,0))</f>
        <v>0.55000000000000004</v>
      </c>
      <c r="K25" s="40">
        <f t="array" ref="K25">INDEX('Aceite Virgen'!$A$259:$YR$285,MATCH($B25,'Aceite Virgen'!$A$259:$A$285,0),MATCH(K$5,'Aceite Virgen'!$A$259:$YR$259,0))</f>
        <v>0.67</v>
      </c>
      <c r="L25" s="40">
        <f t="array" ref="L25">INDEX('Aceite Virgen'!$A$259:$YR$285,MATCH($B25,'Aceite Virgen'!$A$259:$A$285,0),MATCH(L$5,'Aceite Virgen'!$A$259:$YR$259,0))</f>
        <v>0.24</v>
      </c>
      <c r="M25" s="40">
        <f t="array" ref="M25">INDEX('Aceite Virgen'!$A$259:$YR$285,MATCH($B25,'Aceite Virgen'!$A$259:$A$285,0),MATCH(M$5,'Aceite Virgen'!$A$259:$YR$259,0))</f>
        <v>0</v>
      </c>
      <c r="N25" s="40">
        <f t="array" ref="N25">INDEX('Aceite Virgen'!$A$259:$YR$285,MATCH($B25,'Aceite Virgen'!$A$259:$A$285,0),MATCH(N$5,'Aceite Virgen'!$A$259:$YR$259,0))</f>
        <v>0.43</v>
      </c>
      <c r="O25" s="40">
        <f t="array" ref="O25">INDEX('Aceite Virgen'!$A$259:$YR$285,MATCH($B25,'Aceite Virgen'!$A$259:$A$285,0),MATCH(O$5,'Aceite Virgen'!$A$259:$YR$259,0))</f>
        <v>0</v>
      </c>
      <c r="P25" s="40">
        <f t="array" ref="P25">INDEX('Aceite Virgen'!$A$259:$YR$285,MATCH($B25,'Aceite Virgen'!$A$259:$A$285,0),MATCH(P$5,'Aceite Virgen'!$A$259:$YR$259,0))</f>
        <v>0</v>
      </c>
    </row>
    <row r="26" spans="2:16" x14ac:dyDescent="0.3">
      <c r="B26" s="19">
        <f t="shared" si="1"/>
        <v>4.2</v>
      </c>
      <c r="C26" s="18">
        <f t="shared" si="2"/>
        <v>4.3</v>
      </c>
      <c r="E26" s="40">
        <f t="array" ref="E26">INDEX('Aceite Virgen'!$A$259:$YR$285,MATCH($B26,'Aceite Virgen'!$A$259:$A$285,0),MATCH(E$5,'Aceite Virgen'!$A$259:$YR$259,0))</f>
        <v>1.02</v>
      </c>
      <c r="F26" s="40">
        <f t="array" ref="F26">INDEX('Aceite Virgen'!$A$259:$YR$285,MATCH($B26,'Aceite Virgen'!$A$259:$A$285,0),MATCH(F$5,'Aceite Virgen'!$A$259:$YR$259,0))</f>
        <v>1.38</v>
      </c>
      <c r="G26" s="40">
        <f t="array" ref="G26">INDEX('Aceite Virgen'!$A$259:$YR$285,MATCH($B26,'Aceite Virgen'!$A$259:$A$285,0),MATCH(G$5,'Aceite Virgen'!$A$259:$YR$259,0))</f>
        <v>0.28000000000000003</v>
      </c>
      <c r="H26" s="40">
        <f t="array" ref="H26">INDEX('Aceite Virgen'!$A$259:$YR$285,MATCH($B26,'Aceite Virgen'!$A$259:$A$285,0),MATCH(H$5,'Aceite Virgen'!$A$259:$YR$259,0))</f>
        <v>0.5</v>
      </c>
      <c r="I26" s="40">
        <f t="array" ref="I26">INDEX('Aceite Virgen'!$A$259:$YR$285,MATCH($B26,'Aceite Virgen'!$A$259:$A$285,0),MATCH(I$5,'Aceite Virgen'!$A$259:$YR$259,0))</f>
        <v>0.4</v>
      </c>
      <c r="J26" s="40">
        <f t="array" ref="J26">INDEX('Aceite Virgen'!$A$259:$YR$285,MATCH($B26,'Aceite Virgen'!$A$259:$A$285,0),MATCH(J$5,'Aceite Virgen'!$A$259:$YR$259,0))</f>
        <v>0.13</v>
      </c>
      <c r="K26" s="40">
        <f t="array" ref="K26">INDEX('Aceite Virgen'!$A$259:$YR$285,MATCH($B26,'Aceite Virgen'!$A$259:$A$285,0),MATCH(K$5,'Aceite Virgen'!$A$259:$YR$259,0))</f>
        <v>0.33</v>
      </c>
      <c r="L26" s="40">
        <f t="array" ref="L26">INDEX('Aceite Virgen'!$A$259:$YR$285,MATCH($B26,'Aceite Virgen'!$A$259:$A$285,0),MATCH(L$5,'Aceite Virgen'!$A$259:$YR$259,0))</f>
        <v>0.2</v>
      </c>
      <c r="M26" s="40">
        <f t="array" ref="M26">INDEX('Aceite Virgen'!$A$259:$YR$285,MATCH($B26,'Aceite Virgen'!$A$259:$A$285,0),MATCH(M$5,'Aceite Virgen'!$A$259:$YR$259,0))</f>
        <v>0.13</v>
      </c>
      <c r="N26" s="40">
        <f t="array" ref="N26">INDEX('Aceite Virgen'!$A$259:$YR$285,MATCH($B26,'Aceite Virgen'!$A$259:$A$285,0),MATCH(N$5,'Aceite Virgen'!$A$259:$YR$259,0))</f>
        <v>0</v>
      </c>
      <c r="O26" s="40">
        <f t="array" ref="O26">INDEX('Aceite Virgen'!$A$259:$YR$285,MATCH($B26,'Aceite Virgen'!$A$259:$A$285,0),MATCH(O$5,'Aceite Virgen'!$A$259:$YR$259,0))</f>
        <v>0.46</v>
      </c>
      <c r="P26" s="40">
        <f t="array" ref="P26">INDEX('Aceite Virgen'!$A$259:$YR$285,MATCH($B26,'Aceite Virgen'!$A$259:$A$285,0),MATCH(P$5,'Aceite Virgen'!$A$259:$YR$259,0))</f>
        <v>0.26</v>
      </c>
    </row>
    <row r="27" spans="2:16" x14ac:dyDescent="0.3">
      <c r="B27" s="19">
        <f t="shared" si="1"/>
        <v>4.3</v>
      </c>
      <c r="C27" s="18">
        <f t="shared" si="2"/>
        <v>4.4000000000000004</v>
      </c>
      <c r="E27" s="40">
        <f t="array" ref="E27">INDEX('Aceite Virgen'!$A$259:$YR$285,MATCH($B27,'Aceite Virgen'!$A$259:$A$285,0),MATCH(E$5,'Aceite Virgen'!$A$259:$YR$259,0))</f>
        <v>0.39</v>
      </c>
      <c r="F27" s="40">
        <f t="array" ref="F27">INDEX('Aceite Virgen'!$A$259:$YR$285,MATCH($B27,'Aceite Virgen'!$A$259:$A$285,0),MATCH(F$5,'Aceite Virgen'!$A$259:$YR$259,0))</f>
        <v>0.98</v>
      </c>
      <c r="G27" s="40">
        <f t="array" ref="G27">INDEX('Aceite Virgen'!$A$259:$YR$285,MATCH($B27,'Aceite Virgen'!$A$259:$A$285,0),MATCH(G$5,'Aceite Virgen'!$A$259:$YR$259,0))</f>
        <v>0.66999999999999993</v>
      </c>
      <c r="H27" s="40">
        <f t="array" ref="H27">INDEX('Aceite Virgen'!$A$259:$YR$285,MATCH($B27,'Aceite Virgen'!$A$259:$A$285,0),MATCH(H$5,'Aceite Virgen'!$A$259:$YR$259,0))</f>
        <v>7.0000000000000007E-2</v>
      </c>
      <c r="I27" s="40">
        <f t="array" ref="I27">INDEX('Aceite Virgen'!$A$259:$YR$285,MATCH($B27,'Aceite Virgen'!$A$259:$A$285,0),MATCH(I$5,'Aceite Virgen'!$A$259:$YR$259,0))</f>
        <v>0.9</v>
      </c>
      <c r="J27" s="40">
        <f t="array" ref="J27">INDEX('Aceite Virgen'!$A$259:$YR$285,MATCH($B27,'Aceite Virgen'!$A$259:$A$285,0),MATCH(J$5,'Aceite Virgen'!$A$259:$YR$259,0))</f>
        <v>1.99</v>
      </c>
      <c r="K27" s="40">
        <f t="array" ref="K27">INDEX('Aceite Virgen'!$A$259:$YR$285,MATCH($B27,'Aceite Virgen'!$A$259:$A$285,0),MATCH(K$5,'Aceite Virgen'!$A$259:$YR$259,0))</f>
        <v>0.6</v>
      </c>
      <c r="L27" s="40">
        <f t="array" ref="L27">INDEX('Aceite Virgen'!$A$259:$YR$285,MATCH($B27,'Aceite Virgen'!$A$259:$A$285,0),MATCH(L$5,'Aceite Virgen'!$A$259:$YR$259,0))</f>
        <v>1.29</v>
      </c>
      <c r="M27" s="40">
        <f t="array" ref="M27">INDEX('Aceite Virgen'!$A$259:$YR$285,MATCH($B27,'Aceite Virgen'!$A$259:$A$285,0),MATCH(M$5,'Aceite Virgen'!$A$259:$YR$259,0))</f>
        <v>0.32</v>
      </c>
      <c r="N27" s="40">
        <f t="array" ref="N27">INDEX('Aceite Virgen'!$A$259:$YR$285,MATCH($B27,'Aceite Virgen'!$A$259:$A$285,0),MATCH(N$5,'Aceite Virgen'!$A$259:$YR$259,0))</f>
        <v>0</v>
      </c>
      <c r="O27" s="40">
        <f t="array" ref="O27">INDEX('Aceite Virgen'!$A$259:$YR$285,MATCH($B27,'Aceite Virgen'!$A$259:$A$285,0),MATCH(O$5,'Aceite Virgen'!$A$259:$YR$259,0))</f>
        <v>0.35</v>
      </c>
      <c r="P27" s="40">
        <f t="array" ref="P27">INDEX('Aceite Virgen'!$A$259:$YR$285,MATCH($B27,'Aceite Virgen'!$A$259:$A$285,0),MATCH(P$5,'Aceite Virgen'!$A$259:$YR$259,0))</f>
        <v>0.52</v>
      </c>
    </row>
    <row r="28" spans="2:16" x14ac:dyDescent="0.3">
      <c r="B28" s="19">
        <f t="shared" si="1"/>
        <v>4.4000000000000004</v>
      </c>
      <c r="C28" s="18">
        <f t="shared" si="2"/>
        <v>4.5</v>
      </c>
      <c r="E28" s="40">
        <f t="array" ref="E28">INDEX('Aceite Virgen'!$A$259:$YR$285,MATCH($B28,'Aceite Virgen'!$A$259:$A$285,0),MATCH(E$5,'Aceite Virgen'!$A$259:$YR$259,0))</f>
        <v>0.38</v>
      </c>
      <c r="F28" s="40">
        <f t="array" ref="F28">INDEX('Aceite Virgen'!$A$259:$YR$285,MATCH($B28,'Aceite Virgen'!$A$259:$A$285,0),MATCH(F$5,'Aceite Virgen'!$A$259:$YR$259,0))</f>
        <v>0.21</v>
      </c>
      <c r="G28" s="40">
        <f t="array" ref="G28">INDEX('Aceite Virgen'!$A$259:$YR$285,MATCH($B28,'Aceite Virgen'!$A$259:$A$285,0),MATCH(G$5,'Aceite Virgen'!$A$259:$YR$259,0))</f>
        <v>1</v>
      </c>
      <c r="H28" s="40">
        <f t="array" ref="H28">INDEX('Aceite Virgen'!$A$259:$YR$285,MATCH($B28,'Aceite Virgen'!$A$259:$A$285,0),MATCH(H$5,'Aceite Virgen'!$A$259:$YR$259,0))</f>
        <v>0.27</v>
      </c>
      <c r="I28" s="40">
        <f t="array" ref="I28">INDEX('Aceite Virgen'!$A$259:$YR$285,MATCH($B28,'Aceite Virgen'!$A$259:$A$285,0),MATCH(I$5,'Aceite Virgen'!$A$259:$YR$259,0))</f>
        <v>0.16</v>
      </c>
      <c r="J28" s="40">
        <f t="array" ref="J28">INDEX('Aceite Virgen'!$A$259:$YR$285,MATCH($B28,'Aceite Virgen'!$A$259:$A$285,0),MATCH(J$5,'Aceite Virgen'!$A$259:$YR$259,0))</f>
        <v>0</v>
      </c>
      <c r="K28" s="40">
        <f t="array" ref="K28">INDEX('Aceite Virgen'!$A$259:$YR$285,MATCH($B28,'Aceite Virgen'!$A$259:$A$285,0),MATCH(K$5,'Aceite Virgen'!$A$259:$YR$259,0))</f>
        <v>0.21</v>
      </c>
      <c r="L28" s="40">
        <f t="array" ref="L28">INDEX('Aceite Virgen'!$A$259:$YR$285,MATCH($B28,'Aceite Virgen'!$A$259:$A$285,0),MATCH(L$5,'Aceite Virgen'!$A$259:$YR$259,0))</f>
        <v>1.03</v>
      </c>
      <c r="M28" s="40">
        <f t="array" ref="M28">INDEX('Aceite Virgen'!$A$259:$YR$285,MATCH($B28,'Aceite Virgen'!$A$259:$A$285,0),MATCH(M$5,'Aceite Virgen'!$A$259:$YR$259,0))</f>
        <v>0.73</v>
      </c>
      <c r="N28" s="40">
        <f t="array" ref="N28">INDEX('Aceite Virgen'!$A$259:$YR$285,MATCH($B28,'Aceite Virgen'!$A$259:$A$285,0),MATCH(N$5,'Aceite Virgen'!$A$259:$YR$259,0))</f>
        <v>0.38</v>
      </c>
      <c r="O28" s="40">
        <f t="array" ref="O28">INDEX('Aceite Virgen'!$A$259:$YR$285,MATCH($B28,'Aceite Virgen'!$A$259:$A$285,0),MATCH(O$5,'Aceite Virgen'!$A$259:$YR$259,0))</f>
        <v>0.78</v>
      </c>
      <c r="P28" s="40">
        <f t="array" ref="P28">INDEX('Aceite Virgen'!$A$259:$YR$285,MATCH($B28,'Aceite Virgen'!$A$259:$A$285,0),MATCH(P$5,'Aceite Virgen'!$A$259:$YR$259,0))</f>
        <v>3.16</v>
      </c>
    </row>
    <row r="29" spans="2:16" x14ac:dyDescent="0.3">
      <c r="B29" s="19">
        <f t="shared" si="1"/>
        <v>4.5</v>
      </c>
      <c r="C29" s="18">
        <f t="shared" si="2"/>
        <v>4.5999999999999996</v>
      </c>
      <c r="E29" s="40">
        <f t="array" ref="E29">INDEX('Aceite Virgen'!$A$259:$YR$285,MATCH($B29,'Aceite Virgen'!$A$259:$A$285,0),MATCH(E$5,'Aceite Virgen'!$A$259:$YR$259,0))</f>
        <v>2.02</v>
      </c>
      <c r="F29" s="40">
        <f t="array" ref="F29">INDEX('Aceite Virgen'!$A$259:$YR$285,MATCH($B29,'Aceite Virgen'!$A$259:$A$285,0),MATCH(F$5,'Aceite Virgen'!$A$259:$YR$259,0))</f>
        <v>0.57000000000000006</v>
      </c>
      <c r="G29" s="40">
        <f t="array" ref="G29">INDEX('Aceite Virgen'!$A$259:$YR$285,MATCH($B29,'Aceite Virgen'!$A$259:$A$285,0),MATCH(G$5,'Aceite Virgen'!$A$259:$YR$259,0))</f>
        <v>1.24</v>
      </c>
      <c r="H29" s="40">
        <f t="array" ref="H29">INDEX('Aceite Virgen'!$A$259:$YR$285,MATCH($B29,'Aceite Virgen'!$A$259:$A$285,0),MATCH(H$5,'Aceite Virgen'!$A$259:$YR$259,0))</f>
        <v>0.16</v>
      </c>
      <c r="I29" s="40">
        <f t="array" ref="I29">INDEX('Aceite Virgen'!$A$259:$YR$285,MATCH($B29,'Aceite Virgen'!$A$259:$A$285,0),MATCH(I$5,'Aceite Virgen'!$A$259:$YR$259,0))</f>
        <v>0.55000000000000004</v>
      </c>
      <c r="J29" s="40">
        <f t="array" ref="J29">INDEX('Aceite Virgen'!$A$259:$YR$285,MATCH($B29,'Aceite Virgen'!$A$259:$A$285,0),MATCH(J$5,'Aceite Virgen'!$A$259:$YR$259,0))</f>
        <v>1.6</v>
      </c>
      <c r="K29" s="40">
        <f t="array" ref="K29">INDEX('Aceite Virgen'!$A$259:$YR$285,MATCH($B29,'Aceite Virgen'!$A$259:$A$285,0),MATCH(K$5,'Aceite Virgen'!$A$259:$YR$259,0))</f>
        <v>0.44</v>
      </c>
      <c r="L29" s="40">
        <f t="array" ref="L29">INDEX('Aceite Virgen'!$A$259:$YR$285,MATCH($B29,'Aceite Virgen'!$A$259:$A$285,0),MATCH(L$5,'Aceite Virgen'!$A$259:$YR$259,0))</f>
        <v>4.09</v>
      </c>
      <c r="M29" s="40">
        <f t="array" ref="M29">INDEX('Aceite Virgen'!$A$259:$YR$285,MATCH($B29,'Aceite Virgen'!$A$259:$A$285,0),MATCH(M$5,'Aceite Virgen'!$A$259:$YR$259,0))</f>
        <v>1.51</v>
      </c>
      <c r="N29" s="40">
        <f t="array" ref="N29">INDEX('Aceite Virgen'!$A$259:$YR$285,MATCH($B29,'Aceite Virgen'!$A$259:$A$285,0),MATCH(N$5,'Aceite Virgen'!$A$259:$YR$259,0))</f>
        <v>1.48</v>
      </c>
      <c r="O29" s="40">
        <f t="array" ref="O29">INDEX('Aceite Virgen'!$A$259:$YR$285,MATCH($B29,'Aceite Virgen'!$A$259:$A$285,0),MATCH(O$5,'Aceite Virgen'!$A$259:$YR$259,0))</f>
        <v>4.88</v>
      </c>
      <c r="P29" s="40">
        <f t="array" ref="P29">INDEX('Aceite Virgen'!$A$259:$YR$285,MATCH($B29,'Aceite Virgen'!$A$259:$A$285,0),MATCH(P$5,'Aceite Virgen'!$A$259:$YR$259,0))</f>
        <v>2.3199999999999998</v>
      </c>
    </row>
    <row r="30" spans="2:16" x14ac:dyDescent="0.3">
      <c r="B30" s="19">
        <f t="shared" si="1"/>
        <v>4.5999999999999996</v>
      </c>
      <c r="C30" s="18">
        <f t="shared" si="2"/>
        <v>4.7</v>
      </c>
      <c r="E30" s="40">
        <f t="array" ref="E30">INDEX('Aceite Virgen'!$A$259:$YR$285,MATCH($B30,'Aceite Virgen'!$A$259:$A$285,0),MATCH(E$5,'Aceite Virgen'!$A$259:$YR$259,0))</f>
        <v>0.66999999999999993</v>
      </c>
      <c r="F30" s="40">
        <f t="array" ref="F30">INDEX('Aceite Virgen'!$A$259:$YR$285,MATCH($B30,'Aceite Virgen'!$A$259:$A$285,0),MATCH(F$5,'Aceite Virgen'!$A$259:$YR$259,0))</f>
        <v>0.06</v>
      </c>
      <c r="G30" s="40">
        <f t="array" ref="G30">INDEX('Aceite Virgen'!$A$259:$YR$285,MATCH($B30,'Aceite Virgen'!$A$259:$A$285,0),MATCH(G$5,'Aceite Virgen'!$A$259:$YR$259,0))</f>
        <v>0.64</v>
      </c>
      <c r="H30" s="40">
        <f t="array" ref="H30">INDEX('Aceite Virgen'!$A$259:$YR$285,MATCH($B30,'Aceite Virgen'!$A$259:$A$285,0),MATCH(H$5,'Aceite Virgen'!$A$259:$YR$259,0))</f>
        <v>0.84000000000000008</v>
      </c>
      <c r="I30" s="40">
        <f t="array" ref="I30">INDEX('Aceite Virgen'!$A$259:$YR$285,MATCH($B30,'Aceite Virgen'!$A$259:$A$285,0),MATCH(I$5,'Aceite Virgen'!$A$259:$YR$259,0))</f>
        <v>0.35</v>
      </c>
      <c r="J30" s="40">
        <f t="array" ref="J30">INDEX('Aceite Virgen'!$A$259:$YR$285,MATCH($B30,'Aceite Virgen'!$A$259:$A$285,0),MATCH(J$5,'Aceite Virgen'!$A$259:$YR$259,0))</f>
        <v>0.67</v>
      </c>
      <c r="K30" s="40">
        <f t="array" ref="K30">INDEX('Aceite Virgen'!$A$259:$YR$285,MATCH($B30,'Aceite Virgen'!$A$259:$A$285,0),MATCH(K$5,'Aceite Virgen'!$A$259:$YR$259,0))</f>
        <v>1.35</v>
      </c>
      <c r="L30" s="40">
        <f t="array" ref="L30">INDEX('Aceite Virgen'!$A$259:$YR$285,MATCH($B30,'Aceite Virgen'!$A$259:$A$285,0),MATCH(L$5,'Aceite Virgen'!$A$259:$YR$259,0))</f>
        <v>0.25</v>
      </c>
      <c r="M30" s="40">
        <f t="array" ref="M30">INDEX('Aceite Virgen'!$A$259:$YR$285,MATCH($B30,'Aceite Virgen'!$A$259:$A$285,0),MATCH(M$5,'Aceite Virgen'!$A$259:$YR$259,0))</f>
        <v>0.62</v>
      </c>
      <c r="N30" s="40">
        <f t="array" ref="N30">INDEX('Aceite Virgen'!$A$259:$YR$285,MATCH($B30,'Aceite Virgen'!$A$259:$A$285,0),MATCH(N$5,'Aceite Virgen'!$A$259:$YR$259,0))</f>
        <v>0.49</v>
      </c>
      <c r="O30" s="40">
        <f t="array" ref="O30">INDEX('Aceite Virgen'!$A$259:$YR$285,MATCH($B30,'Aceite Virgen'!$A$259:$A$285,0),MATCH(O$5,'Aceite Virgen'!$A$259:$YR$259,0))</f>
        <v>0.65</v>
      </c>
      <c r="P30" s="40">
        <f t="array" ref="P30">INDEX('Aceite Virgen'!$A$259:$YR$285,MATCH($B30,'Aceite Virgen'!$A$259:$A$285,0),MATCH(P$5,'Aceite Virgen'!$A$259:$YR$259,0))</f>
        <v>2.52</v>
      </c>
    </row>
    <row r="31" spans="2:16" x14ac:dyDescent="0.3">
      <c r="B31" s="19">
        <f t="shared" si="1"/>
        <v>4.7</v>
      </c>
      <c r="C31" s="18">
        <f t="shared" si="2"/>
        <v>4.8</v>
      </c>
      <c r="E31" s="40">
        <f t="array" ref="E31">INDEX('Aceite Virgen'!$A$259:$YR$285,MATCH($B31,'Aceite Virgen'!$A$259:$A$285,0),MATCH(E$5,'Aceite Virgen'!$A$259:$YR$259,0))</f>
        <v>0.78</v>
      </c>
      <c r="F31" s="40">
        <f t="array" ref="F31">INDEX('Aceite Virgen'!$A$259:$YR$285,MATCH($B31,'Aceite Virgen'!$A$259:$A$285,0),MATCH(F$5,'Aceite Virgen'!$A$259:$YR$259,0))</f>
        <v>3.58</v>
      </c>
      <c r="G31" s="40">
        <f t="array" ref="G31">INDEX('Aceite Virgen'!$A$259:$YR$285,MATCH($B31,'Aceite Virgen'!$A$259:$A$285,0),MATCH(G$5,'Aceite Virgen'!$A$259:$YR$259,0))</f>
        <v>2.86</v>
      </c>
      <c r="H31" s="40">
        <f t="array" ref="H31">INDEX('Aceite Virgen'!$A$259:$YR$285,MATCH($B31,'Aceite Virgen'!$A$259:$A$285,0),MATCH(H$5,'Aceite Virgen'!$A$259:$YR$259,0))</f>
        <v>3.33</v>
      </c>
      <c r="I31" s="40">
        <f t="array" ref="I31">INDEX('Aceite Virgen'!$A$259:$YR$285,MATCH($B31,'Aceite Virgen'!$A$259:$A$285,0),MATCH(I$5,'Aceite Virgen'!$A$259:$YR$259,0))</f>
        <v>2.91</v>
      </c>
      <c r="J31" s="40">
        <f t="array" ref="J31">INDEX('Aceite Virgen'!$A$259:$YR$285,MATCH($B31,'Aceite Virgen'!$A$259:$A$285,0),MATCH(J$5,'Aceite Virgen'!$A$259:$YR$259,0))</f>
        <v>7.07</v>
      </c>
      <c r="K31" s="40">
        <f t="array" ref="K31">INDEX('Aceite Virgen'!$A$259:$YR$285,MATCH($B31,'Aceite Virgen'!$A$259:$A$285,0),MATCH(K$5,'Aceite Virgen'!$A$259:$YR$259,0))</f>
        <v>5.48</v>
      </c>
      <c r="L31" s="40">
        <f t="array" ref="L31">INDEX('Aceite Virgen'!$A$259:$YR$285,MATCH($B31,'Aceite Virgen'!$A$259:$A$285,0),MATCH(L$5,'Aceite Virgen'!$A$259:$YR$259,0))</f>
        <v>6.69</v>
      </c>
      <c r="M31" s="40">
        <f t="array" ref="M31">INDEX('Aceite Virgen'!$A$259:$YR$285,MATCH($B31,'Aceite Virgen'!$A$259:$A$285,0),MATCH(M$5,'Aceite Virgen'!$A$259:$YR$259,0))</f>
        <v>5.29</v>
      </c>
      <c r="N31" s="40">
        <f t="array" ref="N31">INDEX('Aceite Virgen'!$A$259:$YR$285,MATCH($B31,'Aceite Virgen'!$A$259:$A$285,0),MATCH(N$5,'Aceite Virgen'!$A$259:$YR$259,0))</f>
        <v>4.13</v>
      </c>
      <c r="O31" s="40">
        <f t="array" ref="O31">INDEX('Aceite Virgen'!$A$259:$YR$285,MATCH($B31,'Aceite Virgen'!$A$259:$A$285,0),MATCH(O$5,'Aceite Virgen'!$A$259:$YR$259,0))</f>
        <v>1.56</v>
      </c>
      <c r="P31" s="40">
        <f t="array" ref="P31">INDEX('Aceite Virgen'!$A$259:$YR$285,MATCH($B31,'Aceite Virgen'!$A$259:$A$285,0),MATCH(P$5,'Aceite Virgen'!$A$259:$YR$259,0))</f>
        <v>3.9</v>
      </c>
    </row>
    <row r="32" spans="2:16" x14ac:dyDescent="0.3">
      <c r="B32" s="19">
        <f t="shared" si="1"/>
        <v>4.8</v>
      </c>
      <c r="C32" s="18">
        <f t="shared" si="2"/>
        <v>4.9000000000000004</v>
      </c>
      <c r="E32" s="40">
        <f t="array" ref="E32">INDEX('Aceite Virgen'!$A$259:$YR$285,MATCH($B32,'Aceite Virgen'!$A$259:$A$285,0),MATCH(E$5,'Aceite Virgen'!$A$259:$YR$259,0))</f>
        <v>0</v>
      </c>
      <c r="F32" s="40">
        <f t="array" ref="F32">INDEX('Aceite Virgen'!$A$259:$YR$285,MATCH($B32,'Aceite Virgen'!$A$259:$A$285,0),MATCH(F$5,'Aceite Virgen'!$A$259:$YR$259,0))</f>
        <v>0.32</v>
      </c>
      <c r="G32" s="40">
        <f t="array" ref="G32">INDEX('Aceite Virgen'!$A$259:$YR$285,MATCH($B32,'Aceite Virgen'!$A$259:$A$285,0),MATCH(G$5,'Aceite Virgen'!$A$259:$YR$259,0))</f>
        <v>0.26</v>
      </c>
      <c r="H32" s="40">
        <f t="array" ref="H32">INDEX('Aceite Virgen'!$A$259:$YR$285,MATCH($B32,'Aceite Virgen'!$A$259:$A$285,0),MATCH(H$5,'Aceite Virgen'!$A$259:$YR$259,0))</f>
        <v>0.4</v>
      </c>
      <c r="I32" s="40">
        <f t="array" ref="I32">INDEX('Aceite Virgen'!$A$259:$YR$285,MATCH($B32,'Aceite Virgen'!$A$259:$A$285,0),MATCH(I$5,'Aceite Virgen'!$A$259:$YR$259,0))</f>
        <v>0.34</v>
      </c>
      <c r="J32" s="40">
        <f t="array" ref="J32">INDEX('Aceite Virgen'!$A$259:$YR$285,MATCH($B32,'Aceite Virgen'!$A$259:$A$285,0),MATCH(J$5,'Aceite Virgen'!$A$259:$YR$259,0))</f>
        <v>0</v>
      </c>
      <c r="K32" s="40">
        <f t="array" ref="K32">INDEX('Aceite Virgen'!$A$259:$YR$285,MATCH($B32,'Aceite Virgen'!$A$259:$A$285,0),MATCH(K$5,'Aceite Virgen'!$A$259:$YR$259,0))</f>
        <v>0</v>
      </c>
      <c r="L32" s="40">
        <f t="array" ref="L32">INDEX('Aceite Virgen'!$A$259:$YR$285,MATCH($B32,'Aceite Virgen'!$A$259:$A$285,0),MATCH(L$5,'Aceite Virgen'!$A$259:$YR$259,0))</f>
        <v>0</v>
      </c>
      <c r="M32" s="40">
        <f t="array" ref="M32">INDEX('Aceite Virgen'!$A$259:$YR$285,MATCH($B32,'Aceite Virgen'!$A$259:$A$285,0),MATCH(M$5,'Aceite Virgen'!$A$259:$YR$259,0))</f>
        <v>0</v>
      </c>
      <c r="N32" s="40">
        <f t="array" ref="N32">INDEX('Aceite Virgen'!$A$259:$YR$285,MATCH($B32,'Aceite Virgen'!$A$259:$A$285,0),MATCH(N$5,'Aceite Virgen'!$A$259:$YR$259,0))</f>
        <v>0</v>
      </c>
      <c r="O32" s="40">
        <f t="array" ref="O32">INDEX('Aceite Virgen'!$A$259:$YR$285,MATCH($B32,'Aceite Virgen'!$A$259:$A$285,0),MATCH(O$5,'Aceite Virgen'!$A$259:$YR$259,0))</f>
        <v>0</v>
      </c>
      <c r="P32" s="40">
        <f t="array" ref="P32">INDEX('Aceite Virgen'!$A$259:$YR$285,MATCH($B32,'Aceite Virgen'!$A$259:$A$285,0),MATCH(P$5,'Aceite Virgen'!$A$259:$YR$259,0))</f>
        <v>0</v>
      </c>
    </row>
    <row r="33" spans="2:16" x14ac:dyDescent="0.3">
      <c r="B33" s="54">
        <f t="shared" si="1"/>
        <v>4.9000000000000004</v>
      </c>
      <c r="C33" s="18"/>
      <c r="E33" s="40">
        <f t="array" ref="E33">INDEX('Aceite Virgen'!$A$259:$YR$285,MATCH($B33,'Aceite Virgen'!$A$259:$A$285,0),MATCH(E$5,'Aceite Virgen'!$A$259:$YR$259,0))</f>
        <v>5.22</v>
      </c>
      <c r="F33" s="40">
        <f t="array" ref="F33">INDEX('Aceite Virgen'!$A$259:$YR$285,MATCH($B33,'Aceite Virgen'!$A$259:$A$285,0),MATCH(F$5,'Aceite Virgen'!$A$259:$YR$259,0))</f>
        <v>5.0599999999999996</v>
      </c>
      <c r="G33" s="40">
        <f t="array" ref="G33">INDEX('Aceite Virgen'!$A$259:$YR$285,MATCH($B33,'Aceite Virgen'!$A$259:$A$285,0),MATCH(G$5,'Aceite Virgen'!$A$259:$YR$259,0))</f>
        <v>6.2299999999999995</v>
      </c>
      <c r="H33" s="40">
        <f t="array" ref="H33">INDEX('Aceite Virgen'!$A$259:$YR$285,MATCH($B33,'Aceite Virgen'!$A$259:$A$285,0),MATCH(H$5,'Aceite Virgen'!$A$259:$YR$259,0))</f>
        <v>6.0699999999999994</v>
      </c>
      <c r="I33" s="40">
        <f t="array" ref="I33">INDEX('Aceite Virgen'!$A$259:$YR$285,MATCH($B33,'Aceite Virgen'!$A$259:$A$285,0),MATCH(I$5,'Aceite Virgen'!$A$259:$YR$259,0))</f>
        <v>6.87</v>
      </c>
      <c r="J33" s="40">
        <f t="array" ref="J33">INDEX('Aceite Virgen'!$A$259:$YR$285,MATCH($B33,'Aceite Virgen'!$A$259:$A$285,0),MATCH(J$5,'Aceite Virgen'!$A$259:$YR$259,0))</f>
        <v>9.31</v>
      </c>
      <c r="K33" s="40">
        <f t="array" ref="K33">INDEX('Aceite Virgen'!$A$259:$YR$285,MATCH($B33,'Aceite Virgen'!$A$259:$A$285,0),MATCH(K$5,'Aceite Virgen'!$A$259:$YR$259,0))</f>
        <v>10.57</v>
      </c>
      <c r="L33" s="40">
        <f t="array" ref="L33">INDEX('Aceite Virgen'!$A$259:$YR$285,MATCH($B33,'Aceite Virgen'!$A$259:$A$285,0),MATCH(L$5,'Aceite Virgen'!$A$259:$YR$259,0))</f>
        <v>9.7600000000000016</v>
      </c>
      <c r="M33" s="40">
        <f t="array" ref="M33">INDEX('Aceite Virgen'!$A$259:$YR$285,MATCH($B33,'Aceite Virgen'!$A$259:$A$285,0),MATCH(M$5,'Aceite Virgen'!$A$259:$YR$259,0))</f>
        <v>7.17</v>
      </c>
      <c r="N33" s="40">
        <f t="array" ref="N33">INDEX('Aceite Virgen'!$A$259:$YR$285,MATCH($B33,'Aceite Virgen'!$A$259:$A$285,0),MATCH(N$5,'Aceite Virgen'!$A$259:$YR$259,0))</f>
        <v>7.59</v>
      </c>
      <c r="O33" s="40">
        <f t="array" ref="O33">INDEX('Aceite Virgen'!$A$259:$YR$285,MATCH($B33,'Aceite Virgen'!$A$259:$A$285,0),MATCH(O$5,'Aceite Virgen'!$A$259:$YR$259,0))</f>
        <v>9.4699999999999989</v>
      </c>
      <c r="P33" s="40">
        <f t="array" ref="P33">INDEX('Aceite Virgen'!$A$259:$YR$285,MATCH($B33,'Aceite Virgen'!$A$259:$A$285,0),MATCH(P$5,'Aceite Virgen'!$A$259:$YR$259,0))</f>
        <v>11.809999999999999</v>
      </c>
    </row>
    <row r="34" spans="2:16" x14ac:dyDescent="0.3">
      <c r="P34" s="38"/>
    </row>
    <row r="35" spans="2:16" x14ac:dyDescent="0.3">
      <c r="E35" s="40">
        <f>SUM(E10:E34)</f>
        <v>100</v>
      </c>
      <c r="F35" s="40">
        <f t="shared" ref="F35:P35" si="3">SUM(F10:F34)</f>
        <v>99.999999999999986</v>
      </c>
      <c r="G35" s="40">
        <f t="shared" si="3"/>
        <v>99.98</v>
      </c>
      <c r="H35" s="40">
        <f t="shared" si="3"/>
        <v>100.01999999999998</v>
      </c>
      <c r="I35" s="40">
        <f t="shared" si="3"/>
        <v>100.02</v>
      </c>
      <c r="J35" s="40">
        <f t="shared" si="3"/>
        <v>99.990000000000009</v>
      </c>
      <c r="K35" s="40">
        <f t="shared" si="3"/>
        <v>100.00999999999999</v>
      </c>
      <c r="L35" s="40">
        <f t="shared" si="3"/>
        <v>100.01</v>
      </c>
      <c r="M35" s="40">
        <f t="shared" si="3"/>
        <v>100</v>
      </c>
      <c r="N35" s="40">
        <f t="shared" si="3"/>
        <v>99.98</v>
      </c>
      <c r="O35" s="40">
        <f t="shared" si="3"/>
        <v>100</v>
      </c>
      <c r="P35" s="40">
        <f t="shared" si="3"/>
        <v>99.999999999999972</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R29" sqref="R29"/>
    </sheetView>
  </sheetViews>
  <sheetFormatPr baseColWidth="10" defaultRowHeight="14.4" x14ac:dyDescent="0.3"/>
  <cols>
    <col min="1" max="1" width="8.21875" customWidth="1"/>
    <col min="2" max="2" width="11.5546875" customWidth="1"/>
    <col min="4" max="4" width="3" style="6" customWidth="1"/>
    <col min="5" max="16" width="9.2187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FEBRERO 18T.España</v>
      </c>
      <c r="F5" s="39" t="str">
        <f t="shared" si="0"/>
        <v xml:space="preserve"> MARZO 18T.España</v>
      </c>
      <c r="G5" s="39" t="str">
        <f t="shared" si="0"/>
        <v xml:space="preserve"> ABRIL 18T.España</v>
      </c>
      <c r="H5" s="39" t="str">
        <f t="shared" si="0"/>
        <v xml:space="preserve"> MAYO 18T.España</v>
      </c>
      <c r="I5" s="39" t="str">
        <f t="shared" si="0"/>
        <v xml:space="preserve"> JUNIO 18T.España</v>
      </c>
      <c r="J5" s="39" t="str">
        <f t="shared" si="0"/>
        <v xml:space="preserve"> JULIO 18T.España</v>
      </c>
      <c r="K5" s="39" t="str">
        <f t="shared" si="0"/>
        <v xml:space="preserve"> AGOSTO 18T.España</v>
      </c>
      <c r="L5" s="39" t="str">
        <f t="shared" si="0"/>
        <v xml:space="preserve"> SEPTIEMBRE 18T.España</v>
      </c>
      <c r="M5" s="39" t="str">
        <f t="shared" si="0"/>
        <v xml:space="preserve"> OCTUBRE 18T.España</v>
      </c>
      <c r="N5" s="39" t="str">
        <f t="shared" si="0"/>
        <v xml:space="preserve"> NOVIEMBRE 18T.España</v>
      </c>
      <c r="O5" s="39" t="str">
        <f t="shared" si="0"/>
        <v xml:space="preserve"> DICIEMBRE 18T.España</v>
      </c>
      <c r="P5" s="39" t="str">
        <f t="shared" si="0"/>
        <v xml:space="preserve"> ENERO 19T.España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Oliva'!$A$260:$YR$260,,MAX(IF('Aceite de Oliva'!$A$260:$YR$260&lt;&gt;"",COLUMN('Aceite de Oliva'!$A$260:$YR$260)))-(7*E8))</f>
        <v xml:space="preserve"> FEBRERO 18</v>
      </c>
      <c r="F9" s="6" t="str">
        <f t="array" ref="F9">INDEX('Aceite de Oliva'!$A$260:$YR$260,,MAX(IF('Aceite de Oliva'!$A$260:$YR$260&lt;&gt;"",COLUMN('Aceite de Oliva'!$A$260:$YR$260)))-(7*F8))</f>
        <v xml:space="preserve"> MARZO 18</v>
      </c>
      <c r="G9" s="6" t="str">
        <f t="array" ref="G9">INDEX('Aceite de Oliva'!$A$260:$YR$260,,MAX(IF('Aceite de Oliva'!$A$260:$YR$260&lt;&gt;"",COLUMN('Aceite de Oliva'!$A$260:$YR$260)))-(7*G8))</f>
        <v xml:space="preserve"> ABRIL 18</v>
      </c>
      <c r="H9" s="6" t="str">
        <f t="array" ref="H9">INDEX('Aceite de Oliva'!$A$260:$YR$260,,MAX(IF('Aceite de Oliva'!$A$260:$YR$260&lt;&gt;"",COLUMN('Aceite de Oliva'!$A$260:$YR$260)))-(7*H8))</f>
        <v xml:space="preserve"> MAYO 18</v>
      </c>
      <c r="I9" s="6" t="str">
        <f t="array" ref="I9">INDEX('Aceite de Oliva'!$A$260:$YR$260,,MAX(IF('Aceite de Oliva'!$A$260:$YR$260&lt;&gt;"",COLUMN('Aceite de Oliva'!$A$260:$YR$260)))-(7*I8))</f>
        <v xml:space="preserve"> JUNIO 18</v>
      </c>
      <c r="J9" s="6" t="str">
        <f t="array" ref="J9">INDEX('Aceite de Oliva'!$A$260:$YR$260,,MAX(IF('Aceite de Oliva'!$A$260:$YR$260&lt;&gt;"",COLUMN('Aceite de Oliva'!$A$260:$YR$260)))-(7*J8))</f>
        <v xml:space="preserve"> JULIO 18</v>
      </c>
      <c r="K9" s="6" t="str">
        <f t="array" ref="K9">INDEX('Aceite de Oliva'!$A$260:$YR$260,,MAX(IF('Aceite de Oliva'!$A$260:$YR$260&lt;&gt;"",COLUMN('Aceite de Oliva'!$A$260:$YR$260)))-(7*K8))</f>
        <v xml:space="preserve"> AGOSTO 18</v>
      </c>
      <c r="L9" s="6" t="str">
        <f t="array" ref="L9">INDEX('Aceite de Oliva'!$A$260:$YR$260,,MAX(IF('Aceite de Oliva'!$A$260:$YR$260&lt;&gt;"",COLUMN('Aceite de Oliva'!$A$260:$YR$260)))-(7*L8))</f>
        <v xml:space="preserve"> SEPTIEMBRE 18</v>
      </c>
      <c r="M9" s="6" t="str">
        <f t="array" ref="M9">INDEX('Aceite de Oliva'!$A$260:$YR$260,,MAX(IF('Aceite de Oliva'!$A$260:$YR$260&lt;&gt;"",COLUMN('Aceite de Oliva'!$A$260:$YR$260)))-(7*M8))</f>
        <v xml:space="preserve"> OCTUBRE 18</v>
      </c>
      <c r="N9" s="6" t="str">
        <f t="array" ref="N9">INDEX('Aceite de Oliva'!$A$260:$YR$260,,MAX(IF('Aceite de Oliva'!$A$260:$YR$260&lt;&gt;"",COLUMN('Aceite de Oliva'!$A$260:$YR$260)))-(7*N8))</f>
        <v xml:space="preserve"> NOVIEMBRE 18</v>
      </c>
      <c r="O9" s="6" t="str">
        <f t="array" ref="O9">INDEX('Aceite de Oliva'!$A$260:$YR$260,,MAX(IF('Aceite de Oliva'!$A$260:$YR$260&lt;&gt;"",COLUMN('Aceite de Oliva'!$A$260:$YR$260)))-(7*O8))</f>
        <v xml:space="preserve"> DICIEMBRE 18</v>
      </c>
      <c r="P9" t="str">
        <f t="array" ref="P9">INDEX('Aceite de Oliva'!$A$260:$YR$260,,MAX(IF('Aceite de Oliva'!$A$260:$YR$260&lt;&gt;"",COLUMN('Aceite de Oliva'!$A$260:$YR$260))))</f>
        <v xml:space="preserve"> ENERO 19</v>
      </c>
    </row>
    <row r="10" spans="1:17" x14ac:dyDescent="0.3">
      <c r="B10" s="15"/>
      <c r="C10" s="24">
        <v>2.2999999999999998</v>
      </c>
      <c r="E10" s="40">
        <f>INDEX('Aceite de Oliva'!$A$259:$YR$285,MATCH($B10,'Aceite de Oliva'!$A$259:$A$285,0),MATCH(E$5,'Aceite de Oliva'!$A$259:$YR$259,0))</f>
        <v>0.75</v>
      </c>
      <c r="F10" s="40">
        <f>INDEX('Aceite de Oliva'!$A$259:$YR$285,MATCH($B10,'Aceite de Oliva'!$A$259:$A$285,0),MATCH(F$5,'Aceite de Oliva'!$A$259:$YR$259,0))</f>
        <v>0.63</v>
      </c>
      <c r="G10" s="40">
        <f>INDEX('Aceite de Oliva'!$A$259:$YR$285,MATCH($B10,'Aceite de Oliva'!$A$259:$A$285,0),MATCH(G$5,'Aceite de Oliva'!$A$259:$YR$259,0))</f>
        <v>1.04</v>
      </c>
      <c r="H10" s="40">
        <f>INDEX('Aceite de Oliva'!$A$259:$YR$285,MATCH($B10,'Aceite de Oliva'!$A$259:$A$285,0),MATCH(H$5,'Aceite de Oliva'!$A$259:$YR$259,0))</f>
        <v>0.84000000000000008</v>
      </c>
      <c r="I10" s="40">
        <f>INDEX('Aceite de Oliva'!$A$259:$YR$285,MATCH($B10,'Aceite de Oliva'!$A$259:$A$285,0),MATCH(I$5,'Aceite de Oliva'!$A$259:$YR$259,0))</f>
        <v>0.78000000000000014</v>
      </c>
      <c r="J10" s="40">
        <f>INDEX('Aceite de Oliva'!$A$259:$YR$285,MATCH($B10,'Aceite de Oliva'!$A$259:$A$285,0),MATCH(J$5,'Aceite de Oliva'!$A$259:$YR$259,0))</f>
        <v>0.37</v>
      </c>
      <c r="K10" s="40">
        <f>INDEX('Aceite de Oliva'!$A$259:$YR$285,MATCH($B10,'Aceite de Oliva'!$A$259:$A$285,0),MATCH(K$5,'Aceite de Oliva'!$A$259:$YR$259,0))</f>
        <v>0.79999999999999993</v>
      </c>
      <c r="L10" s="40">
        <f>INDEX('Aceite de Oliva'!$A$259:$YR$285,MATCH($B10,'Aceite de Oliva'!$A$259:$A$285,0),MATCH(L$5,'Aceite de Oliva'!$A$259:$YR$259,0))</f>
        <v>0.33</v>
      </c>
      <c r="M10" s="40">
        <f>INDEX('Aceite de Oliva'!$A$259:$YR$285,MATCH($B10,'Aceite de Oliva'!$A$259:$A$285,0),MATCH(M$5,'Aceite de Oliva'!$A$259:$YR$259,0))</f>
        <v>1.05</v>
      </c>
      <c r="N10" s="40">
        <f>INDEX('Aceite de Oliva'!$A$259:$YR$285,MATCH($B10,'Aceite de Oliva'!$A$259:$A$285,0),MATCH(N$5,'Aceite de Oliva'!$A$259:$YR$259,0))</f>
        <v>0.43</v>
      </c>
      <c r="O10" s="40">
        <f>INDEX('Aceite de Oliva'!$A$259:$YR$285,MATCH($B10,'Aceite de Oliva'!$A$259:$A$285,0),MATCH(O$5,'Aceite de Oliva'!$A$259:$YR$259,0))</f>
        <v>0.51</v>
      </c>
      <c r="P10" s="40">
        <f>INDEX('Aceite de Oliva'!$A$259:$YR$285,MATCH($B10,'Aceite de Oliva'!$A$259:$A$285,0),MATCH(P$5,'Aceite de Oliva'!$A$259:$YR$259,0))</f>
        <v>0.61</v>
      </c>
    </row>
    <row r="11" spans="1:17" x14ac:dyDescent="0.3">
      <c r="A11" s="6"/>
      <c r="B11" s="16">
        <f t="shared" ref="B11:B33" si="1">C10</f>
        <v>2.2999999999999998</v>
      </c>
      <c r="C11" s="17">
        <f t="shared" ref="C11:C32" si="2">B11+$C$7</f>
        <v>2.4</v>
      </c>
      <c r="E11" s="40">
        <f>INDEX('Aceite de Oliva'!$A$259:$YR$285,MATCH($B11,'Aceite de Oliva'!$A$259:$A$285,0),MATCH(E$5,'Aceite de Oliva'!$A$259:$YR$259,0))</f>
        <v>0.33</v>
      </c>
      <c r="F11" s="40">
        <f>INDEX('Aceite de Oliva'!$A$259:$YR$285,MATCH($B11,'Aceite de Oliva'!$A$259:$A$285,0),MATCH(F$5,'Aceite de Oliva'!$A$259:$YR$259,0))</f>
        <v>0.15</v>
      </c>
      <c r="G11" s="40">
        <f>INDEX('Aceite de Oliva'!$A$259:$YR$285,MATCH($B11,'Aceite de Oliva'!$A$259:$A$285,0),MATCH(G$5,'Aceite de Oliva'!$A$259:$YR$259,0))</f>
        <v>0.4</v>
      </c>
      <c r="H11" s="40">
        <f>INDEX('Aceite de Oliva'!$A$259:$YR$285,MATCH($B11,'Aceite de Oliva'!$A$259:$A$285,0),MATCH(H$5,'Aceite de Oliva'!$A$259:$YR$259,0))</f>
        <v>0.53</v>
      </c>
      <c r="I11" s="40">
        <f>INDEX('Aceite de Oliva'!$A$259:$YR$285,MATCH($B11,'Aceite de Oliva'!$A$259:$A$285,0),MATCH(I$5,'Aceite de Oliva'!$A$259:$YR$259,0))</f>
        <v>0.24</v>
      </c>
      <c r="J11" s="40">
        <f>INDEX('Aceite de Oliva'!$A$259:$YR$285,MATCH($B11,'Aceite de Oliva'!$A$259:$A$285,0),MATCH(J$5,'Aceite de Oliva'!$A$259:$YR$259,0))</f>
        <v>0.36</v>
      </c>
      <c r="K11" s="40">
        <f>INDEX('Aceite de Oliva'!$A$259:$YR$285,MATCH($B11,'Aceite de Oliva'!$A$259:$A$285,0),MATCH(K$5,'Aceite de Oliva'!$A$259:$YR$259,0))</f>
        <v>0.23</v>
      </c>
      <c r="L11" s="40">
        <f>INDEX('Aceite de Oliva'!$A$259:$YR$285,MATCH($B11,'Aceite de Oliva'!$A$259:$A$285,0),MATCH(L$5,'Aceite de Oliva'!$A$259:$YR$259,0))</f>
        <v>0.11</v>
      </c>
      <c r="M11" s="40">
        <f>INDEX('Aceite de Oliva'!$A$259:$YR$285,MATCH($B11,'Aceite de Oliva'!$A$259:$A$285,0),MATCH(M$5,'Aceite de Oliva'!$A$259:$YR$259,0))</f>
        <v>0.31</v>
      </c>
      <c r="N11" s="40">
        <f>INDEX('Aceite de Oliva'!$A$259:$YR$285,MATCH($B11,'Aceite de Oliva'!$A$259:$A$285,0),MATCH(N$5,'Aceite de Oliva'!$A$259:$YR$259,0))</f>
        <v>0.27</v>
      </c>
      <c r="O11" s="40">
        <f>INDEX('Aceite de Oliva'!$A$259:$YR$285,MATCH($B11,'Aceite de Oliva'!$A$259:$A$285,0),MATCH(O$5,'Aceite de Oliva'!$A$259:$YR$259,0))</f>
        <v>0.63</v>
      </c>
      <c r="P11" s="40">
        <f>INDEX('Aceite de Oliva'!$A$259:$YR$285,MATCH($B11,'Aceite de Oliva'!$A$259:$A$285,0),MATCH(P$5,'Aceite de Oliva'!$A$259:$YR$259,0))</f>
        <v>1.54</v>
      </c>
    </row>
    <row r="12" spans="1:17" x14ac:dyDescent="0.3">
      <c r="A12" s="6"/>
      <c r="B12" s="16">
        <f t="shared" si="1"/>
        <v>2.4</v>
      </c>
      <c r="C12" s="18">
        <f t="shared" si="2"/>
        <v>2.5</v>
      </c>
      <c r="E12" s="40">
        <f>INDEX('Aceite de Oliva'!$A$259:$YR$285,MATCH($B12,'Aceite de Oliva'!$A$259:$A$285,0),MATCH(E$5,'Aceite de Oliva'!$A$259:$YR$259,0))</f>
        <v>0.09</v>
      </c>
      <c r="F12" s="40">
        <f>INDEX('Aceite de Oliva'!$A$259:$YR$285,MATCH($B12,'Aceite de Oliva'!$A$259:$A$285,0),MATCH(F$5,'Aceite de Oliva'!$A$259:$YR$259,0))</f>
        <v>0.04</v>
      </c>
      <c r="G12" s="40">
        <f>INDEX('Aceite de Oliva'!$A$259:$YR$285,MATCH($B12,'Aceite de Oliva'!$A$259:$A$285,0),MATCH(G$5,'Aceite de Oliva'!$A$259:$YR$259,0))</f>
        <v>0.41</v>
      </c>
      <c r="H12" s="40">
        <f>INDEX('Aceite de Oliva'!$A$259:$YR$285,MATCH($B12,'Aceite de Oliva'!$A$259:$A$285,0),MATCH(H$5,'Aceite de Oliva'!$A$259:$YR$259,0))</f>
        <v>0.22999999999999998</v>
      </c>
      <c r="I12" s="40">
        <f>INDEX('Aceite de Oliva'!$A$259:$YR$285,MATCH($B12,'Aceite de Oliva'!$A$259:$A$285,0),MATCH(I$5,'Aceite de Oliva'!$A$259:$YR$259,0))</f>
        <v>0.27</v>
      </c>
      <c r="J12" s="40">
        <f>INDEX('Aceite de Oliva'!$A$259:$YR$285,MATCH($B12,'Aceite de Oliva'!$A$259:$A$285,0),MATCH(J$5,'Aceite de Oliva'!$A$259:$YR$259,0))</f>
        <v>7.0000000000000007E-2</v>
      </c>
      <c r="K12" s="40">
        <f>INDEX('Aceite de Oliva'!$A$259:$YR$285,MATCH($B12,'Aceite de Oliva'!$A$259:$A$285,0),MATCH(K$5,'Aceite de Oliva'!$A$259:$YR$259,0))</f>
        <v>0.14000000000000001</v>
      </c>
      <c r="L12" s="40">
        <f>INDEX('Aceite de Oliva'!$A$259:$YR$285,MATCH($B12,'Aceite de Oliva'!$A$259:$A$285,0),MATCH(L$5,'Aceite de Oliva'!$A$259:$YR$259,0))</f>
        <v>0</v>
      </c>
      <c r="M12" s="40">
        <f>INDEX('Aceite de Oliva'!$A$259:$YR$285,MATCH($B12,'Aceite de Oliva'!$A$259:$A$285,0),MATCH(M$5,'Aceite de Oliva'!$A$259:$YR$259,0))</f>
        <v>7.0000000000000007E-2</v>
      </c>
      <c r="N12" s="40">
        <f>INDEX('Aceite de Oliva'!$A$259:$YR$285,MATCH($B12,'Aceite de Oliva'!$A$259:$A$285,0),MATCH(N$5,'Aceite de Oliva'!$A$259:$YR$259,0))</f>
        <v>0.16999999999999998</v>
      </c>
      <c r="O12" s="40">
        <f>INDEX('Aceite de Oliva'!$A$259:$YR$285,MATCH($B12,'Aceite de Oliva'!$A$259:$A$285,0),MATCH(O$5,'Aceite de Oliva'!$A$259:$YR$259,0))</f>
        <v>0.64999999999999991</v>
      </c>
      <c r="P12" s="40">
        <f>INDEX('Aceite de Oliva'!$A$259:$YR$285,MATCH($B12,'Aceite de Oliva'!$A$259:$A$285,0),MATCH(P$5,'Aceite de Oliva'!$A$259:$YR$259,0))</f>
        <v>1.02</v>
      </c>
    </row>
    <row r="13" spans="1:17" x14ac:dyDescent="0.3">
      <c r="A13" s="6"/>
      <c r="B13" s="19">
        <f t="shared" si="1"/>
        <v>2.5</v>
      </c>
      <c r="C13" s="17">
        <f t="shared" si="2"/>
        <v>2.6</v>
      </c>
      <c r="E13" s="40">
        <f>INDEX('Aceite de Oliva'!$A$259:$YR$285,MATCH($B13,'Aceite de Oliva'!$A$259:$A$285,0),MATCH(E$5,'Aceite de Oliva'!$A$259:$YR$259,0))</f>
        <v>0.47</v>
      </c>
      <c r="F13" s="40">
        <f>INDEX('Aceite de Oliva'!$A$259:$YR$285,MATCH($B13,'Aceite de Oliva'!$A$259:$A$285,0),MATCH(F$5,'Aceite de Oliva'!$A$259:$YR$259,0))</f>
        <v>0.19</v>
      </c>
      <c r="G13" s="40">
        <f>INDEX('Aceite de Oliva'!$A$259:$YR$285,MATCH($B13,'Aceite de Oliva'!$A$259:$A$285,0),MATCH(G$5,'Aceite de Oliva'!$A$259:$YR$259,0))</f>
        <v>7.0000000000000007E-2</v>
      </c>
      <c r="H13" s="40">
        <f>INDEX('Aceite de Oliva'!$A$259:$YR$285,MATCH($B13,'Aceite de Oliva'!$A$259:$A$285,0),MATCH(H$5,'Aceite de Oliva'!$A$259:$YR$259,0))</f>
        <v>0.03</v>
      </c>
      <c r="I13" s="40">
        <f>INDEX('Aceite de Oliva'!$A$259:$YR$285,MATCH($B13,'Aceite de Oliva'!$A$259:$A$285,0),MATCH(I$5,'Aceite de Oliva'!$A$259:$YR$259,0))</f>
        <v>0.21</v>
      </c>
      <c r="J13" s="40">
        <f>INDEX('Aceite de Oliva'!$A$259:$YR$285,MATCH($B13,'Aceite de Oliva'!$A$259:$A$285,0),MATCH(J$5,'Aceite de Oliva'!$A$259:$YR$259,0))</f>
        <v>0.16</v>
      </c>
      <c r="K13" s="40">
        <f>INDEX('Aceite de Oliva'!$A$259:$YR$285,MATCH($B13,'Aceite de Oliva'!$A$259:$A$285,0),MATCH(K$5,'Aceite de Oliva'!$A$259:$YR$259,0))</f>
        <v>0.90999999999999992</v>
      </c>
      <c r="L13" s="40">
        <f>INDEX('Aceite de Oliva'!$A$259:$YR$285,MATCH($B13,'Aceite de Oliva'!$A$259:$A$285,0),MATCH(L$5,'Aceite de Oliva'!$A$259:$YR$259,0))</f>
        <v>0.64</v>
      </c>
      <c r="M13" s="40">
        <f>INDEX('Aceite de Oliva'!$A$259:$YR$285,MATCH($B13,'Aceite de Oliva'!$A$259:$A$285,0),MATCH(M$5,'Aceite de Oliva'!$A$259:$YR$259,0))</f>
        <v>4.1499999999999995</v>
      </c>
      <c r="N13" s="40">
        <f>INDEX('Aceite de Oliva'!$A$259:$YR$285,MATCH($B13,'Aceite de Oliva'!$A$259:$A$285,0),MATCH(N$5,'Aceite de Oliva'!$A$259:$YR$259,0))</f>
        <v>14.83</v>
      </c>
      <c r="O13" s="40">
        <f>INDEX('Aceite de Oliva'!$A$259:$YR$285,MATCH($B13,'Aceite de Oliva'!$A$259:$A$285,0),MATCH(O$5,'Aceite de Oliva'!$A$259:$YR$259,0))</f>
        <v>16.09</v>
      </c>
      <c r="P13" s="40">
        <f>INDEX('Aceite de Oliva'!$A$259:$YR$285,MATCH($B13,'Aceite de Oliva'!$A$259:$A$285,0),MATCH(P$5,'Aceite de Oliva'!$A$259:$YR$259,0))</f>
        <v>13.48</v>
      </c>
    </row>
    <row r="14" spans="1:17" x14ac:dyDescent="0.3">
      <c r="A14" s="6"/>
      <c r="B14" s="16">
        <f t="shared" si="1"/>
        <v>2.6</v>
      </c>
      <c r="C14" s="17">
        <f t="shared" si="2"/>
        <v>2.7</v>
      </c>
      <c r="E14" s="40">
        <f>INDEX('Aceite de Oliva'!$A$259:$YR$285,MATCH($B14,'Aceite de Oliva'!$A$259:$A$285,0),MATCH(E$5,'Aceite de Oliva'!$A$259:$YR$259,0))</f>
        <v>0.58000000000000007</v>
      </c>
      <c r="F14" s="40">
        <f>INDEX('Aceite de Oliva'!$A$259:$YR$285,MATCH($B14,'Aceite de Oliva'!$A$259:$A$285,0),MATCH(F$5,'Aceite de Oliva'!$A$259:$YR$259,0))</f>
        <v>0.3</v>
      </c>
      <c r="G14" s="40">
        <f>INDEX('Aceite de Oliva'!$A$259:$YR$285,MATCH($B14,'Aceite de Oliva'!$A$259:$A$285,0),MATCH(G$5,'Aceite de Oliva'!$A$259:$YR$259,0))</f>
        <v>0.28000000000000003</v>
      </c>
      <c r="H14" s="40">
        <f>INDEX('Aceite de Oliva'!$A$259:$YR$285,MATCH($B14,'Aceite de Oliva'!$A$259:$A$285,0),MATCH(H$5,'Aceite de Oliva'!$A$259:$YR$259,0))</f>
        <v>0.4</v>
      </c>
      <c r="I14" s="40">
        <f>INDEX('Aceite de Oliva'!$A$259:$YR$285,MATCH($B14,'Aceite de Oliva'!$A$259:$A$285,0),MATCH(I$5,'Aceite de Oliva'!$A$259:$YR$259,0))</f>
        <v>0.59</v>
      </c>
      <c r="J14" s="40">
        <f>INDEX('Aceite de Oliva'!$A$259:$YR$285,MATCH($B14,'Aceite de Oliva'!$A$259:$A$285,0),MATCH(J$5,'Aceite de Oliva'!$A$259:$YR$259,0))</f>
        <v>0.65</v>
      </c>
      <c r="K14" s="40">
        <f>INDEX('Aceite de Oliva'!$A$259:$YR$285,MATCH($B14,'Aceite de Oliva'!$A$259:$A$285,0),MATCH(K$5,'Aceite de Oliva'!$A$259:$YR$259,0))</f>
        <v>1.58</v>
      </c>
      <c r="L14" s="40">
        <f>INDEX('Aceite de Oliva'!$A$259:$YR$285,MATCH($B14,'Aceite de Oliva'!$A$259:$A$285,0),MATCH(L$5,'Aceite de Oliva'!$A$259:$YR$259,0))</f>
        <v>3.54</v>
      </c>
      <c r="M14" s="40">
        <f>INDEX('Aceite de Oliva'!$A$259:$YR$285,MATCH($B14,'Aceite de Oliva'!$A$259:$A$285,0),MATCH(M$5,'Aceite de Oliva'!$A$259:$YR$259,0))</f>
        <v>3.22</v>
      </c>
      <c r="N14" s="40">
        <f>INDEX('Aceite de Oliva'!$A$259:$YR$285,MATCH($B14,'Aceite de Oliva'!$A$259:$A$285,0),MATCH(N$5,'Aceite de Oliva'!$A$259:$YR$259,0))</f>
        <v>4.6500000000000004</v>
      </c>
      <c r="O14" s="40">
        <f>INDEX('Aceite de Oliva'!$A$259:$YR$285,MATCH($B14,'Aceite de Oliva'!$A$259:$A$285,0),MATCH(O$5,'Aceite de Oliva'!$A$259:$YR$259,0))</f>
        <v>3.9299999999999997</v>
      </c>
      <c r="P14" s="40">
        <f>INDEX('Aceite de Oliva'!$A$259:$YR$285,MATCH($B14,'Aceite de Oliva'!$A$259:$A$285,0),MATCH(P$5,'Aceite de Oliva'!$A$259:$YR$259,0))</f>
        <v>2.23</v>
      </c>
    </row>
    <row r="15" spans="1:17" x14ac:dyDescent="0.3">
      <c r="A15" s="6"/>
      <c r="B15" s="16">
        <f t="shared" si="1"/>
        <v>2.7</v>
      </c>
      <c r="C15" s="17">
        <f t="shared" si="2"/>
        <v>2.8000000000000003</v>
      </c>
      <c r="E15" s="40">
        <f>INDEX('Aceite de Oliva'!$A$259:$YR$285,MATCH($B15,'Aceite de Oliva'!$A$259:$A$285,0),MATCH(E$5,'Aceite de Oliva'!$A$259:$YR$259,0))</f>
        <v>0.1</v>
      </c>
      <c r="F15" s="40">
        <f>INDEX('Aceite de Oliva'!$A$259:$YR$285,MATCH($B15,'Aceite de Oliva'!$A$259:$A$285,0),MATCH(F$5,'Aceite de Oliva'!$A$259:$YR$259,0))</f>
        <v>0.36000000000000004</v>
      </c>
      <c r="G15" s="40">
        <f>INDEX('Aceite de Oliva'!$A$259:$YR$285,MATCH($B15,'Aceite de Oliva'!$A$259:$A$285,0),MATCH(G$5,'Aceite de Oliva'!$A$259:$YR$259,0))</f>
        <v>0.27</v>
      </c>
      <c r="H15" s="40">
        <f>INDEX('Aceite de Oliva'!$A$259:$YR$285,MATCH($B15,'Aceite de Oliva'!$A$259:$A$285,0),MATCH(H$5,'Aceite de Oliva'!$A$259:$YR$259,0))</f>
        <v>7.0000000000000007E-2</v>
      </c>
      <c r="I15" s="40">
        <f>INDEX('Aceite de Oliva'!$A$259:$YR$285,MATCH($B15,'Aceite de Oliva'!$A$259:$A$285,0),MATCH(I$5,'Aceite de Oliva'!$A$259:$YR$259,0))</f>
        <v>1.4500000000000002</v>
      </c>
      <c r="J15" s="40">
        <f>INDEX('Aceite de Oliva'!$A$259:$YR$285,MATCH($B15,'Aceite de Oliva'!$A$259:$A$285,0),MATCH(J$5,'Aceite de Oliva'!$A$259:$YR$259,0))</f>
        <v>0.36</v>
      </c>
      <c r="K15" s="40">
        <f>INDEX('Aceite de Oliva'!$A$259:$YR$285,MATCH($B15,'Aceite de Oliva'!$A$259:$A$285,0),MATCH(K$5,'Aceite de Oliva'!$A$259:$YR$259,0))</f>
        <v>0.11</v>
      </c>
      <c r="L15" s="40">
        <f>INDEX('Aceite de Oliva'!$A$259:$YR$285,MATCH($B15,'Aceite de Oliva'!$A$259:$A$285,0),MATCH(L$5,'Aceite de Oliva'!$A$259:$YR$259,0))</f>
        <v>2.16</v>
      </c>
      <c r="M15" s="40">
        <f>INDEX('Aceite de Oliva'!$A$259:$YR$285,MATCH($B15,'Aceite de Oliva'!$A$259:$A$285,0),MATCH(M$5,'Aceite de Oliva'!$A$259:$YR$259,0))</f>
        <v>2.67</v>
      </c>
      <c r="N15" s="40">
        <f>INDEX('Aceite de Oliva'!$A$259:$YR$285,MATCH($B15,'Aceite de Oliva'!$A$259:$A$285,0),MATCH(N$5,'Aceite de Oliva'!$A$259:$YR$259,0))</f>
        <v>3.1599999999999997</v>
      </c>
      <c r="O15" s="40">
        <f>INDEX('Aceite de Oliva'!$A$259:$YR$285,MATCH($B15,'Aceite de Oliva'!$A$259:$A$285,0),MATCH(O$5,'Aceite de Oliva'!$A$259:$YR$259,0))</f>
        <v>1.86</v>
      </c>
      <c r="P15" s="40">
        <f>INDEX('Aceite de Oliva'!$A$259:$YR$285,MATCH($B15,'Aceite de Oliva'!$A$259:$A$285,0),MATCH(P$5,'Aceite de Oliva'!$A$259:$YR$259,0))</f>
        <v>3.57</v>
      </c>
    </row>
    <row r="16" spans="1:17" x14ac:dyDescent="0.3">
      <c r="A16" s="6"/>
      <c r="B16" s="16">
        <f t="shared" si="1"/>
        <v>2.8000000000000003</v>
      </c>
      <c r="C16" s="17">
        <f t="shared" si="2"/>
        <v>2.9000000000000004</v>
      </c>
      <c r="E16" s="40">
        <f>INDEX('Aceite de Oliva'!$A$259:$YR$285,MATCH($B16,'Aceite de Oliva'!$A$259:$A$285,0),MATCH(E$5,'Aceite de Oliva'!$A$259:$YR$259,0))</f>
        <v>0.35</v>
      </c>
      <c r="F16" s="40">
        <f>INDEX('Aceite de Oliva'!$A$259:$YR$285,MATCH($B16,'Aceite de Oliva'!$A$259:$A$285,0),MATCH(F$5,'Aceite de Oliva'!$A$259:$YR$259,0))</f>
        <v>0.05</v>
      </c>
      <c r="G16" s="40">
        <f>INDEX('Aceite de Oliva'!$A$259:$YR$285,MATCH($B16,'Aceite de Oliva'!$A$259:$A$285,0),MATCH(G$5,'Aceite de Oliva'!$A$259:$YR$259,0))</f>
        <v>0</v>
      </c>
      <c r="H16" s="40">
        <f>INDEX('Aceite de Oliva'!$A$259:$YR$285,MATCH($B16,'Aceite de Oliva'!$A$259:$A$285,0),MATCH(H$5,'Aceite de Oliva'!$A$259:$YR$259,0))</f>
        <v>0.04</v>
      </c>
      <c r="I16" s="40">
        <f>INDEX('Aceite de Oliva'!$A$259:$YR$285,MATCH($B16,'Aceite de Oliva'!$A$259:$A$285,0),MATCH(I$5,'Aceite de Oliva'!$A$259:$YR$259,0))</f>
        <v>0.32999999999999996</v>
      </c>
      <c r="J16" s="40">
        <f>INDEX('Aceite de Oliva'!$A$259:$YR$285,MATCH($B16,'Aceite de Oliva'!$A$259:$A$285,0),MATCH(J$5,'Aceite de Oliva'!$A$259:$YR$259,0))</f>
        <v>1.6199999999999999</v>
      </c>
      <c r="K16" s="40">
        <f>INDEX('Aceite de Oliva'!$A$259:$YR$285,MATCH($B16,'Aceite de Oliva'!$A$259:$A$285,0),MATCH(K$5,'Aceite de Oliva'!$A$259:$YR$259,0))</f>
        <v>0.54</v>
      </c>
      <c r="L16" s="40">
        <f>INDEX('Aceite de Oliva'!$A$259:$YR$285,MATCH($B16,'Aceite de Oliva'!$A$259:$A$285,0),MATCH(L$5,'Aceite de Oliva'!$A$259:$YR$259,0))</f>
        <v>0.83000000000000007</v>
      </c>
      <c r="M16" s="40">
        <f>INDEX('Aceite de Oliva'!$A$259:$YR$285,MATCH($B16,'Aceite de Oliva'!$A$259:$A$285,0),MATCH(M$5,'Aceite de Oliva'!$A$259:$YR$259,0))</f>
        <v>4.49</v>
      </c>
      <c r="N16" s="40">
        <f>INDEX('Aceite de Oliva'!$A$259:$YR$285,MATCH($B16,'Aceite de Oliva'!$A$259:$A$285,0),MATCH(N$5,'Aceite de Oliva'!$A$259:$YR$259,0))</f>
        <v>5.0599999999999996</v>
      </c>
      <c r="O16" s="40">
        <f>INDEX('Aceite de Oliva'!$A$259:$YR$285,MATCH($B16,'Aceite de Oliva'!$A$259:$A$285,0),MATCH(O$5,'Aceite de Oliva'!$A$259:$YR$259,0))</f>
        <v>5.0599999999999996</v>
      </c>
      <c r="P16" s="40">
        <f>INDEX('Aceite de Oliva'!$A$259:$YR$285,MATCH($B16,'Aceite de Oliva'!$A$259:$A$285,0),MATCH(P$5,'Aceite de Oliva'!$A$259:$YR$259,0))</f>
        <v>5.8500000000000005</v>
      </c>
    </row>
    <row r="17" spans="1:16" x14ac:dyDescent="0.3">
      <c r="A17" s="6"/>
      <c r="B17" s="16">
        <f t="shared" si="1"/>
        <v>2.9000000000000004</v>
      </c>
      <c r="C17" s="17">
        <f t="shared" si="2"/>
        <v>3.0000000000000004</v>
      </c>
      <c r="E17" s="40">
        <f>INDEX('Aceite de Oliva'!$A$259:$YR$285,MATCH($B17,'Aceite de Oliva'!$A$259:$A$285,0),MATCH(E$5,'Aceite de Oliva'!$A$259:$YR$259,0))</f>
        <v>0.55000000000000004</v>
      </c>
      <c r="F17" s="40">
        <f>INDEX('Aceite de Oliva'!$A$259:$YR$285,MATCH($B17,'Aceite de Oliva'!$A$259:$A$285,0),MATCH(F$5,'Aceite de Oliva'!$A$259:$YR$259,0))</f>
        <v>9.0000000000000011E-2</v>
      </c>
      <c r="G17" s="40">
        <f>INDEX('Aceite de Oliva'!$A$259:$YR$285,MATCH($B17,'Aceite de Oliva'!$A$259:$A$285,0),MATCH(G$5,'Aceite de Oliva'!$A$259:$YR$259,0))</f>
        <v>0.28000000000000003</v>
      </c>
      <c r="H17" s="40">
        <f>INDEX('Aceite de Oliva'!$A$259:$YR$285,MATCH($B17,'Aceite de Oliva'!$A$259:$A$285,0),MATCH(H$5,'Aceite de Oliva'!$A$259:$YR$259,0))</f>
        <v>4.07</v>
      </c>
      <c r="I17" s="40">
        <f>INDEX('Aceite de Oliva'!$A$259:$YR$285,MATCH($B17,'Aceite de Oliva'!$A$259:$A$285,0),MATCH(I$5,'Aceite de Oliva'!$A$259:$YR$259,0))</f>
        <v>5.51</v>
      </c>
      <c r="J17" s="40">
        <f>INDEX('Aceite de Oliva'!$A$259:$YR$285,MATCH($B17,'Aceite de Oliva'!$A$259:$A$285,0),MATCH(J$5,'Aceite de Oliva'!$A$259:$YR$259,0))</f>
        <v>8.52</v>
      </c>
      <c r="K17" s="40">
        <f>INDEX('Aceite de Oliva'!$A$259:$YR$285,MATCH($B17,'Aceite de Oliva'!$A$259:$A$285,0),MATCH(K$5,'Aceite de Oliva'!$A$259:$YR$259,0))</f>
        <v>8.14</v>
      </c>
      <c r="L17" s="40">
        <f>INDEX('Aceite de Oliva'!$A$259:$YR$285,MATCH($B17,'Aceite de Oliva'!$A$259:$A$285,0),MATCH(L$5,'Aceite de Oliva'!$A$259:$YR$259,0))</f>
        <v>12.909999999999998</v>
      </c>
      <c r="M17" s="40">
        <f>INDEX('Aceite de Oliva'!$A$259:$YR$285,MATCH($B17,'Aceite de Oliva'!$A$259:$A$285,0),MATCH(M$5,'Aceite de Oliva'!$A$259:$YR$259,0))</f>
        <v>24.96</v>
      </c>
      <c r="N17" s="40">
        <f>INDEX('Aceite de Oliva'!$A$259:$YR$285,MATCH($B17,'Aceite de Oliva'!$A$259:$A$285,0),MATCH(N$5,'Aceite de Oliva'!$A$259:$YR$259,0))</f>
        <v>42.05</v>
      </c>
      <c r="O17" s="40">
        <f>INDEX('Aceite de Oliva'!$A$259:$YR$285,MATCH($B17,'Aceite de Oliva'!$A$259:$A$285,0),MATCH(O$5,'Aceite de Oliva'!$A$259:$YR$259,0))</f>
        <v>43.839999999999996</v>
      </c>
      <c r="P17" s="40">
        <f>INDEX('Aceite de Oliva'!$A$259:$YR$285,MATCH($B17,'Aceite de Oliva'!$A$259:$A$285,0),MATCH(P$5,'Aceite de Oliva'!$A$259:$YR$259,0))</f>
        <v>41.42</v>
      </c>
    </row>
    <row r="18" spans="1:16" x14ac:dyDescent="0.3">
      <c r="B18" s="16">
        <f t="shared" si="1"/>
        <v>3.0000000000000004</v>
      </c>
      <c r="C18" s="17">
        <f t="shared" si="2"/>
        <v>3.1000000000000005</v>
      </c>
      <c r="E18" s="40">
        <f>INDEX('Aceite de Oliva'!$A$259:$YR$285,MATCH($B18,'Aceite de Oliva'!$A$259:$A$285,0),MATCH(E$5,'Aceite de Oliva'!$A$259:$YR$259,0))</f>
        <v>0.33</v>
      </c>
      <c r="F18" s="40">
        <f>INDEX('Aceite de Oliva'!$A$259:$YR$285,MATCH($B18,'Aceite de Oliva'!$A$259:$A$285,0),MATCH(F$5,'Aceite de Oliva'!$A$259:$YR$259,0))</f>
        <v>0.13</v>
      </c>
      <c r="G18" s="40">
        <f>INDEX('Aceite de Oliva'!$A$259:$YR$285,MATCH($B18,'Aceite de Oliva'!$A$259:$A$285,0),MATCH(G$5,'Aceite de Oliva'!$A$259:$YR$259,0))</f>
        <v>0.23</v>
      </c>
      <c r="H18" s="40">
        <f>INDEX('Aceite de Oliva'!$A$259:$YR$285,MATCH($B18,'Aceite de Oliva'!$A$259:$A$285,0),MATCH(H$5,'Aceite de Oliva'!$A$259:$YR$259,0))</f>
        <v>0.44</v>
      </c>
      <c r="I18" s="40">
        <f>INDEX('Aceite de Oliva'!$A$259:$YR$285,MATCH($B18,'Aceite de Oliva'!$A$259:$A$285,0),MATCH(I$5,'Aceite de Oliva'!$A$259:$YR$259,0))</f>
        <v>0.73</v>
      </c>
      <c r="J18" s="40">
        <f>INDEX('Aceite de Oliva'!$A$259:$YR$285,MATCH($B18,'Aceite de Oliva'!$A$259:$A$285,0),MATCH(J$5,'Aceite de Oliva'!$A$259:$YR$259,0))</f>
        <v>1.49</v>
      </c>
      <c r="K18" s="40">
        <f>INDEX('Aceite de Oliva'!$A$259:$YR$285,MATCH($B18,'Aceite de Oliva'!$A$259:$A$285,0),MATCH(K$5,'Aceite de Oliva'!$A$259:$YR$259,0))</f>
        <v>2.42</v>
      </c>
      <c r="L18" s="40">
        <f>INDEX('Aceite de Oliva'!$A$259:$YR$285,MATCH($B18,'Aceite de Oliva'!$A$259:$A$285,0),MATCH(L$5,'Aceite de Oliva'!$A$259:$YR$259,0))</f>
        <v>2.11</v>
      </c>
      <c r="M18" s="40">
        <f>INDEX('Aceite de Oliva'!$A$259:$YR$285,MATCH($B18,'Aceite de Oliva'!$A$259:$A$285,0),MATCH(M$5,'Aceite de Oliva'!$A$259:$YR$259,0))</f>
        <v>3.21</v>
      </c>
      <c r="N18" s="40">
        <f>INDEX('Aceite de Oliva'!$A$259:$YR$285,MATCH($B18,'Aceite de Oliva'!$A$259:$A$285,0),MATCH(N$5,'Aceite de Oliva'!$A$259:$YR$259,0))</f>
        <v>3.06</v>
      </c>
      <c r="O18" s="40">
        <f>INDEX('Aceite de Oliva'!$A$259:$YR$285,MATCH($B18,'Aceite de Oliva'!$A$259:$A$285,0),MATCH(O$5,'Aceite de Oliva'!$A$259:$YR$259,0))</f>
        <v>2.59</v>
      </c>
      <c r="P18" s="40">
        <f>INDEX('Aceite de Oliva'!$A$259:$YR$285,MATCH($B18,'Aceite de Oliva'!$A$259:$A$285,0),MATCH(P$5,'Aceite de Oliva'!$A$259:$YR$259,0))</f>
        <v>8.5599999999999987</v>
      </c>
    </row>
    <row r="19" spans="1:16" x14ac:dyDescent="0.3">
      <c r="B19" s="16">
        <f t="shared" si="1"/>
        <v>3.1000000000000005</v>
      </c>
      <c r="C19" s="17">
        <f t="shared" si="2"/>
        <v>3.2000000000000006</v>
      </c>
      <c r="E19" s="40">
        <f>INDEX('Aceite de Oliva'!$A$259:$YR$285,MATCH($B19,'Aceite de Oliva'!$A$259:$A$285,0),MATCH(E$5,'Aceite de Oliva'!$A$259:$YR$259,0))</f>
        <v>0</v>
      </c>
      <c r="F19" s="40">
        <f>INDEX('Aceite de Oliva'!$A$259:$YR$285,MATCH($B19,'Aceite de Oliva'!$A$259:$A$285,0),MATCH(F$5,'Aceite de Oliva'!$A$259:$YR$259,0))</f>
        <v>0.08</v>
      </c>
      <c r="G19" s="40">
        <f>INDEX('Aceite de Oliva'!$A$259:$YR$285,MATCH($B19,'Aceite de Oliva'!$A$259:$A$285,0),MATCH(G$5,'Aceite de Oliva'!$A$259:$YR$259,0))</f>
        <v>1.85</v>
      </c>
      <c r="H19" s="40">
        <f>INDEX('Aceite de Oliva'!$A$259:$YR$285,MATCH($B19,'Aceite de Oliva'!$A$259:$A$285,0),MATCH(H$5,'Aceite de Oliva'!$A$259:$YR$259,0))</f>
        <v>2.16</v>
      </c>
      <c r="I19" s="40">
        <f>INDEX('Aceite de Oliva'!$A$259:$YR$285,MATCH($B19,'Aceite de Oliva'!$A$259:$A$285,0),MATCH(I$5,'Aceite de Oliva'!$A$259:$YR$259,0))</f>
        <v>2.71</v>
      </c>
      <c r="J19" s="40">
        <f>INDEX('Aceite de Oliva'!$A$259:$YR$285,MATCH($B19,'Aceite de Oliva'!$A$259:$A$285,0),MATCH(J$5,'Aceite de Oliva'!$A$259:$YR$259,0))</f>
        <v>1.67</v>
      </c>
      <c r="K19" s="40">
        <f>INDEX('Aceite de Oliva'!$A$259:$YR$285,MATCH($B19,'Aceite de Oliva'!$A$259:$A$285,0),MATCH(K$5,'Aceite de Oliva'!$A$259:$YR$259,0))</f>
        <v>3.78</v>
      </c>
      <c r="L19" s="40">
        <f>INDEX('Aceite de Oliva'!$A$259:$YR$285,MATCH($B19,'Aceite de Oliva'!$A$259:$A$285,0),MATCH(L$5,'Aceite de Oliva'!$A$259:$YR$259,0))</f>
        <v>7.66</v>
      </c>
      <c r="M19" s="40">
        <f>INDEX('Aceite de Oliva'!$A$259:$YR$285,MATCH($B19,'Aceite de Oliva'!$A$259:$A$285,0),MATCH(M$5,'Aceite de Oliva'!$A$259:$YR$259,0))</f>
        <v>2.71</v>
      </c>
      <c r="N19" s="40">
        <f>INDEX('Aceite de Oliva'!$A$259:$YR$285,MATCH($B19,'Aceite de Oliva'!$A$259:$A$285,0),MATCH(N$5,'Aceite de Oliva'!$A$259:$YR$259,0))</f>
        <v>0.95</v>
      </c>
      <c r="O19" s="40">
        <f>INDEX('Aceite de Oliva'!$A$259:$YR$285,MATCH($B19,'Aceite de Oliva'!$A$259:$A$285,0),MATCH(O$5,'Aceite de Oliva'!$A$259:$YR$259,0))</f>
        <v>2.59</v>
      </c>
      <c r="P19" s="40">
        <f>INDEX('Aceite de Oliva'!$A$259:$YR$285,MATCH($B19,'Aceite de Oliva'!$A$259:$A$285,0),MATCH(P$5,'Aceite de Oliva'!$A$259:$YR$259,0))</f>
        <v>2.0599999999999996</v>
      </c>
    </row>
    <row r="20" spans="1:16" x14ac:dyDescent="0.3">
      <c r="B20" s="16">
        <f t="shared" si="1"/>
        <v>3.2000000000000006</v>
      </c>
      <c r="C20" s="17">
        <f t="shared" si="2"/>
        <v>3.3000000000000007</v>
      </c>
      <c r="E20" s="40">
        <f>INDEX('Aceite de Oliva'!$A$259:$YR$285,MATCH($B20,'Aceite de Oliva'!$A$259:$A$285,0),MATCH(E$5,'Aceite de Oliva'!$A$259:$YR$259,0))</f>
        <v>0.49</v>
      </c>
      <c r="F20" s="40">
        <f>INDEX('Aceite de Oliva'!$A$259:$YR$285,MATCH($B20,'Aceite de Oliva'!$A$259:$A$285,0),MATCH(F$5,'Aceite de Oliva'!$A$259:$YR$259,0))</f>
        <v>0.19</v>
      </c>
      <c r="G20" s="40">
        <f>INDEX('Aceite de Oliva'!$A$259:$YR$285,MATCH($B20,'Aceite de Oliva'!$A$259:$A$285,0),MATCH(G$5,'Aceite de Oliva'!$A$259:$YR$259,0))</f>
        <v>0.44999999999999996</v>
      </c>
      <c r="H20" s="40">
        <f>INDEX('Aceite de Oliva'!$A$259:$YR$285,MATCH($B20,'Aceite de Oliva'!$A$259:$A$285,0),MATCH(H$5,'Aceite de Oliva'!$A$259:$YR$259,0))</f>
        <v>1.3399999999999999</v>
      </c>
      <c r="I20" s="40">
        <f>INDEX('Aceite de Oliva'!$A$259:$YR$285,MATCH($B20,'Aceite de Oliva'!$A$259:$A$285,0),MATCH(I$5,'Aceite de Oliva'!$A$259:$YR$259,0))</f>
        <v>1.99</v>
      </c>
      <c r="J20" s="40">
        <f>INDEX('Aceite de Oliva'!$A$259:$YR$285,MATCH($B20,'Aceite de Oliva'!$A$259:$A$285,0),MATCH(J$5,'Aceite de Oliva'!$A$259:$YR$259,0))</f>
        <v>2.7</v>
      </c>
      <c r="K20" s="40">
        <f>INDEX('Aceite de Oliva'!$A$259:$YR$285,MATCH($B20,'Aceite de Oliva'!$A$259:$A$285,0),MATCH(K$5,'Aceite de Oliva'!$A$259:$YR$259,0))</f>
        <v>1.6300000000000001</v>
      </c>
      <c r="L20" s="40">
        <f>INDEX('Aceite de Oliva'!$A$259:$YR$285,MATCH($B20,'Aceite de Oliva'!$A$259:$A$285,0),MATCH(L$5,'Aceite de Oliva'!$A$259:$YR$259,0))</f>
        <v>1.6</v>
      </c>
      <c r="M20" s="40">
        <f>INDEX('Aceite de Oliva'!$A$259:$YR$285,MATCH($B20,'Aceite de Oliva'!$A$259:$A$285,0),MATCH(M$5,'Aceite de Oliva'!$A$259:$YR$259,0))</f>
        <v>14.09</v>
      </c>
      <c r="N20" s="40">
        <f>INDEX('Aceite de Oliva'!$A$259:$YR$285,MATCH($B20,'Aceite de Oliva'!$A$259:$A$285,0),MATCH(N$5,'Aceite de Oliva'!$A$259:$YR$259,0))</f>
        <v>2.6</v>
      </c>
      <c r="O20" s="40">
        <f>INDEX('Aceite de Oliva'!$A$259:$YR$285,MATCH($B20,'Aceite de Oliva'!$A$259:$A$285,0),MATCH(O$5,'Aceite de Oliva'!$A$259:$YR$259,0))</f>
        <v>2.96</v>
      </c>
      <c r="P20" s="40">
        <f>INDEX('Aceite de Oliva'!$A$259:$YR$285,MATCH($B20,'Aceite de Oliva'!$A$259:$A$285,0),MATCH(P$5,'Aceite de Oliva'!$A$259:$YR$259,0))</f>
        <v>2.14</v>
      </c>
    </row>
    <row r="21" spans="1:16" x14ac:dyDescent="0.3">
      <c r="B21" s="16">
        <f t="shared" si="1"/>
        <v>3.3000000000000007</v>
      </c>
      <c r="C21" s="17">
        <f t="shared" si="2"/>
        <v>3.4000000000000008</v>
      </c>
      <c r="E21" s="40">
        <f>INDEX('Aceite de Oliva'!$A$259:$YR$285,MATCH($B21,'Aceite de Oliva'!$A$259:$A$285,0),MATCH(E$5,'Aceite de Oliva'!$A$259:$YR$259,0))</f>
        <v>1.88</v>
      </c>
      <c r="F21" s="40">
        <f>INDEX('Aceite de Oliva'!$A$259:$YR$285,MATCH($B21,'Aceite de Oliva'!$A$259:$A$285,0),MATCH(F$5,'Aceite de Oliva'!$A$259:$YR$259,0))</f>
        <v>2.21</v>
      </c>
      <c r="G21" s="40">
        <f>INDEX('Aceite de Oliva'!$A$259:$YR$285,MATCH($B21,'Aceite de Oliva'!$A$259:$A$285,0),MATCH(G$5,'Aceite de Oliva'!$A$259:$YR$259,0))</f>
        <v>2.09</v>
      </c>
      <c r="H21" s="40">
        <f>INDEX('Aceite de Oliva'!$A$259:$YR$285,MATCH($B21,'Aceite de Oliva'!$A$259:$A$285,0),MATCH(H$5,'Aceite de Oliva'!$A$259:$YR$259,0))</f>
        <v>7.5600000000000005</v>
      </c>
      <c r="I21" s="40">
        <f>INDEX('Aceite de Oliva'!$A$259:$YR$285,MATCH($B21,'Aceite de Oliva'!$A$259:$A$285,0),MATCH(I$5,'Aceite de Oliva'!$A$259:$YR$259,0))</f>
        <v>5.48</v>
      </c>
      <c r="J21" s="40">
        <f>INDEX('Aceite de Oliva'!$A$259:$YR$285,MATCH($B21,'Aceite de Oliva'!$A$259:$A$285,0),MATCH(J$5,'Aceite de Oliva'!$A$259:$YR$259,0))</f>
        <v>5.26</v>
      </c>
      <c r="K21" s="40">
        <f>INDEX('Aceite de Oliva'!$A$259:$YR$285,MATCH($B21,'Aceite de Oliva'!$A$259:$A$285,0),MATCH(K$5,'Aceite de Oliva'!$A$259:$YR$259,0))</f>
        <v>2.75</v>
      </c>
      <c r="L21" s="40">
        <f>INDEX('Aceite de Oliva'!$A$259:$YR$285,MATCH($B21,'Aceite de Oliva'!$A$259:$A$285,0),MATCH(L$5,'Aceite de Oliva'!$A$259:$YR$259,0))</f>
        <v>2.83</v>
      </c>
      <c r="M21" s="40">
        <f>INDEX('Aceite de Oliva'!$A$259:$YR$285,MATCH($B21,'Aceite de Oliva'!$A$259:$A$285,0),MATCH(M$5,'Aceite de Oliva'!$A$259:$YR$259,0))</f>
        <v>2.42</v>
      </c>
      <c r="N21" s="40">
        <f>INDEX('Aceite de Oliva'!$A$259:$YR$285,MATCH($B21,'Aceite de Oliva'!$A$259:$A$285,0),MATCH(N$5,'Aceite de Oliva'!$A$259:$YR$259,0))</f>
        <v>3.25</v>
      </c>
      <c r="O21" s="40">
        <f>INDEX('Aceite de Oliva'!$A$259:$YR$285,MATCH($B21,'Aceite de Oliva'!$A$259:$A$285,0),MATCH(O$5,'Aceite de Oliva'!$A$259:$YR$259,0))</f>
        <v>2.38</v>
      </c>
      <c r="P21" s="40">
        <f>INDEX('Aceite de Oliva'!$A$259:$YR$285,MATCH($B21,'Aceite de Oliva'!$A$259:$A$285,0),MATCH(P$5,'Aceite de Oliva'!$A$259:$YR$259,0))</f>
        <v>1.5</v>
      </c>
    </row>
    <row r="22" spans="1:16" x14ac:dyDescent="0.3">
      <c r="B22" s="16">
        <f t="shared" si="1"/>
        <v>3.4000000000000008</v>
      </c>
      <c r="C22" s="17">
        <f t="shared" si="2"/>
        <v>3.5000000000000009</v>
      </c>
      <c r="E22" s="40">
        <f>INDEX('Aceite de Oliva'!$A$259:$YR$285,MATCH($B22,'Aceite de Oliva'!$A$259:$A$285,0),MATCH(E$5,'Aceite de Oliva'!$A$259:$YR$259,0))</f>
        <v>0.54</v>
      </c>
      <c r="F22" s="40">
        <f>INDEX('Aceite de Oliva'!$A$259:$YR$285,MATCH($B22,'Aceite de Oliva'!$A$259:$A$285,0),MATCH(F$5,'Aceite de Oliva'!$A$259:$YR$259,0))</f>
        <v>0.82000000000000006</v>
      </c>
      <c r="G22" s="40">
        <f>INDEX('Aceite de Oliva'!$A$259:$YR$285,MATCH($B22,'Aceite de Oliva'!$A$259:$A$285,0),MATCH(G$5,'Aceite de Oliva'!$A$259:$YR$259,0))</f>
        <v>0.79</v>
      </c>
      <c r="H22" s="40">
        <f>INDEX('Aceite de Oliva'!$A$259:$YR$285,MATCH($B22,'Aceite de Oliva'!$A$259:$A$285,0),MATCH(H$5,'Aceite de Oliva'!$A$259:$YR$259,0))</f>
        <v>11.91</v>
      </c>
      <c r="I22" s="40">
        <f>INDEX('Aceite de Oliva'!$A$259:$YR$285,MATCH($B22,'Aceite de Oliva'!$A$259:$A$285,0),MATCH(I$5,'Aceite de Oliva'!$A$259:$YR$259,0))</f>
        <v>19.400000000000002</v>
      </c>
      <c r="J22" s="40">
        <f>INDEX('Aceite de Oliva'!$A$259:$YR$285,MATCH($B22,'Aceite de Oliva'!$A$259:$A$285,0),MATCH(J$5,'Aceite de Oliva'!$A$259:$YR$259,0))</f>
        <v>7.52</v>
      </c>
      <c r="K22" s="40">
        <f>INDEX('Aceite de Oliva'!$A$259:$YR$285,MATCH($B22,'Aceite de Oliva'!$A$259:$A$285,0),MATCH(K$5,'Aceite de Oliva'!$A$259:$YR$259,0))</f>
        <v>9.5</v>
      </c>
      <c r="L22" s="40">
        <f>INDEX('Aceite de Oliva'!$A$259:$YR$285,MATCH($B22,'Aceite de Oliva'!$A$259:$A$285,0),MATCH(L$5,'Aceite de Oliva'!$A$259:$YR$259,0))</f>
        <v>8.59</v>
      </c>
      <c r="M22" s="40">
        <f>INDEX('Aceite de Oliva'!$A$259:$YR$285,MATCH($B22,'Aceite de Oliva'!$A$259:$A$285,0),MATCH(M$5,'Aceite de Oliva'!$A$259:$YR$259,0))</f>
        <v>9.91</v>
      </c>
      <c r="N22" s="40">
        <f>INDEX('Aceite de Oliva'!$A$259:$YR$285,MATCH($B22,'Aceite de Oliva'!$A$259:$A$285,0),MATCH(N$5,'Aceite de Oliva'!$A$259:$YR$259,0))</f>
        <v>2.35</v>
      </c>
      <c r="O22" s="40">
        <f>INDEX('Aceite de Oliva'!$A$259:$YR$285,MATCH($B22,'Aceite de Oliva'!$A$259:$A$285,0),MATCH(O$5,'Aceite de Oliva'!$A$259:$YR$259,0))</f>
        <v>3.28</v>
      </c>
      <c r="P22" s="40">
        <f>INDEX('Aceite de Oliva'!$A$259:$YR$285,MATCH($B22,'Aceite de Oliva'!$A$259:$A$285,0),MATCH(P$5,'Aceite de Oliva'!$A$259:$YR$259,0))</f>
        <v>2.17</v>
      </c>
    </row>
    <row r="23" spans="1:16" x14ac:dyDescent="0.3">
      <c r="B23" s="16">
        <f t="shared" si="1"/>
        <v>3.5000000000000009</v>
      </c>
      <c r="C23" s="17">
        <f t="shared" si="2"/>
        <v>3.600000000000001</v>
      </c>
      <c r="E23" s="40">
        <f>INDEX('Aceite de Oliva'!$A$259:$YR$285,MATCH($B23,'Aceite de Oliva'!$A$259:$A$285,0),MATCH(E$5,'Aceite de Oliva'!$A$259:$YR$259,0))</f>
        <v>4.28</v>
      </c>
      <c r="F23" s="40">
        <f>INDEX('Aceite de Oliva'!$A$259:$YR$285,MATCH($B23,'Aceite de Oliva'!$A$259:$A$285,0),MATCH(F$5,'Aceite de Oliva'!$A$259:$YR$259,0))</f>
        <v>4</v>
      </c>
      <c r="G23" s="40">
        <f>INDEX('Aceite de Oliva'!$A$259:$YR$285,MATCH($B23,'Aceite de Oliva'!$A$259:$A$285,0),MATCH(G$5,'Aceite de Oliva'!$A$259:$YR$259,0))</f>
        <v>17.32</v>
      </c>
      <c r="H23" s="40">
        <f>INDEX('Aceite de Oliva'!$A$259:$YR$285,MATCH($B23,'Aceite de Oliva'!$A$259:$A$285,0),MATCH(H$5,'Aceite de Oliva'!$A$259:$YR$259,0))</f>
        <v>14.73</v>
      </c>
      <c r="I23" s="40">
        <f>INDEX('Aceite de Oliva'!$A$259:$YR$285,MATCH($B23,'Aceite de Oliva'!$A$259:$A$285,0),MATCH(I$5,'Aceite de Oliva'!$A$259:$YR$259,0))</f>
        <v>9.3099999999999987</v>
      </c>
      <c r="J23" s="40">
        <f>INDEX('Aceite de Oliva'!$A$259:$YR$285,MATCH($B23,'Aceite de Oliva'!$A$259:$A$285,0),MATCH(J$5,'Aceite de Oliva'!$A$259:$YR$259,0))</f>
        <v>21.32</v>
      </c>
      <c r="K23" s="40">
        <f>INDEX('Aceite de Oliva'!$A$259:$YR$285,MATCH($B23,'Aceite de Oliva'!$A$259:$A$285,0),MATCH(K$5,'Aceite de Oliva'!$A$259:$YR$259,0))</f>
        <v>19.57</v>
      </c>
      <c r="L23" s="40">
        <f>INDEX('Aceite de Oliva'!$A$259:$YR$285,MATCH($B23,'Aceite de Oliva'!$A$259:$A$285,0),MATCH(L$5,'Aceite de Oliva'!$A$259:$YR$259,0))</f>
        <v>18.3</v>
      </c>
      <c r="M23" s="40">
        <f>INDEX('Aceite de Oliva'!$A$259:$YR$285,MATCH($B23,'Aceite de Oliva'!$A$259:$A$285,0),MATCH(M$5,'Aceite de Oliva'!$A$259:$YR$259,0))</f>
        <v>8.6999999999999993</v>
      </c>
      <c r="N23" s="40">
        <f>INDEX('Aceite de Oliva'!$A$259:$YR$285,MATCH($B23,'Aceite de Oliva'!$A$259:$A$285,0),MATCH(N$5,'Aceite de Oliva'!$A$259:$YR$259,0))</f>
        <v>1.92</v>
      </c>
      <c r="O23" s="40">
        <f>INDEX('Aceite de Oliva'!$A$259:$YR$285,MATCH($B23,'Aceite de Oliva'!$A$259:$A$285,0),MATCH(O$5,'Aceite de Oliva'!$A$259:$YR$259,0))</f>
        <v>0.76</v>
      </c>
      <c r="P23" s="40">
        <f>INDEX('Aceite de Oliva'!$A$259:$YR$285,MATCH($B23,'Aceite de Oliva'!$A$259:$A$285,0),MATCH(P$5,'Aceite de Oliva'!$A$259:$YR$259,0))</f>
        <v>0.94</v>
      </c>
    </row>
    <row r="24" spans="1:16" x14ac:dyDescent="0.3">
      <c r="B24" s="16">
        <f t="shared" si="1"/>
        <v>3.600000000000001</v>
      </c>
      <c r="C24" s="17">
        <f t="shared" si="2"/>
        <v>3.7000000000000011</v>
      </c>
      <c r="E24" s="40">
        <f>INDEX('Aceite de Oliva'!$A$259:$YR$285,MATCH($B24,'Aceite de Oliva'!$A$259:$A$285,0),MATCH(E$5,'Aceite de Oliva'!$A$259:$YR$259,0))</f>
        <v>3.3400000000000003</v>
      </c>
      <c r="F24" s="40">
        <f>INDEX('Aceite de Oliva'!$A$259:$YR$285,MATCH($B24,'Aceite de Oliva'!$A$259:$A$285,0),MATCH(F$5,'Aceite de Oliva'!$A$259:$YR$259,0))</f>
        <v>2.35</v>
      </c>
      <c r="G24" s="40">
        <f>INDEX('Aceite de Oliva'!$A$259:$YR$285,MATCH($B24,'Aceite de Oliva'!$A$259:$A$285,0),MATCH(G$5,'Aceite de Oliva'!$A$259:$YR$259,0))</f>
        <v>2.8499999999999996</v>
      </c>
      <c r="H24" s="40">
        <f>INDEX('Aceite de Oliva'!$A$259:$YR$285,MATCH($B24,'Aceite de Oliva'!$A$259:$A$285,0),MATCH(H$5,'Aceite de Oliva'!$A$259:$YR$259,0))</f>
        <v>3.85</v>
      </c>
      <c r="I24" s="40">
        <f>INDEX('Aceite de Oliva'!$A$259:$YR$285,MATCH($B24,'Aceite de Oliva'!$A$259:$A$285,0),MATCH(I$5,'Aceite de Oliva'!$A$259:$YR$259,0))</f>
        <v>4.75</v>
      </c>
      <c r="J24" s="40">
        <f>INDEX('Aceite de Oliva'!$A$259:$YR$285,MATCH($B24,'Aceite de Oliva'!$A$259:$A$285,0),MATCH(J$5,'Aceite de Oliva'!$A$259:$YR$259,0))</f>
        <v>15.79</v>
      </c>
      <c r="K24" s="40">
        <f>INDEX('Aceite de Oliva'!$A$259:$YR$285,MATCH($B24,'Aceite de Oliva'!$A$259:$A$285,0),MATCH(K$5,'Aceite de Oliva'!$A$259:$YR$259,0))</f>
        <v>24.23</v>
      </c>
      <c r="L24" s="40">
        <f>INDEX('Aceite de Oliva'!$A$259:$YR$285,MATCH($B24,'Aceite de Oliva'!$A$259:$A$285,0),MATCH(L$5,'Aceite de Oliva'!$A$259:$YR$259,0))</f>
        <v>21.64</v>
      </c>
      <c r="M24" s="40">
        <f>INDEX('Aceite de Oliva'!$A$259:$YR$285,MATCH($B24,'Aceite de Oliva'!$A$259:$A$285,0),MATCH(M$5,'Aceite de Oliva'!$A$259:$YR$259,0))</f>
        <v>5.58</v>
      </c>
      <c r="N24" s="40">
        <f>INDEX('Aceite de Oliva'!$A$259:$YR$285,MATCH($B24,'Aceite de Oliva'!$A$259:$A$285,0),MATCH(N$5,'Aceite de Oliva'!$A$259:$YR$259,0))</f>
        <v>1.32</v>
      </c>
      <c r="O24" s="40">
        <f>INDEX('Aceite de Oliva'!$A$259:$YR$285,MATCH($B24,'Aceite de Oliva'!$A$259:$A$285,0),MATCH(O$5,'Aceite de Oliva'!$A$259:$YR$259,0))</f>
        <v>2.1</v>
      </c>
      <c r="P24" s="40">
        <f>INDEX('Aceite de Oliva'!$A$259:$YR$285,MATCH($B24,'Aceite de Oliva'!$A$259:$A$285,0),MATCH(P$5,'Aceite de Oliva'!$A$259:$YR$259,0))</f>
        <v>1.38</v>
      </c>
    </row>
    <row r="25" spans="1:16" x14ac:dyDescent="0.3">
      <c r="B25" s="16">
        <f t="shared" si="1"/>
        <v>3.7000000000000011</v>
      </c>
      <c r="C25" s="17">
        <f t="shared" si="2"/>
        <v>3.8000000000000012</v>
      </c>
      <c r="E25" s="40">
        <f>INDEX('Aceite de Oliva'!$A$259:$YR$285,MATCH($B25,'Aceite de Oliva'!$A$259:$A$285,0),MATCH(E$5,'Aceite de Oliva'!$A$259:$YR$259,0))</f>
        <v>3.57</v>
      </c>
      <c r="F25" s="40">
        <f>INDEX('Aceite de Oliva'!$A$259:$YR$285,MATCH($B25,'Aceite de Oliva'!$A$259:$A$285,0),MATCH(F$5,'Aceite de Oliva'!$A$259:$YR$259,0))</f>
        <v>2.9499999999999997</v>
      </c>
      <c r="G25" s="40">
        <f>INDEX('Aceite de Oliva'!$A$259:$YR$285,MATCH($B25,'Aceite de Oliva'!$A$259:$A$285,0),MATCH(G$5,'Aceite de Oliva'!$A$259:$YR$259,0))</f>
        <v>6.8000000000000007</v>
      </c>
      <c r="H25" s="40">
        <f>INDEX('Aceite de Oliva'!$A$259:$YR$285,MATCH($B25,'Aceite de Oliva'!$A$259:$A$285,0),MATCH(H$5,'Aceite de Oliva'!$A$259:$YR$259,0))</f>
        <v>4.29</v>
      </c>
      <c r="I25" s="40">
        <f>INDEX('Aceite de Oliva'!$A$259:$YR$285,MATCH($B25,'Aceite de Oliva'!$A$259:$A$285,0),MATCH(I$5,'Aceite de Oliva'!$A$259:$YR$259,0))</f>
        <v>9.879999999999999</v>
      </c>
      <c r="J25" s="40">
        <f>INDEX('Aceite de Oliva'!$A$259:$YR$285,MATCH($B25,'Aceite de Oliva'!$A$259:$A$285,0),MATCH(J$5,'Aceite de Oliva'!$A$259:$YR$259,0))</f>
        <v>9.61</v>
      </c>
      <c r="K25" s="40">
        <f>INDEX('Aceite de Oliva'!$A$259:$YR$285,MATCH($B25,'Aceite de Oliva'!$A$259:$A$285,0),MATCH(K$5,'Aceite de Oliva'!$A$259:$YR$259,0))</f>
        <v>4.8199999999999994</v>
      </c>
      <c r="L25" s="40">
        <f>INDEX('Aceite de Oliva'!$A$259:$YR$285,MATCH($B25,'Aceite de Oliva'!$A$259:$A$285,0),MATCH(L$5,'Aceite de Oliva'!$A$259:$YR$259,0))</f>
        <v>1.77</v>
      </c>
      <c r="M25" s="40">
        <f>INDEX('Aceite de Oliva'!$A$259:$YR$285,MATCH($B25,'Aceite de Oliva'!$A$259:$A$285,0),MATCH(M$5,'Aceite de Oliva'!$A$259:$YR$259,0))</f>
        <v>2.0099999999999998</v>
      </c>
      <c r="N25" s="40">
        <f>INDEX('Aceite de Oliva'!$A$259:$YR$285,MATCH($B25,'Aceite de Oliva'!$A$259:$A$285,0),MATCH(N$5,'Aceite de Oliva'!$A$259:$YR$259,0))</f>
        <v>0.96000000000000008</v>
      </c>
      <c r="O25" s="40">
        <f>INDEX('Aceite de Oliva'!$A$259:$YR$285,MATCH($B25,'Aceite de Oliva'!$A$259:$A$285,0),MATCH(O$5,'Aceite de Oliva'!$A$259:$YR$259,0))</f>
        <v>1.54</v>
      </c>
      <c r="P25" s="40">
        <f>INDEX('Aceite de Oliva'!$A$259:$YR$285,MATCH($B25,'Aceite de Oliva'!$A$259:$A$285,0),MATCH(P$5,'Aceite de Oliva'!$A$259:$YR$259,0))</f>
        <v>0.79</v>
      </c>
    </row>
    <row r="26" spans="1:16" x14ac:dyDescent="0.3">
      <c r="B26" s="20">
        <f t="shared" si="1"/>
        <v>3.8000000000000012</v>
      </c>
      <c r="C26" s="21">
        <f t="shared" si="2"/>
        <v>3.9000000000000012</v>
      </c>
      <c r="E26" s="40">
        <f>INDEX('Aceite de Oliva'!$A$259:$YR$285,MATCH($B26,'Aceite de Oliva'!$A$259:$A$285,0),MATCH(E$5,'Aceite de Oliva'!$A$259:$YR$259,0))</f>
        <v>8.620000000000001</v>
      </c>
      <c r="F26" s="40">
        <f>INDEX('Aceite de Oliva'!$A$259:$YR$285,MATCH($B26,'Aceite de Oliva'!$A$259:$A$285,0),MATCH(F$5,'Aceite de Oliva'!$A$259:$YR$259,0))</f>
        <v>8.65</v>
      </c>
      <c r="G26" s="40">
        <f>INDEX('Aceite de Oliva'!$A$259:$YR$285,MATCH($B26,'Aceite de Oliva'!$A$259:$A$285,0),MATCH(G$5,'Aceite de Oliva'!$A$259:$YR$259,0))</f>
        <v>10.55</v>
      </c>
      <c r="H26" s="40">
        <f>INDEX('Aceite de Oliva'!$A$259:$YR$285,MATCH($B26,'Aceite de Oliva'!$A$259:$A$285,0),MATCH(H$5,'Aceite de Oliva'!$A$259:$YR$259,0))</f>
        <v>6.68</v>
      </c>
      <c r="I26" s="40">
        <f>INDEX('Aceite de Oliva'!$A$259:$YR$285,MATCH($B26,'Aceite de Oliva'!$A$259:$A$285,0),MATCH(I$5,'Aceite de Oliva'!$A$259:$YR$259,0))</f>
        <v>7.53</v>
      </c>
      <c r="J26" s="40">
        <f>INDEX('Aceite de Oliva'!$A$259:$YR$285,MATCH($B26,'Aceite de Oliva'!$A$259:$A$285,0),MATCH(J$5,'Aceite de Oliva'!$A$259:$YR$259,0))</f>
        <v>3.7699999999999996</v>
      </c>
      <c r="K26" s="40">
        <f>INDEX('Aceite de Oliva'!$A$259:$YR$285,MATCH($B26,'Aceite de Oliva'!$A$259:$A$285,0),MATCH(K$5,'Aceite de Oliva'!$A$259:$YR$259,0))</f>
        <v>1.8599999999999999</v>
      </c>
      <c r="L26" s="40">
        <f>INDEX('Aceite de Oliva'!$A$259:$YR$285,MATCH($B26,'Aceite de Oliva'!$A$259:$A$285,0),MATCH(L$5,'Aceite de Oliva'!$A$259:$YR$259,0))</f>
        <v>1.24</v>
      </c>
      <c r="M26" s="40">
        <f>INDEX('Aceite de Oliva'!$A$259:$YR$285,MATCH($B26,'Aceite de Oliva'!$A$259:$A$285,0),MATCH(M$5,'Aceite de Oliva'!$A$259:$YR$259,0))</f>
        <v>1.08</v>
      </c>
      <c r="N26" s="40">
        <f>INDEX('Aceite de Oliva'!$A$259:$YR$285,MATCH($B26,'Aceite de Oliva'!$A$259:$A$285,0),MATCH(N$5,'Aceite de Oliva'!$A$259:$YR$259,0))</f>
        <v>1.7</v>
      </c>
      <c r="O26" s="40">
        <f>INDEX('Aceite de Oliva'!$A$259:$YR$285,MATCH($B26,'Aceite de Oliva'!$A$259:$A$285,0),MATCH(O$5,'Aceite de Oliva'!$A$259:$YR$259,0))</f>
        <v>0.62</v>
      </c>
      <c r="P26" s="40">
        <f>INDEX('Aceite de Oliva'!$A$259:$YR$285,MATCH($B26,'Aceite de Oliva'!$A$259:$A$285,0),MATCH(P$5,'Aceite de Oliva'!$A$259:$YR$259,0))</f>
        <v>1.5</v>
      </c>
    </row>
    <row r="27" spans="1:16" x14ac:dyDescent="0.3">
      <c r="B27" s="16">
        <f t="shared" si="1"/>
        <v>3.9000000000000012</v>
      </c>
      <c r="C27" s="17">
        <f t="shared" si="2"/>
        <v>4.0000000000000009</v>
      </c>
      <c r="E27" s="40">
        <f>INDEX('Aceite de Oliva'!$A$259:$YR$285,MATCH($B27,'Aceite de Oliva'!$A$259:$A$285,0),MATCH(E$5,'Aceite de Oliva'!$A$259:$YR$259,0))</f>
        <v>11.79</v>
      </c>
      <c r="F27" s="40">
        <f>INDEX('Aceite de Oliva'!$A$259:$YR$285,MATCH($B27,'Aceite de Oliva'!$A$259:$A$285,0),MATCH(F$5,'Aceite de Oliva'!$A$259:$YR$259,0))</f>
        <v>12.64</v>
      </c>
      <c r="G27" s="40">
        <f>INDEX('Aceite de Oliva'!$A$259:$YR$285,MATCH($B27,'Aceite de Oliva'!$A$259:$A$285,0),MATCH(G$5,'Aceite de Oliva'!$A$259:$YR$259,0))</f>
        <v>9.17</v>
      </c>
      <c r="H27" s="40">
        <f>INDEX('Aceite de Oliva'!$A$259:$YR$285,MATCH($B27,'Aceite de Oliva'!$A$259:$A$285,0),MATCH(H$5,'Aceite de Oliva'!$A$259:$YR$259,0))</f>
        <v>10.93</v>
      </c>
      <c r="I27" s="40">
        <f>INDEX('Aceite de Oliva'!$A$259:$YR$285,MATCH($B27,'Aceite de Oliva'!$A$259:$A$285,0),MATCH(I$5,'Aceite de Oliva'!$A$259:$YR$259,0))</f>
        <v>11.829999999999998</v>
      </c>
      <c r="J27" s="40">
        <f>INDEX('Aceite de Oliva'!$A$259:$YR$285,MATCH($B27,'Aceite de Oliva'!$A$259:$A$285,0),MATCH(J$5,'Aceite de Oliva'!$A$259:$YR$259,0))</f>
        <v>9.09</v>
      </c>
      <c r="K27" s="40">
        <f>INDEX('Aceite de Oliva'!$A$259:$YR$285,MATCH($B27,'Aceite de Oliva'!$A$259:$A$285,0),MATCH(K$5,'Aceite de Oliva'!$A$259:$YR$259,0))</f>
        <v>8.9599999999999991</v>
      </c>
      <c r="L27" s="40">
        <f>INDEX('Aceite de Oliva'!$A$259:$YR$285,MATCH($B27,'Aceite de Oliva'!$A$259:$A$285,0),MATCH(L$5,'Aceite de Oliva'!$A$259:$YR$259,0))</f>
        <v>7.26</v>
      </c>
      <c r="M27" s="40">
        <f>INDEX('Aceite de Oliva'!$A$259:$YR$285,MATCH($B27,'Aceite de Oliva'!$A$259:$A$285,0),MATCH(M$5,'Aceite de Oliva'!$A$259:$YR$259,0))</f>
        <v>3.5500000000000003</v>
      </c>
      <c r="N27" s="40">
        <f>INDEX('Aceite de Oliva'!$A$259:$YR$285,MATCH($B27,'Aceite de Oliva'!$A$259:$A$285,0),MATCH(N$5,'Aceite de Oliva'!$A$259:$YR$259,0))</f>
        <v>3.33</v>
      </c>
      <c r="O27" s="40">
        <f>INDEX('Aceite de Oliva'!$A$259:$YR$285,MATCH($B27,'Aceite de Oliva'!$A$259:$A$285,0),MATCH(O$5,'Aceite de Oliva'!$A$259:$YR$259,0))</f>
        <v>1.56</v>
      </c>
      <c r="P27" s="40">
        <f>INDEX('Aceite de Oliva'!$A$259:$YR$285,MATCH($B27,'Aceite de Oliva'!$A$259:$A$285,0),MATCH(P$5,'Aceite de Oliva'!$A$259:$YR$259,0))</f>
        <v>3.25</v>
      </c>
    </row>
    <row r="28" spans="1:16" x14ac:dyDescent="0.3">
      <c r="B28" s="16">
        <f t="shared" si="1"/>
        <v>4.0000000000000009</v>
      </c>
      <c r="C28" s="17">
        <f t="shared" si="2"/>
        <v>4.1000000000000005</v>
      </c>
      <c r="E28" s="40">
        <f>INDEX('Aceite de Oliva'!$A$259:$YR$285,MATCH($B28,'Aceite de Oliva'!$A$259:$A$285,0),MATCH(E$5,'Aceite de Oliva'!$A$259:$YR$259,0))</f>
        <v>34.940000000000005</v>
      </c>
      <c r="F28" s="40">
        <f>INDEX('Aceite de Oliva'!$A$259:$YR$285,MATCH($B28,'Aceite de Oliva'!$A$259:$A$285,0),MATCH(F$5,'Aceite de Oliva'!$A$259:$YR$259,0))</f>
        <v>34.82</v>
      </c>
      <c r="G28" s="40">
        <f>INDEX('Aceite de Oliva'!$A$259:$YR$285,MATCH($B28,'Aceite de Oliva'!$A$259:$A$285,0),MATCH(G$5,'Aceite de Oliva'!$A$259:$YR$259,0))</f>
        <v>25.87</v>
      </c>
      <c r="H28" s="40">
        <f>INDEX('Aceite de Oliva'!$A$259:$YR$285,MATCH($B28,'Aceite de Oliva'!$A$259:$A$285,0),MATCH(H$5,'Aceite de Oliva'!$A$259:$YR$259,0))</f>
        <v>15.530000000000001</v>
      </c>
      <c r="I28" s="40">
        <f>INDEX('Aceite de Oliva'!$A$259:$YR$285,MATCH($B28,'Aceite de Oliva'!$A$259:$A$285,0),MATCH(I$5,'Aceite de Oliva'!$A$259:$YR$259,0))</f>
        <v>1.49</v>
      </c>
      <c r="J28" s="40">
        <f>INDEX('Aceite de Oliva'!$A$259:$YR$285,MATCH($B28,'Aceite de Oliva'!$A$259:$A$285,0),MATCH(J$5,'Aceite de Oliva'!$A$259:$YR$259,0))</f>
        <v>1.2</v>
      </c>
      <c r="K28" s="40">
        <f>INDEX('Aceite de Oliva'!$A$259:$YR$285,MATCH($B28,'Aceite de Oliva'!$A$259:$A$285,0),MATCH(K$5,'Aceite de Oliva'!$A$259:$YR$259,0))</f>
        <v>0.65999999999999992</v>
      </c>
      <c r="L28" s="40">
        <f>INDEX('Aceite de Oliva'!$A$259:$YR$285,MATCH($B28,'Aceite de Oliva'!$A$259:$A$285,0),MATCH(L$5,'Aceite de Oliva'!$A$259:$YR$259,0))</f>
        <v>0.85</v>
      </c>
      <c r="M28" s="40">
        <f>INDEX('Aceite de Oliva'!$A$259:$YR$285,MATCH($B28,'Aceite de Oliva'!$A$259:$A$285,0),MATCH(M$5,'Aceite de Oliva'!$A$259:$YR$259,0))</f>
        <v>0.34</v>
      </c>
      <c r="N28" s="40">
        <f>INDEX('Aceite de Oliva'!$A$259:$YR$285,MATCH($B28,'Aceite de Oliva'!$A$259:$A$285,0),MATCH(N$5,'Aceite de Oliva'!$A$259:$YR$259,0))</f>
        <v>0.51</v>
      </c>
      <c r="O28" s="40">
        <f>INDEX('Aceite de Oliva'!$A$259:$YR$285,MATCH($B28,'Aceite de Oliva'!$A$259:$A$285,0),MATCH(O$5,'Aceite de Oliva'!$A$259:$YR$259,0))</f>
        <v>0.31999999999999995</v>
      </c>
      <c r="P28" s="40">
        <f>INDEX('Aceite de Oliva'!$A$259:$YR$285,MATCH($B28,'Aceite de Oliva'!$A$259:$A$285,0),MATCH(P$5,'Aceite de Oliva'!$A$259:$YR$259,0))</f>
        <v>0.67999999999999994</v>
      </c>
    </row>
    <row r="29" spans="1:16" x14ac:dyDescent="0.3">
      <c r="B29" s="16">
        <f t="shared" si="1"/>
        <v>4.1000000000000005</v>
      </c>
      <c r="C29" s="17">
        <f t="shared" si="2"/>
        <v>4.2</v>
      </c>
      <c r="E29" s="40">
        <f>INDEX('Aceite de Oliva'!$A$259:$YR$285,MATCH($B29,'Aceite de Oliva'!$A$259:$A$285,0),MATCH(E$5,'Aceite de Oliva'!$A$259:$YR$259,0))</f>
        <v>5.8599999999999994</v>
      </c>
      <c r="F29" s="40">
        <f>INDEX('Aceite de Oliva'!$A$259:$YR$285,MATCH($B29,'Aceite de Oliva'!$A$259:$A$285,0),MATCH(F$5,'Aceite de Oliva'!$A$259:$YR$259,0))</f>
        <v>5.6</v>
      </c>
      <c r="G29" s="40">
        <f>INDEX('Aceite de Oliva'!$A$259:$YR$285,MATCH($B29,'Aceite de Oliva'!$A$259:$A$285,0),MATCH(G$5,'Aceite de Oliva'!$A$259:$YR$259,0))</f>
        <v>3.6</v>
      </c>
      <c r="H29" s="40">
        <f>INDEX('Aceite de Oliva'!$A$259:$YR$285,MATCH($B29,'Aceite de Oliva'!$A$259:$A$285,0),MATCH(H$5,'Aceite de Oliva'!$A$259:$YR$259,0))</f>
        <v>2.54</v>
      </c>
      <c r="I29" s="40">
        <f>INDEX('Aceite de Oliva'!$A$259:$YR$285,MATCH($B29,'Aceite de Oliva'!$A$259:$A$285,0),MATCH(I$5,'Aceite de Oliva'!$A$259:$YR$259,0))</f>
        <v>1.2999999999999998</v>
      </c>
      <c r="J29" s="40">
        <f>INDEX('Aceite de Oliva'!$A$259:$YR$285,MATCH($B29,'Aceite de Oliva'!$A$259:$A$285,0),MATCH(J$5,'Aceite de Oliva'!$A$259:$YR$259,0))</f>
        <v>1.0699999999999998</v>
      </c>
      <c r="K29" s="40">
        <f>INDEX('Aceite de Oliva'!$A$259:$YR$285,MATCH($B29,'Aceite de Oliva'!$A$259:$A$285,0),MATCH(K$5,'Aceite de Oliva'!$A$259:$YR$259,0))</f>
        <v>0.47</v>
      </c>
      <c r="L29" s="40">
        <f>INDEX('Aceite de Oliva'!$A$259:$YR$285,MATCH($B29,'Aceite de Oliva'!$A$259:$A$285,0),MATCH(L$5,'Aceite de Oliva'!$A$259:$YR$259,0))</f>
        <v>0.55000000000000004</v>
      </c>
      <c r="M29" s="40">
        <f>INDEX('Aceite de Oliva'!$A$259:$YR$285,MATCH($B29,'Aceite de Oliva'!$A$259:$A$285,0),MATCH(M$5,'Aceite de Oliva'!$A$259:$YR$259,0))</f>
        <v>0.28000000000000003</v>
      </c>
      <c r="N29" s="40">
        <f>INDEX('Aceite de Oliva'!$A$259:$YR$285,MATCH($B29,'Aceite de Oliva'!$A$259:$A$285,0),MATCH(N$5,'Aceite de Oliva'!$A$259:$YR$259,0))</f>
        <v>0.83</v>
      </c>
      <c r="O29" s="40">
        <f>INDEX('Aceite de Oliva'!$A$259:$YR$285,MATCH($B29,'Aceite de Oliva'!$A$259:$A$285,0),MATCH(O$5,'Aceite de Oliva'!$A$259:$YR$259,0))</f>
        <v>0.73</v>
      </c>
      <c r="P29" s="40">
        <f>INDEX('Aceite de Oliva'!$A$259:$YR$285,MATCH($B29,'Aceite de Oliva'!$A$259:$A$285,0),MATCH(P$5,'Aceite de Oliva'!$A$259:$YR$259,0))</f>
        <v>0.47</v>
      </c>
    </row>
    <row r="30" spans="1:16" x14ac:dyDescent="0.3">
      <c r="B30" s="16">
        <f t="shared" si="1"/>
        <v>4.2</v>
      </c>
      <c r="C30" s="17">
        <f t="shared" si="2"/>
        <v>4.3</v>
      </c>
      <c r="E30" s="40">
        <f>INDEX('Aceite de Oliva'!$A$259:$YR$285,MATCH($B30,'Aceite de Oliva'!$A$259:$A$285,0),MATCH(E$5,'Aceite de Oliva'!$A$259:$YR$259,0))</f>
        <v>3.2800000000000002</v>
      </c>
      <c r="F30" s="40">
        <f>INDEX('Aceite de Oliva'!$A$259:$YR$285,MATCH($B30,'Aceite de Oliva'!$A$259:$A$285,0),MATCH(F$5,'Aceite de Oliva'!$A$259:$YR$259,0))</f>
        <v>2.99</v>
      </c>
      <c r="G30" s="40">
        <f>INDEX('Aceite de Oliva'!$A$259:$YR$285,MATCH($B30,'Aceite de Oliva'!$A$259:$A$285,0),MATCH(G$5,'Aceite de Oliva'!$A$259:$YR$259,0))</f>
        <v>1.01</v>
      </c>
      <c r="H30" s="40">
        <f>INDEX('Aceite de Oliva'!$A$259:$YR$285,MATCH($B30,'Aceite de Oliva'!$A$259:$A$285,0),MATCH(H$5,'Aceite de Oliva'!$A$259:$YR$259,0))</f>
        <v>0.44000000000000006</v>
      </c>
      <c r="I30" s="40">
        <f>INDEX('Aceite de Oliva'!$A$259:$YR$285,MATCH($B30,'Aceite de Oliva'!$A$259:$A$285,0),MATCH(I$5,'Aceite de Oliva'!$A$259:$YR$259,0))</f>
        <v>0.47000000000000003</v>
      </c>
      <c r="J30" s="40">
        <f>INDEX('Aceite de Oliva'!$A$259:$YR$285,MATCH($B30,'Aceite de Oliva'!$A$259:$A$285,0),MATCH(J$5,'Aceite de Oliva'!$A$259:$YR$259,0))</f>
        <v>0.28999999999999998</v>
      </c>
      <c r="K30" s="40">
        <f>INDEX('Aceite de Oliva'!$A$259:$YR$285,MATCH($B30,'Aceite de Oliva'!$A$259:$A$285,0),MATCH(K$5,'Aceite de Oliva'!$A$259:$YR$259,0))</f>
        <v>0.08</v>
      </c>
      <c r="L30" s="40">
        <f>INDEX('Aceite de Oliva'!$A$259:$YR$285,MATCH($B30,'Aceite de Oliva'!$A$259:$A$285,0),MATCH(L$5,'Aceite de Oliva'!$A$259:$YR$259,0))</f>
        <v>0.56000000000000005</v>
      </c>
      <c r="M30" s="40">
        <f>INDEX('Aceite de Oliva'!$A$259:$YR$285,MATCH($B30,'Aceite de Oliva'!$A$259:$A$285,0),MATCH(M$5,'Aceite de Oliva'!$A$259:$YR$259,0))</f>
        <v>0.13</v>
      </c>
      <c r="N30" s="40">
        <f>INDEX('Aceite de Oliva'!$A$259:$YR$285,MATCH($B30,'Aceite de Oliva'!$A$259:$A$285,0),MATCH(N$5,'Aceite de Oliva'!$A$259:$YR$259,0))</f>
        <v>0.85</v>
      </c>
      <c r="O30" s="40">
        <f>INDEX('Aceite de Oliva'!$A$259:$YR$285,MATCH($B30,'Aceite de Oliva'!$A$259:$A$285,0),MATCH(O$5,'Aceite de Oliva'!$A$259:$YR$259,0))</f>
        <v>0.22999999999999998</v>
      </c>
      <c r="P30" s="40">
        <f>INDEX('Aceite de Oliva'!$A$259:$YR$285,MATCH($B30,'Aceite de Oliva'!$A$259:$A$285,0),MATCH(P$5,'Aceite de Oliva'!$A$259:$YR$259,0))</f>
        <v>0.15</v>
      </c>
    </row>
    <row r="31" spans="1:16" x14ac:dyDescent="0.3">
      <c r="B31" s="16">
        <f t="shared" si="1"/>
        <v>4.3</v>
      </c>
      <c r="C31" s="17">
        <f t="shared" si="2"/>
        <v>4.3999999999999995</v>
      </c>
      <c r="E31" s="40">
        <f>INDEX('Aceite de Oliva'!$A$259:$YR$285,MATCH($B31,'Aceite de Oliva'!$A$259:$A$285,0),MATCH(E$5,'Aceite de Oliva'!$A$259:$YR$259,0))</f>
        <v>2.25</v>
      </c>
      <c r="F31" s="40">
        <f>INDEX('Aceite de Oliva'!$A$259:$YR$285,MATCH($B31,'Aceite de Oliva'!$A$259:$A$285,0),MATCH(F$5,'Aceite de Oliva'!$A$259:$YR$259,0))</f>
        <v>2.7</v>
      </c>
      <c r="G31" s="40">
        <f>INDEX('Aceite de Oliva'!$A$259:$YR$285,MATCH($B31,'Aceite de Oliva'!$A$259:$A$285,0),MATCH(G$5,'Aceite de Oliva'!$A$259:$YR$259,0))</f>
        <v>0.79</v>
      </c>
      <c r="H31" s="40">
        <f>INDEX('Aceite de Oliva'!$A$259:$YR$285,MATCH($B31,'Aceite de Oliva'!$A$259:$A$285,0),MATCH(H$5,'Aceite de Oliva'!$A$259:$YR$259,0))</f>
        <v>0.37</v>
      </c>
      <c r="I31" s="40">
        <f>INDEX('Aceite de Oliva'!$A$259:$YR$285,MATCH($B31,'Aceite de Oliva'!$A$259:$A$285,0),MATCH(I$5,'Aceite de Oliva'!$A$259:$YR$259,0))</f>
        <v>0.6</v>
      </c>
      <c r="J31" s="40">
        <f>INDEX('Aceite de Oliva'!$A$259:$YR$285,MATCH($B31,'Aceite de Oliva'!$A$259:$A$285,0),MATCH(J$5,'Aceite de Oliva'!$A$259:$YR$259,0))</f>
        <v>0.27</v>
      </c>
      <c r="K31" s="40">
        <f>INDEX('Aceite de Oliva'!$A$259:$YR$285,MATCH($B31,'Aceite de Oliva'!$A$259:$A$285,0),MATCH(K$5,'Aceite de Oliva'!$A$259:$YR$259,0))</f>
        <v>0.31999999999999995</v>
      </c>
      <c r="L31" s="40">
        <f>INDEX('Aceite de Oliva'!$A$259:$YR$285,MATCH($B31,'Aceite de Oliva'!$A$259:$A$285,0),MATCH(L$5,'Aceite de Oliva'!$A$259:$YR$259,0))</f>
        <v>0.42</v>
      </c>
      <c r="M31" s="40">
        <f>INDEX('Aceite de Oliva'!$A$259:$YR$285,MATCH($B31,'Aceite de Oliva'!$A$259:$A$285,0),MATCH(M$5,'Aceite de Oliva'!$A$259:$YR$259,0))</f>
        <v>7.0000000000000007E-2</v>
      </c>
      <c r="N31" s="40">
        <f>INDEX('Aceite de Oliva'!$A$259:$YR$285,MATCH($B31,'Aceite de Oliva'!$A$259:$A$285,0),MATCH(N$5,'Aceite de Oliva'!$A$259:$YR$259,0))</f>
        <v>0.1</v>
      </c>
      <c r="O31" s="40">
        <f>INDEX('Aceite de Oliva'!$A$259:$YR$285,MATCH($B31,'Aceite de Oliva'!$A$259:$A$285,0),MATCH(O$5,'Aceite de Oliva'!$A$259:$YR$259,0))</f>
        <v>0.06</v>
      </c>
      <c r="P31" s="40">
        <f>INDEX('Aceite de Oliva'!$A$259:$YR$285,MATCH($B31,'Aceite de Oliva'!$A$259:$A$285,0),MATCH(P$5,'Aceite de Oliva'!$A$259:$YR$259,0))</f>
        <v>0.45</v>
      </c>
    </row>
    <row r="32" spans="1:16" x14ac:dyDescent="0.3">
      <c r="B32" s="16">
        <f t="shared" si="1"/>
        <v>4.3999999999999995</v>
      </c>
      <c r="C32" s="17">
        <f t="shared" si="2"/>
        <v>4.4999999999999991</v>
      </c>
      <c r="E32" s="40">
        <f>INDEX('Aceite de Oliva'!$A$259:$YR$285,MATCH($B32,'Aceite de Oliva'!$A$259:$A$285,0),MATCH(E$5,'Aceite de Oliva'!$A$259:$YR$259,0))</f>
        <v>1.02</v>
      </c>
      <c r="F32" s="40">
        <f>INDEX('Aceite de Oliva'!$A$259:$YR$285,MATCH($B32,'Aceite de Oliva'!$A$259:$A$285,0),MATCH(F$5,'Aceite de Oliva'!$A$259:$YR$259,0))</f>
        <v>1.05</v>
      </c>
      <c r="G32" s="40">
        <f>INDEX('Aceite de Oliva'!$A$259:$YR$285,MATCH($B32,'Aceite de Oliva'!$A$259:$A$285,0),MATCH(G$5,'Aceite de Oliva'!$A$259:$YR$259,0))</f>
        <v>0.85</v>
      </c>
      <c r="H32" s="40">
        <f>INDEX('Aceite de Oliva'!$A$259:$YR$285,MATCH($B32,'Aceite de Oliva'!$A$259:$A$285,0),MATCH(H$5,'Aceite de Oliva'!$A$259:$YR$259,0))</f>
        <v>0.81</v>
      </c>
      <c r="I32" s="40">
        <f>INDEX('Aceite de Oliva'!$A$259:$YR$285,MATCH($B32,'Aceite de Oliva'!$A$259:$A$285,0),MATCH(I$5,'Aceite de Oliva'!$A$259:$YR$259,0))</f>
        <v>0.39</v>
      </c>
      <c r="J32" s="40">
        <f>INDEX('Aceite de Oliva'!$A$259:$YR$285,MATCH($B32,'Aceite de Oliva'!$A$259:$A$285,0),MATCH(J$5,'Aceite de Oliva'!$A$259:$YR$259,0))</f>
        <v>0.22</v>
      </c>
      <c r="K32" s="40">
        <f>INDEX('Aceite de Oliva'!$A$259:$YR$285,MATCH($B32,'Aceite de Oliva'!$A$259:$A$285,0),MATCH(K$5,'Aceite de Oliva'!$A$259:$YR$259,0))</f>
        <v>0.59</v>
      </c>
      <c r="L32" s="40">
        <f>INDEX('Aceite de Oliva'!$A$259:$YR$285,MATCH($B32,'Aceite de Oliva'!$A$259:$A$285,0),MATCH(L$5,'Aceite de Oliva'!$A$259:$YR$259,0))</f>
        <v>0.37</v>
      </c>
      <c r="M32" s="40">
        <f>INDEX('Aceite de Oliva'!$A$259:$YR$285,MATCH($B32,'Aceite de Oliva'!$A$259:$A$285,0),MATCH(M$5,'Aceite de Oliva'!$A$259:$YR$259,0))</f>
        <v>0.8</v>
      </c>
      <c r="N32" s="40">
        <f>INDEX('Aceite de Oliva'!$A$259:$YR$285,MATCH($B32,'Aceite de Oliva'!$A$259:$A$285,0),MATCH(N$5,'Aceite de Oliva'!$A$259:$YR$259,0))</f>
        <v>0.36</v>
      </c>
      <c r="O32" s="40">
        <f>INDEX('Aceite de Oliva'!$A$259:$YR$285,MATCH($B32,'Aceite de Oliva'!$A$259:$A$285,0),MATCH(O$5,'Aceite de Oliva'!$A$259:$YR$259,0))</f>
        <v>0.73</v>
      </c>
      <c r="P32" s="40">
        <f>INDEX('Aceite de Oliva'!$A$259:$YR$285,MATCH($B32,'Aceite de Oliva'!$A$259:$A$285,0),MATCH(P$5,'Aceite de Oliva'!$A$259:$YR$259,0))</f>
        <v>0.42</v>
      </c>
    </row>
    <row r="33" spans="2:16" x14ac:dyDescent="0.3">
      <c r="B33" s="22">
        <f t="shared" si="1"/>
        <v>4.4999999999999991</v>
      </c>
      <c r="C33" s="23"/>
      <c r="E33" s="40">
        <f>INDEX('Aceite de Oliva'!$A$259:$YR$285,MATCH($B33,'Aceite de Oliva'!$A$259:$A$285,0),MATCH(E$5,'Aceite de Oliva'!$A$259:$YR$259,0))</f>
        <v>14.620000000000001</v>
      </c>
      <c r="F33" s="40">
        <f>INDEX('Aceite de Oliva'!$A$259:$YR$285,MATCH($B33,'Aceite de Oliva'!$A$259:$A$285,0),MATCH(F$5,'Aceite de Oliva'!$A$259:$YR$259,0))</f>
        <v>17.050000000000004</v>
      </c>
      <c r="G33" s="40">
        <f>INDEX('Aceite de Oliva'!$A$259:$YR$285,MATCH($B33,'Aceite de Oliva'!$A$259:$A$285,0),MATCH(G$5,'Aceite de Oliva'!$A$259:$YR$259,0))</f>
        <v>13.010000000000002</v>
      </c>
      <c r="H33" s="40">
        <f>INDEX('Aceite de Oliva'!$A$259:$YR$285,MATCH($B33,'Aceite de Oliva'!$A$259:$A$285,0),MATCH(H$5,'Aceite de Oliva'!$A$259:$YR$259,0))</f>
        <v>10.19</v>
      </c>
      <c r="I33" s="40">
        <f>INDEX('Aceite de Oliva'!$A$259:$YR$285,MATCH($B33,'Aceite de Oliva'!$A$259:$A$285,0),MATCH(I$5,'Aceite de Oliva'!$A$259:$YR$259,0))</f>
        <v>12.769999999999996</v>
      </c>
      <c r="J33" s="40">
        <f>INDEX('Aceite de Oliva'!$A$259:$YR$285,MATCH($B33,'Aceite de Oliva'!$A$259:$A$285,0),MATCH(J$5,'Aceite de Oliva'!$A$259:$YR$259,0))</f>
        <v>6.6000000000000005</v>
      </c>
      <c r="K33" s="40">
        <f>INDEX('Aceite de Oliva'!$A$259:$YR$285,MATCH($B33,'Aceite de Oliva'!$A$259:$A$285,0),MATCH(K$5,'Aceite de Oliva'!$A$259:$YR$259,0))</f>
        <v>5.9199999999999982</v>
      </c>
      <c r="L33" s="40">
        <f>INDEX('Aceite de Oliva'!$A$259:$YR$285,MATCH($B33,'Aceite de Oliva'!$A$259:$A$285,0),MATCH(L$5,'Aceite de Oliva'!$A$259:$YR$259,0))</f>
        <v>3.6999999999999993</v>
      </c>
      <c r="M33" s="40">
        <f>INDEX('Aceite de Oliva'!$A$259:$YR$285,MATCH($B33,'Aceite de Oliva'!$A$259:$A$285,0),MATCH(M$5,'Aceite de Oliva'!$A$259:$YR$259,0))</f>
        <v>4.1999999999999993</v>
      </c>
      <c r="N33" s="40">
        <f>INDEX('Aceite de Oliva'!$A$259:$YR$285,MATCH($B33,'Aceite de Oliva'!$A$259:$A$285,0),MATCH(N$5,'Aceite de Oliva'!$A$259:$YR$259,0))</f>
        <v>5.299999999999998</v>
      </c>
      <c r="O33" s="40">
        <f>INDEX('Aceite de Oliva'!$A$259:$YR$285,MATCH($B33,'Aceite de Oliva'!$A$259:$A$285,0),MATCH(O$5,'Aceite de Oliva'!$A$259:$YR$259,0))</f>
        <v>4.9999999999999991</v>
      </c>
      <c r="P33" s="40">
        <f>INDEX('Aceite de Oliva'!$A$259:$YR$285,MATCH($B33,'Aceite de Oliva'!$A$259:$A$285,0),MATCH(P$5,'Aceite de Oliva'!$A$259:$YR$259,0))</f>
        <v>3.8299999999999992</v>
      </c>
    </row>
    <row r="34" spans="2:16" x14ac:dyDescent="0.3">
      <c r="B34" s="2"/>
      <c r="C34" s="2"/>
      <c r="E34" s="6"/>
      <c r="F34" s="6"/>
      <c r="G34" s="6"/>
      <c r="H34" s="6"/>
      <c r="I34" s="6"/>
      <c r="P34" s="38"/>
    </row>
    <row r="35" spans="2:16" x14ac:dyDescent="0.3">
      <c r="B35" s="2"/>
      <c r="C35" s="2"/>
      <c r="E35" s="40">
        <f>SUM(E10:E34)</f>
        <v>100.03</v>
      </c>
      <c r="F35" s="40">
        <f t="shared" ref="F35:P35" si="3">SUM(F10:F34)</f>
        <v>100.03999999999999</v>
      </c>
      <c r="G35" s="40">
        <f t="shared" si="3"/>
        <v>99.98</v>
      </c>
      <c r="H35" s="40">
        <f t="shared" si="3"/>
        <v>99.98</v>
      </c>
      <c r="I35" s="40">
        <f t="shared" si="3"/>
        <v>100.00999999999998</v>
      </c>
      <c r="J35" s="40">
        <f t="shared" si="3"/>
        <v>99.979999999999976</v>
      </c>
      <c r="K35" s="40">
        <f t="shared" si="3"/>
        <v>100.00999999999998</v>
      </c>
      <c r="L35" s="40">
        <f t="shared" si="3"/>
        <v>99.97</v>
      </c>
      <c r="M35" s="40">
        <f t="shared" si="3"/>
        <v>100</v>
      </c>
      <c r="N35" s="40">
        <f t="shared" si="3"/>
        <v>100.00999999999998</v>
      </c>
      <c r="O35" s="40">
        <f t="shared" si="3"/>
        <v>100.02000000000001</v>
      </c>
      <c r="P35" s="40">
        <f t="shared" si="3"/>
        <v>100.01000000000002</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80" zoomScaleNormal="80" workbookViewId="0">
      <selection activeCell="X45" sqref="X45"/>
    </sheetView>
  </sheetViews>
  <sheetFormatPr baseColWidth="10" defaultColWidth="11.44140625" defaultRowHeight="14.4" x14ac:dyDescent="0.3"/>
  <cols>
    <col min="1" max="1" width="2.21875" style="6" customWidth="1"/>
    <col min="2" max="2" width="24.21875" style="6" customWidth="1"/>
    <col min="3" max="3" width="23.5546875" style="6" customWidth="1"/>
    <col min="4" max="4" width="0.21875" style="6" customWidth="1"/>
    <col min="5" max="7" width="11.44140625" style="6"/>
    <col min="8" max="8" width="17.218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6.05" customHeight="1" x14ac:dyDescent="0.3">
      <c r="B45" s="59" t="s">
        <v>357</v>
      </c>
      <c r="C45" s="60"/>
      <c r="D45" s="60"/>
      <c r="E45" s="60"/>
      <c r="F45" s="60"/>
      <c r="G45" s="60"/>
      <c r="H45" s="60"/>
      <c r="I45" s="60"/>
      <c r="J45" s="60"/>
      <c r="K45" s="60"/>
      <c r="L45" s="60"/>
      <c r="M45" s="60"/>
      <c r="N45" s="60"/>
      <c r="O45" s="61"/>
    </row>
    <row r="46" spans="2:16" ht="16.05" customHeight="1" x14ac:dyDescent="0.3">
      <c r="B46" s="62"/>
      <c r="C46" s="63"/>
      <c r="D46" s="63"/>
      <c r="E46" s="63"/>
      <c r="F46" s="63"/>
      <c r="G46" s="63"/>
      <c r="H46" s="63"/>
      <c r="I46" s="63"/>
      <c r="J46" s="63"/>
      <c r="K46" s="63"/>
      <c r="L46" s="63"/>
      <c r="M46" s="63"/>
      <c r="N46" s="63"/>
      <c r="O46" s="64"/>
    </row>
    <row r="47" spans="2:16" ht="16.05" customHeight="1" x14ac:dyDescent="0.3">
      <c r="B47" s="62"/>
      <c r="C47" s="63"/>
      <c r="D47" s="63"/>
      <c r="E47" s="63"/>
      <c r="F47" s="63"/>
      <c r="G47" s="63"/>
      <c r="H47" s="63"/>
      <c r="I47" s="63"/>
      <c r="J47" s="63"/>
      <c r="K47" s="63"/>
      <c r="L47" s="63"/>
      <c r="M47" s="63"/>
      <c r="N47" s="63"/>
      <c r="O47" s="64"/>
    </row>
    <row r="48" spans="2:16" ht="16.05" customHeight="1" x14ac:dyDescent="0.3">
      <c r="B48" s="62"/>
      <c r="C48" s="63"/>
      <c r="D48" s="63"/>
      <c r="E48" s="63"/>
      <c r="F48" s="63"/>
      <c r="G48" s="63"/>
      <c r="H48" s="63"/>
      <c r="I48" s="63"/>
      <c r="J48" s="63"/>
      <c r="K48" s="63"/>
      <c r="L48" s="63"/>
      <c r="M48" s="63"/>
      <c r="N48" s="63"/>
      <c r="O48" s="64"/>
    </row>
    <row r="49" spans="2:15" ht="16.05" customHeight="1" x14ac:dyDescent="0.3">
      <c r="B49" s="62"/>
      <c r="C49" s="63"/>
      <c r="D49" s="63"/>
      <c r="E49" s="63"/>
      <c r="F49" s="63"/>
      <c r="G49" s="63"/>
      <c r="H49" s="63"/>
      <c r="I49" s="63"/>
      <c r="J49" s="63"/>
      <c r="K49" s="63"/>
      <c r="L49" s="63"/>
      <c r="M49" s="63"/>
      <c r="N49" s="63"/>
      <c r="O49" s="64"/>
    </row>
    <row r="50" spans="2:15" ht="16.05" customHeight="1" x14ac:dyDescent="0.3">
      <c r="B50" s="62"/>
      <c r="C50" s="63"/>
      <c r="D50" s="63"/>
      <c r="E50" s="63"/>
      <c r="F50" s="63"/>
      <c r="G50" s="63"/>
      <c r="H50" s="63"/>
      <c r="I50" s="63"/>
      <c r="J50" s="63"/>
      <c r="K50" s="63"/>
      <c r="L50" s="63"/>
      <c r="M50" s="63"/>
      <c r="N50" s="63"/>
      <c r="O50" s="64"/>
    </row>
    <row r="51" spans="2:15" ht="16.05" customHeight="1" x14ac:dyDescent="0.3">
      <c r="B51" s="62"/>
      <c r="C51" s="63"/>
      <c r="D51" s="63"/>
      <c r="E51" s="63"/>
      <c r="F51" s="63"/>
      <c r="G51" s="63"/>
      <c r="H51" s="63"/>
      <c r="I51" s="63"/>
      <c r="J51" s="63"/>
      <c r="K51" s="63"/>
      <c r="L51" s="63"/>
      <c r="M51" s="63"/>
      <c r="N51" s="63"/>
      <c r="O51" s="64"/>
    </row>
    <row r="52" spans="2:15" ht="16.05" customHeight="1" x14ac:dyDescent="0.3">
      <c r="B52" s="62"/>
      <c r="C52" s="63"/>
      <c r="D52" s="63"/>
      <c r="E52" s="63"/>
      <c r="F52" s="63"/>
      <c r="G52" s="63"/>
      <c r="H52" s="63"/>
      <c r="I52" s="63"/>
      <c r="J52" s="63"/>
      <c r="K52" s="63"/>
      <c r="L52" s="63"/>
      <c r="M52" s="63"/>
      <c r="N52" s="63"/>
      <c r="O52" s="64"/>
    </row>
    <row r="53" spans="2:15" ht="16.05" customHeight="1" x14ac:dyDescent="0.3">
      <c r="B53" s="62"/>
      <c r="C53" s="63"/>
      <c r="D53" s="63"/>
      <c r="E53" s="63"/>
      <c r="F53" s="63"/>
      <c r="G53" s="63"/>
      <c r="H53" s="63"/>
      <c r="I53" s="63"/>
      <c r="J53" s="63"/>
      <c r="K53" s="63"/>
      <c r="L53" s="63"/>
      <c r="M53" s="63"/>
      <c r="N53" s="63"/>
      <c r="O53" s="64"/>
    </row>
    <row r="54" spans="2:15" ht="16.05" customHeight="1" x14ac:dyDescent="0.3">
      <c r="B54" s="62"/>
      <c r="C54" s="63"/>
      <c r="D54" s="63"/>
      <c r="E54" s="63"/>
      <c r="F54" s="63"/>
      <c r="G54" s="63"/>
      <c r="H54" s="63"/>
      <c r="I54" s="63"/>
      <c r="J54" s="63"/>
      <c r="K54" s="63"/>
      <c r="L54" s="63"/>
      <c r="M54" s="63"/>
      <c r="N54" s="63"/>
      <c r="O54" s="64"/>
    </row>
    <row r="55" spans="2:15" ht="16.05" customHeight="1" x14ac:dyDescent="0.3">
      <c r="B55" s="62"/>
      <c r="C55" s="63"/>
      <c r="D55" s="63"/>
      <c r="E55" s="63"/>
      <c r="F55" s="63"/>
      <c r="G55" s="63"/>
      <c r="H55" s="63"/>
      <c r="I55" s="63"/>
      <c r="J55" s="63"/>
      <c r="K55" s="63"/>
      <c r="L55" s="63"/>
      <c r="M55" s="63"/>
      <c r="N55" s="63"/>
      <c r="O55" s="64"/>
    </row>
    <row r="56" spans="2:15" ht="16.05" customHeight="1" x14ac:dyDescent="0.3">
      <c r="B56" s="62"/>
      <c r="C56" s="63"/>
      <c r="D56" s="63"/>
      <c r="E56" s="63"/>
      <c r="F56" s="63"/>
      <c r="G56" s="63"/>
      <c r="H56" s="63"/>
      <c r="I56" s="63"/>
      <c r="J56" s="63"/>
      <c r="K56" s="63"/>
      <c r="L56" s="63"/>
      <c r="M56" s="63"/>
      <c r="N56" s="63"/>
      <c r="O56" s="64"/>
    </row>
    <row r="57" spans="2:15" ht="16.05" customHeight="1" x14ac:dyDescent="0.3">
      <c r="B57" s="62"/>
      <c r="C57" s="63"/>
      <c r="D57" s="63"/>
      <c r="E57" s="63"/>
      <c r="F57" s="63"/>
      <c r="G57" s="63"/>
      <c r="H57" s="63"/>
      <c r="I57" s="63"/>
      <c r="J57" s="63"/>
      <c r="K57" s="63"/>
      <c r="L57" s="63"/>
      <c r="M57" s="63"/>
      <c r="N57" s="63"/>
      <c r="O57" s="64"/>
    </row>
    <row r="58" spans="2:15" ht="16.05" customHeight="1" x14ac:dyDescent="0.3">
      <c r="B58" s="62"/>
      <c r="C58" s="63"/>
      <c r="D58" s="63"/>
      <c r="E58" s="63"/>
      <c r="F58" s="63"/>
      <c r="G58" s="63"/>
      <c r="H58" s="63"/>
      <c r="I58" s="63"/>
      <c r="J58" s="63"/>
      <c r="K58" s="63"/>
      <c r="L58" s="63"/>
      <c r="M58" s="63"/>
      <c r="N58" s="63"/>
      <c r="O58" s="64"/>
    </row>
    <row r="59" spans="2:15" ht="16.05" customHeight="1" x14ac:dyDescent="0.3">
      <c r="B59" s="62"/>
      <c r="C59" s="63"/>
      <c r="D59" s="63"/>
      <c r="E59" s="63"/>
      <c r="F59" s="63"/>
      <c r="G59" s="63"/>
      <c r="H59" s="63"/>
      <c r="I59" s="63"/>
      <c r="J59" s="63"/>
      <c r="K59" s="63"/>
      <c r="L59" s="63"/>
      <c r="M59" s="63"/>
      <c r="N59" s="63"/>
      <c r="O59" s="64"/>
    </row>
    <row r="60" spans="2:15" ht="16.05" customHeight="1" x14ac:dyDescent="0.3">
      <c r="B60" s="62"/>
      <c r="C60" s="63"/>
      <c r="D60" s="63"/>
      <c r="E60" s="63"/>
      <c r="F60" s="63"/>
      <c r="G60" s="63"/>
      <c r="H60" s="63"/>
      <c r="I60" s="63"/>
      <c r="J60" s="63"/>
      <c r="K60" s="63"/>
      <c r="L60" s="63"/>
      <c r="M60" s="63"/>
      <c r="N60" s="63"/>
      <c r="O60" s="64"/>
    </row>
    <row r="61" spans="2:15" ht="16.05" customHeight="1" x14ac:dyDescent="0.3">
      <c r="B61" s="62"/>
      <c r="C61" s="63"/>
      <c r="D61" s="63"/>
      <c r="E61" s="63"/>
      <c r="F61" s="63"/>
      <c r="G61" s="63"/>
      <c r="H61" s="63"/>
      <c r="I61" s="63"/>
      <c r="J61" s="63"/>
      <c r="K61" s="63"/>
      <c r="L61" s="63"/>
      <c r="M61" s="63"/>
      <c r="N61" s="63"/>
      <c r="O61" s="64"/>
    </row>
    <row r="62" spans="2:15" ht="16.05" customHeight="1" x14ac:dyDescent="0.3">
      <c r="B62" s="62"/>
      <c r="C62" s="63"/>
      <c r="D62" s="63"/>
      <c r="E62" s="63"/>
      <c r="F62" s="63"/>
      <c r="G62" s="63"/>
      <c r="H62" s="63"/>
      <c r="I62" s="63"/>
      <c r="J62" s="63"/>
      <c r="K62" s="63"/>
      <c r="L62" s="63"/>
      <c r="M62" s="63"/>
      <c r="N62" s="63"/>
      <c r="O62" s="64"/>
    </row>
    <row r="63" spans="2:15" ht="16.05" customHeight="1" x14ac:dyDescent="0.3">
      <c r="B63" s="62"/>
      <c r="C63" s="63"/>
      <c r="D63" s="63"/>
      <c r="E63" s="63"/>
      <c r="F63" s="63"/>
      <c r="G63" s="63"/>
      <c r="H63" s="63"/>
      <c r="I63" s="63"/>
      <c r="J63" s="63"/>
      <c r="K63" s="63"/>
      <c r="L63" s="63"/>
      <c r="M63" s="63"/>
      <c r="N63" s="63"/>
      <c r="O63" s="64"/>
    </row>
    <row r="64" spans="2:15" ht="16.05" customHeight="1" x14ac:dyDescent="0.3">
      <c r="B64" s="62"/>
      <c r="C64" s="63"/>
      <c r="D64" s="63"/>
      <c r="E64" s="63"/>
      <c r="F64" s="63"/>
      <c r="G64" s="63"/>
      <c r="H64" s="63"/>
      <c r="I64" s="63"/>
      <c r="J64" s="63"/>
      <c r="K64" s="63"/>
      <c r="L64" s="63"/>
      <c r="M64" s="63"/>
      <c r="N64" s="63"/>
      <c r="O64" s="64"/>
    </row>
    <row r="65" spans="2:15" ht="16.05" customHeight="1" x14ac:dyDescent="0.3">
      <c r="B65" s="62"/>
      <c r="C65" s="63"/>
      <c r="D65" s="63"/>
      <c r="E65" s="63"/>
      <c r="F65" s="63"/>
      <c r="G65" s="63"/>
      <c r="H65" s="63"/>
      <c r="I65" s="63"/>
      <c r="J65" s="63"/>
      <c r="K65" s="63"/>
      <c r="L65" s="63"/>
      <c r="M65" s="63"/>
      <c r="N65" s="63"/>
      <c r="O65" s="64"/>
    </row>
    <row r="66" spans="2:15" ht="16.05" customHeight="1" x14ac:dyDescent="0.3">
      <c r="B66" s="62"/>
      <c r="C66" s="63"/>
      <c r="D66" s="63"/>
      <c r="E66" s="63"/>
      <c r="F66" s="63"/>
      <c r="G66" s="63"/>
      <c r="H66" s="63"/>
      <c r="I66" s="63"/>
      <c r="J66" s="63"/>
      <c r="K66" s="63"/>
      <c r="L66" s="63"/>
      <c r="M66" s="63"/>
      <c r="N66" s="63"/>
      <c r="O66" s="64"/>
    </row>
    <row r="67" spans="2:15" ht="16.05" customHeight="1" x14ac:dyDescent="0.3">
      <c r="B67" s="65"/>
      <c r="C67" s="66"/>
      <c r="D67" s="66"/>
      <c r="E67" s="66"/>
      <c r="F67" s="66"/>
      <c r="G67" s="66"/>
      <c r="H67" s="66"/>
      <c r="I67" s="66"/>
      <c r="J67" s="66"/>
      <c r="K67" s="66"/>
      <c r="L67" s="66"/>
      <c r="M67" s="66"/>
      <c r="N67" s="66"/>
      <c r="O67" s="67"/>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15240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9" sqref="D9"/>
    </sheetView>
  </sheetViews>
  <sheetFormatPr baseColWidth="10" defaultColWidth="11.44140625" defaultRowHeight="14.4" x14ac:dyDescent="0.3"/>
  <cols>
    <col min="1" max="1" width="11.77734375" style="6" customWidth="1"/>
    <col min="2" max="2" width="5" style="6" customWidth="1"/>
    <col min="3" max="3" width="16.77734375" style="6" customWidth="1"/>
    <col min="4" max="5" width="11.44140625" style="6"/>
    <col min="6" max="6" width="5.77734375" style="6" customWidth="1"/>
    <col min="7" max="7" width="20.2187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2018-08-01T09:57:20Z</cp:lastPrinted>
  <dcterms:created xsi:type="dcterms:W3CDTF">2018-07-03T08:51:17Z</dcterms:created>
  <dcterms:modified xsi:type="dcterms:W3CDTF">2021-07-09T08:07:19Z</dcterms:modified>
</cp:coreProperties>
</file>