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18\"/>
    </mc:Choice>
  </mc:AlternateContent>
  <xr:revisionPtr revIDLastSave="0" documentId="13_ncr:1_{24A95624-1F30-49EA-94CF-DE0C72753EA5}" xr6:coauthVersionLast="47" xr6:coauthVersionMax="47" xr10:uidLastSave="{00000000-0000-0000-0000-000000000000}"/>
  <workbookProtection workbookAlgorithmName="SHA-512" workbookHashValue="1r9P4cxcV45jQ33A5yGACyegsrpRXwaMLrP0R43OrllTgAwthJ72yunwXjo9v2BoE+fMIUK2+hlk0sWnGZmnbQ==" workbookSaltValue="cwVlw8XSoTd/jIzKChb9Zg==" workbookSpinCount="100000" lockStructure="1"/>
  <bookViews>
    <workbookView showSheetTabs="0" xWindow="-108" yWindow="-108" windowWidth="23256" windowHeight="12576" tabRatio="884" xr2:uid="{00000000-000D-0000-FFFF-FFFF00000000}"/>
  </bookViews>
  <sheets>
    <sheet name="Portada" sheetId="12" r:id="rId1"/>
    <sheet name="Aceite Virgen Extra" sheetId="8" state="veryHidden" r:id="rId2"/>
    <sheet name="Aceite Virgen" sheetId="7" state="veryHidden" r:id="rId3"/>
    <sheet name="Aceite de Oliva" sheetId="1" state="veryHidden" r:id="rId4"/>
    <sheet name="TAM Aceite Virgen Extra" sheetId="10" state="veryHidden" r:id="rId5"/>
    <sheet name="TAM Aceite Virgen" sheetId="9" state="veryHidden" r:id="rId6"/>
    <sheet name="TAM Aceite de Oliva" sheetId="2" state="veryHidden" r:id="rId7"/>
    <sheet name="Gráfico" sheetId="5" r:id="rId8"/>
    <sheet name="Enlaces" sheetId="4" state="veryHidden" r:id="rId9"/>
    <sheet name="Data Chart" sheetId="11" state="veryHidden" r:id="rId10"/>
    <sheet name="Instrucciones de actualizacion" sheetId="13" state="veryHidden" r:id="rId11"/>
  </sheets>
  <definedNames>
    <definedName name="_xlnm.Print_Area" localSheetId="7">Gráfico!$A$1:$O$76</definedName>
    <definedName name="_xlnm.Print_Area" localSheetId="0">Portada!$A$1:$L$28</definedName>
  </definedNames>
  <calcPr calcId="191029"/>
</workbook>
</file>

<file path=xl/calcChain.xml><?xml version="1.0" encoding="utf-8"?>
<calcChain xmlns="http://schemas.openxmlformats.org/spreadsheetml/2006/main">
  <c r="DZ260" i="7" l="1"/>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EC262" i="7" l="1"/>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EC263" i="7" l="1"/>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B13" i="10" l="1"/>
  <c r="C13" i="10" s="1"/>
  <c r="B264" i="8"/>
  <c r="CM264" i="8" s="1"/>
  <c r="B264" i="7"/>
  <c r="CJ264" i="7" s="1"/>
  <c r="DZ264" i="7" l="1"/>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EA265" i="7" l="1"/>
  <c r="B14" i="10"/>
  <c r="C14" i="10" s="1"/>
  <c r="B265" i="8"/>
  <c r="CJ265" i="8" s="1"/>
  <c r="B265" i="7"/>
  <c r="CM265" i="7" s="1"/>
  <c r="EB265" i="7" l="1"/>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DZ266" i="7" l="1"/>
  <c r="B15" i="10"/>
  <c r="C15" i="10" s="1"/>
  <c r="B266" i="8"/>
  <c r="CM266" i="8" s="1"/>
  <c r="B266" i="7"/>
  <c r="CK266" i="7" s="1"/>
  <c r="EA266" i="7" l="1"/>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DZ267" i="7" l="1"/>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B17" i="10" l="1"/>
  <c r="C17" i="10" s="1"/>
  <c r="B268" i="8"/>
  <c r="CL268" i="8" s="1"/>
  <c r="B268" i="7"/>
  <c r="CL268" i="7" s="1"/>
  <c r="D260" i="1"/>
  <c r="G259" i="1" s="1"/>
  <c r="K260" i="1"/>
  <c r="K259" i="1" s="1"/>
  <c r="R260" i="1"/>
  <c r="U259" i="1" s="1"/>
  <c r="Y260" i="1"/>
  <c r="AA259" i="1" s="1"/>
  <c r="AF260" i="1"/>
  <c r="AG259" i="1" s="1"/>
  <c r="AM260" i="1"/>
  <c r="AN259" i="1" s="1"/>
  <c r="DZ268" i="7" l="1"/>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DZ269" i="7" l="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P10" i="2" s="1"/>
  <c r="R10" i="11" s="1"/>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B12" i="2"/>
  <c r="C12" i="11" s="1"/>
  <c r="DZ270" i="7" l="1"/>
  <c r="EA270" i="7"/>
  <c r="EB270" i="7"/>
  <c r="EC270" i="7"/>
  <c r="B263" i="1"/>
  <c r="EC263" i="1" s="1"/>
  <c r="EB270" i="8"/>
  <c r="EA263" i="1"/>
  <c r="EC270" i="8"/>
  <c r="DZ270" i="8"/>
  <c r="EA270" i="8"/>
  <c r="DV270" i="7"/>
  <c r="DV270" i="8"/>
  <c r="DU263" i="1"/>
  <c r="DT263" i="1"/>
  <c r="DV263" i="1"/>
  <c r="DS263" i="1"/>
  <c r="DS270" i="7"/>
  <c r="DU270" i="8"/>
  <c r="DU270" i="7"/>
  <c r="DT270" i="8"/>
  <c r="DT270" i="7"/>
  <c r="DS270" i="8"/>
  <c r="DN270" i="7"/>
  <c r="DO270" i="8"/>
  <c r="DL270" i="7"/>
  <c r="DN270" i="8"/>
  <c r="DO263" i="1"/>
  <c r="DN263" i="1"/>
  <c r="DL263" i="1"/>
  <c r="DM263" i="1"/>
  <c r="DO270" i="7"/>
  <c r="DL270" i="8"/>
  <c r="DM270" i="7"/>
  <c r="DM270" i="8"/>
  <c r="DH263" i="1"/>
  <c r="DG263" i="1"/>
  <c r="DF263" i="1"/>
  <c r="DE263" i="1"/>
  <c r="DH270" i="7"/>
  <c r="DH270" i="8"/>
  <c r="DE270" i="7"/>
  <c r="DE270" i="8"/>
  <c r="DF270" i="7"/>
  <c r="DF270" i="8"/>
  <c r="DG270" i="7"/>
  <c r="DG270" i="8"/>
  <c r="CX270" i="7"/>
  <c r="CY270" i="7"/>
  <c r="CZ270" i="7"/>
  <c r="DA270" i="7"/>
  <c r="DA263" i="1"/>
  <c r="CZ263" i="1"/>
  <c r="CY263" i="1"/>
  <c r="CX263" i="1"/>
  <c r="CX270" i="8"/>
  <c r="CY270" i="8"/>
  <c r="CZ270" i="8"/>
  <c r="CQ270" i="8"/>
  <c r="DA270" i="8"/>
  <c r="CR270" i="8"/>
  <c r="CS270" i="8"/>
  <c r="CT270" i="8"/>
  <c r="CT270" i="7"/>
  <c r="CQ270" i="7"/>
  <c r="CR270" i="7"/>
  <c r="CS270" i="7"/>
  <c r="CS263" i="1"/>
  <c r="CQ263" i="1"/>
  <c r="CR263" i="1"/>
  <c r="CT263" i="1"/>
  <c r="CM263" i="1"/>
  <c r="CK263" i="1"/>
  <c r="CL263" i="1"/>
  <c r="CJ263" i="1"/>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CC263" i="1"/>
  <c r="CF263" i="1"/>
  <c r="CE263" i="1"/>
  <c r="CD263" i="1"/>
  <c r="F263" i="1"/>
  <c r="M263" i="1"/>
  <c r="T263" i="1"/>
  <c r="AT263" i="1"/>
  <c r="AI263" i="1"/>
  <c r="AP263" i="1"/>
  <c r="G263" i="1"/>
  <c r="N263" i="1"/>
  <c r="U263" i="1"/>
  <c r="AB263" i="1"/>
  <c r="Y263" i="1"/>
  <c r="AM263" i="1"/>
  <c r="AO263" i="1"/>
  <c r="K263" i="1"/>
  <c r="R263" i="1"/>
  <c r="D263" i="1"/>
  <c r="AF263" i="1"/>
  <c r="AG263" i="1"/>
  <c r="Z263" i="1"/>
  <c r="S263" i="1"/>
  <c r="E263" i="1"/>
  <c r="L263" i="1"/>
  <c r="AN263" i="1"/>
  <c r="AA263" i="1"/>
  <c r="AH263" i="1"/>
  <c r="AW263" i="1"/>
  <c r="AV263" i="1"/>
  <c r="AU263" i="1"/>
  <c r="BK263" i="1"/>
  <c r="BR263" i="1"/>
  <c r="BQ263" i="1"/>
  <c r="BJ263" i="1"/>
  <c r="BX263" i="1"/>
  <c r="BI263" i="1"/>
  <c r="BV263" i="1"/>
  <c r="BO263" i="1"/>
  <c r="BY263" i="1"/>
  <c r="BP263" i="1"/>
  <c r="BW263" i="1"/>
  <c r="BH263" i="1"/>
  <c r="BD263" i="1"/>
  <c r="BC263" i="1"/>
  <c r="BB263" i="1"/>
  <c r="BA263" i="1"/>
  <c r="A264" i="1"/>
  <c r="C12" i="2"/>
  <c r="D12" i="11" s="1"/>
  <c r="F12" i="11" s="1"/>
  <c r="EB263" i="1" l="1"/>
  <c r="DZ263" i="1"/>
  <c r="P11" i="2" s="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K11" i="2"/>
  <c r="H11" i="2"/>
  <c r="L11" i="2"/>
  <c r="O11" i="2"/>
  <c r="Q11" i="11" s="1"/>
  <c r="I11" i="10" a="1"/>
  <c r="I11" i="10" s="1"/>
  <c r="P11" i="10" a="1"/>
  <c r="P11" i="10" s="1"/>
  <c r="H11" i="10" a="1"/>
  <c r="H11" i="10" s="1"/>
  <c r="N11" i="2"/>
  <c r="J11" i="2"/>
  <c r="M11" i="2"/>
  <c r="G11" i="2"/>
  <c r="I11" i="11" s="1"/>
  <c r="I11" i="2"/>
  <c r="F11" i="2"/>
  <c r="E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DZ271" i="7" l="1"/>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R11" i="11"/>
  <c r="CX271" i="7"/>
  <c r="CY271" i="7"/>
  <c r="CZ271" i="7"/>
  <c r="DA271" i="7"/>
  <c r="CZ264" i="1"/>
  <c r="DA264" i="1"/>
  <c r="CX264" i="1"/>
  <c r="CY264" i="1"/>
  <c r="K12" i="10" a="1"/>
  <c r="K12" i="10" s="1"/>
  <c r="CX271" i="8"/>
  <c r="CZ271" i="8"/>
  <c r="DA271" i="8"/>
  <c r="L11" i="11"/>
  <c r="N11" i="11"/>
  <c r="H11" i="11"/>
  <c r="G11" i="11"/>
  <c r="P11" i="11"/>
  <c r="I12" i="10" a="1"/>
  <c r="I12" i="10" s="1"/>
  <c r="CQ271" i="8"/>
  <c r="E12" i="10" a="1"/>
  <c r="E12" i="10" s="1"/>
  <c r="CS271" i="8"/>
  <c r="CT271" i="8"/>
  <c r="CR271" i="7"/>
  <c r="CS271" i="7"/>
  <c r="CT271" i="7"/>
  <c r="CQ271" i="7"/>
  <c r="CS264" i="1"/>
  <c r="CT264" i="1"/>
  <c r="CQ264" i="1"/>
  <c r="CJ264" i="1"/>
  <c r="CR264" i="1"/>
  <c r="O11" i="11"/>
  <c r="M11" i="11"/>
  <c r="CL264" i="1"/>
  <c r="CM271" i="7"/>
  <c r="CK264" i="1"/>
  <c r="CM264" i="1"/>
  <c r="J11" i="11"/>
  <c r="CK271" i="8"/>
  <c r="CL271" i="8"/>
  <c r="CM271" i="8"/>
  <c r="CJ271" i="7"/>
  <c r="CK271" i="7"/>
  <c r="K11" i="11"/>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M12" i="11" s="1"/>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DZ272" i="7" l="1"/>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DZ273" i="7" l="1"/>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I14" i="9" l="1" a="1"/>
  <c r="I14" i="9" s="1"/>
  <c r="EA274" i="7"/>
  <c r="K14" i="2"/>
  <c r="H14" i="9" a="1"/>
  <c r="H14" i="9" s="1"/>
  <c r="K14" i="9" a="1"/>
  <c r="K14" i="9" s="1"/>
  <c r="F14" i="9" a="1"/>
  <c r="F14" i="9" s="1"/>
  <c r="N14" i="9" a="1"/>
  <c r="N14" i="9" s="1"/>
  <c r="L14" i="9" a="1"/>
  <c r="L14" i="9" s="1"/>
  <c r="M14" i="9" a="1"/>
  <c r="M14" i="9" s="1"/>
  <c r="E14" i="9" a="1"/>
  <c r="E14" i="9" s="1"/>
  <c r="J14" i="9" a="1"/>
  <c r="J14" i="9" s="1"/>
  <c r="G14" i="9" a="1"/>
  <c r="G14" i="9" s="1"/>
  <c r="O14" i="9" a="1"/>
  <c r="O14" i="9" s="1"/>
  <c r="E14" i="2"/>
  <c r="G14" i="11" s="1"/>
  <c r="L14" i="2"/>
  <c r="M14" i="2"/>
  <c r="G14" i="2"/>
  <c r="J14" i="2"/>
  <c r="O14" i="2"/>
  <c r="P14" i="2"/>
  <c r="H14" i="2"/>
  <c r="J14" i="11" s="1"/>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DZ274" i="7" l="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E15" i="2" l="1"/>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DZ275" i="7" l="1"/>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EA276" i="7" l="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DZ277" i="7" l="1"/>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G18" i="10" l="1" a="1"/>
  <c r="G18" i="10" s="1"/>
  <c r="I18" i="10" a="1"/>
  <c r="I18" i="10" s="1"/>
  <c r="F18" i="10" a="1"/>
  <c r="F18" i="10" s="1"/>
  <c r="L18" i="2"/>
  <c r="M18" i="10" a="1"/>
  <c r="M18" i="10" s="1"/>
  <c r="L18" i="10" a="1"/>
  <c r="L18" i="10" s="1"/>
  <c r="H18" i="10" a="1"/>
  <c r="H18" i="10" s="1"/>
  <c r="N18" i="10" a="1"/>
  <c r="N18" i="10" s="1"/>
  <c r="M18" i="2"/>
  <c r="E18" i="2"/>
  <c r="K18" i="2"/>
  <c r="M18" i="11" s="1"/>
  <c r="F18" i="2"/>
  <c r="H18" i="11" s="1"/>
  <c r="O18" i="2"/>
  <c r="Q18" i="11" s="1"/>
  <c r="G18" i="2"/>
  <c r="I18" i="11" s="1"/>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DZ278" i="7" l="1"/>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E19" i="10" s="1" a="1"/>
  <c r="E19" i="10" s="1"/>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F19" i="10" l="1" a="1"/>
  <c r="F19" i="10" s="1"/>
  <c r="G19" i="10" a="1"/>
  <c r="G19" i="10" s="1"/>
  <c r="J19" i="10" a="1"/>
  <c r="J19" i="10" s="1"/>
  <c r="H19" i="10" a="1"/>
  <c r="H19" i="10" s="1"/>
  <c r="I19" i="10" a="1"/>
  <c r="I19" i="10" s="1"/>
  <c r="K19" i="10" a="1"/>
  <c r="K19" i="10" s="1"/>
  <c r="H19" i="2"/>
  <c r="L19" i="2"/>
  <c r="N19" i="11" s="1"/>
  <c r="N19" i="10" a="1"/>
  <c r="N19" i="10" s="1"/>
  <c r="K19" i="2"/>
  <c r="F19" i="2"/>
  <c r="H19" i="11" s="1"/>
  <c r="J19" i="2"/>
  <c r="M19" i="2"/>
  <c r="G19" i="2"/>
  <c r="I19" i="11" s="1"/>
  <c r="I19" i="2"/>
  <c r="E19" i="2"/>
  <c r="G19" i="11" s="1"/>
  <c r="M19" i="10" a="1"/>
  <c r="M19" i="10" s="1"/>
  <c r="O19" i="11"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DZ279" i="7" l="1"/>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20" i="10" l="1"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DZ280" i="7" l="1"/>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DZ281" i="7" l="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E22" i="9" a="1"/>
  <c r="E22" i="9" s="1"/>
  <c r="L21" i="11"/>
  <c r="P22" i="10" a="1"/>
  <c r="P22" i="10" s="1"/>
  <c r="A282" i="8"/>
  <c r="A282" i="7"/>
  <c r="BH274" i="7"/>
  <c r="H22" i="9" s="1" a="1"/>
  <c r="H22" i="9" s="1"/>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I22" i="9" l="1"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G22" i="11" s="1"/>
  <c r="J22" i="2"/>
  <c r="I22" i="2"/>
  <c r="H22" i="2"/>
  <c r="J22" i="11" s="1"/>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DZ282" i="7" l="1"/>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K23" i="11" s="1"/>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N23" i="11" l="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E24" i="10" s="1" a="1"/>
  <c r="E24" i="10" s="1"/>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O24" i="2" l="1"/>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Q24" i="11"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H25" i="10" s="1" a="1"/>
  <c r="H25" i="10" s="1"/>
  <c r="BW277" i="8"/>
  <c r="N277" i="8"/>
  <c r="BO277" i="8"/>
  <c r="F277" i="8"/>
  <c r="AH277" i="8"/>
  <c r="BJ277" i="8"/>
  <c r="B26" i="2"/>
  <c r="C26" i="11" s="1"/>
  <c r="B277" i="1"/>
  <c r="BD277" i="1" s="1"/>
  <c r="DZ284" i="7" l="1"/>
  <c r="EA284" i="7"/>
  <c r="EC285" i="7"/>
  <c r="EB285" i="7"/>
  <c r="EA285" i="7"/>
  <c r="EA287" i="7" s="1"/>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O287" i="7" s="1"/>
  <c r="DL285" i="7"/>
  <c r="DL287" i="7" s="1"/>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DU287" i="7" l="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G25" i="11" s="1"/>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E26" i="10" l="1"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DZ279" i="1" l="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J27" i="11" s="1"/>
  <c r="L27" i="2"/>
  <c r="O27" i="2"/>
  <c r="Q27" i="11" s="1"/>
  <c r="E27" i="2"/>
  <c r="G27" i="11" s="1"/>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EA280" i="1" l="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F28" i="9" s="1" a="1"/>
  <c r="F28" i="9" s="1"/>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I28" i="9" l="1"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EA281" i="1" l="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G29" i="10" s="1" a="1"/>
  <c r="G29" i="10" s="1"/>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I29" i="10" l="1" a="1"/>
  <c r="I29" i="10" s="1"/>
  <c r="E29" i="10" a="1"/>
  <c r="E29" i="10" s="1"/>
  <c r="F29" i="10" a="1"/>
  <c r="F29" i="10" s="1"/>
  <c r="H29" i="10" a="1"/>
  <c r="H29" i="10" s="1"/>
  <c r="O29" i="10" a="1"/>
  <c r="O29" i="10" s="1"/>
  <c r="K29" i="10" a="1"/>
  <c r="K29" i="10" s="1"/>
  <c r="N29" i="10" a="1"/>
  <c r="N29" i="10" s="1"/>
  <c r="L29" i="10" a="1"/>
  <c r="L29" i="10" s="1"/>
  <c r="J29" i="2"/>
  <c r="K29" i="2"/>
  <c r="M29" i="11" s="1"/>
  <c r="H29" i="2"/>
  <c r="E29" i="2"/>
  <c r="G29" i="2"/>
  <c r="I29" i="11" s="1"/>
  <c r="I29" i="2"/>
  <c r="K29" i="11" s="1"/>
  <c r="O29" i="2"/>
  <c r="F29" i="2"/>
  <c r="H29" i="11" s="1"/>
  <c r="M29" i="10" a="1"/>
  <c r="M29" i="10" s="1"/>
  <c r="J29" i="10" a="1"/>
  <c r="J29" i="10" s="1"/>
  <c r="L29" i="2"/>
  <c r="M29" i="2"/>
  <c r="N29" i="2"/>
  <c r="P29" i="11" s="1"/>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EA282" i="1" l="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E31" i="9" l="1"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EA284" i="1" l="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DZ285" i="1" l="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R17" i="11" s="1"/>
  <c r="P30" i="2"/>
  <c r="P22" i="2"/>
  <c r="P23" i="2"/>
  <c r="P24" i="2"/>
  <c r="P16" i="2"/>
  <c r="R16" i="11" s="1"/>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2" i="11" l="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<sst xmlns="http://schemas.openxmlformats.org/spreadsheetml/2006/main" count="15185" uniqueCount="356">
  <si>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</si>
  <si>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</si>
  <si>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</si>
  <si>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</si>
  <si>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</si>
  <si>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</si>
  <si>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</si>
  <si>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</si>
  <si>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</si>
  <si>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</si>
  <si>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</si>
  <si>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</si>
  <si>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</si>
  <si>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</si>
  <si>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</si>
  <si>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</si>
  <si>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</si>
  <si>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</si>
  <si>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</si>
  <si>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</si>
  <si>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</si>
  <si>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</si>
  <si>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</si>
  <si>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</si>
  <si>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</si>
  <si>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</si>
  <si>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</si>
  <si>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</si>
  <si>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</si>
  <si>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</si>
  <si>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</si>
  <si>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</si>
  <si>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</si>
  <si>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</si>
  <si>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</si>
  <si>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</si>
  <si>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</si>
  <si>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</si>
  <si>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</si>
  <si>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</si>
  <si>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</si>
  <si>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</si>
  <si>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</si>
  <si>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</si>
  <si>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</si>
  <si>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</si>
  <si>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</si>
  <si>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</si>
  <si>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</si>
  <si>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</si>
  <si>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</si>
  <si>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</si>
  <si>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</si>
  <si>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</si>
  <si>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</si>
  <si>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</si>
  <si>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</si>
  <si>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</si>
  <si>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</si>
  <si>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</si>
  <si>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</si>
  <si>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</si>
  <si>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</si>
  <si>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</si>
  <si>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</si>
  <si>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</si>
  <si>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</si>
  <si>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</si>
  <si>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</si>
  <si>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</si>
  <si>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</si>
  <si>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</si>
  <si>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</si>
  <si>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</si>
  <si>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</si>
  <si>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</si>
  <si>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</si>
  <si>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</si>
  <si>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</si>
  <si>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</si>
  <si>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</si>
  <si>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</si>
  <si>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</si>
  <si>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</si>
  <si>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</si>
  <si>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</si>
  <si>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</si>
  <si>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</si>
  <si>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</si>
  <si>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</si>
  <si>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</si>
  <si>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</si>
  <si>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</si>
  <si>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</si>
  <si>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</si>
  <si>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</si>
  <si>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</si>
  <si>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</si>
  <si>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</si>
  <si>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</si>
  <si>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</si>
  <si>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</si>
  <si>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</si>
  <si>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</si>
  <si>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</si>
  <si>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</si>
  <si>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</si>
  <si>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</si>
  <si>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</si>
  <si>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</si>
  <si>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</si>
  <si>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</si>
  <si>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</si>
  <si>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</si>
  <si>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</si>
  <si>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</si>
  <si>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</si>
  <si>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</si>
  <si>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</si>
  <si>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</si>
  <si>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</si>
  <si>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</si>
  <si>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</si>
  <si>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</si>
  <si>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</si>
  <si>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</si>
  <si>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</si>
  <si>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</si>
  <si>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</si>
  <si>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</si>
  <si>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</si>
  <si>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</si>
  <si>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</si>
  <si>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</si>
  <si>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</si>
  <si>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</si>
  <si>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</si>
  <si>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</si>
  <si>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</si>
  <si>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</si>
  <si>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</si>
  <si>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</si>
  <si>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</si>
  <si>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</si>
  <si>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</si>
  <si>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</si>
  <si>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</si>
  <si>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</si>
  <si>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</si>
  <si>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</si>
  <si>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</si>
  <si>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</si>
  <si>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</si>
  <si>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</si>
  <si>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</si>
  <si>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</si>
  <si>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</si>
  <si>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</si>
  <si>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</si>
  <si>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</si>
  <si>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</si>
  <si>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</si>
  <si>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</si>
  <si>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</si>
  <si>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</si>
  <si>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</si>
  <si>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</si>
  <si>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</si>
  <si>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</si>
  <si>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</si>
  <si>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</si>
  <si>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</si>
  <si>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</si>
  <si>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</si>
  <si>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</si>
  <si>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</si>
  <si>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</si>
  <si>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</si>
  <si>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</si>
  <si>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</si>
  <si>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</si>
  <si>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</si>
  <si>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</si>
  <si>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</si>
  <si>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</si>
  <si>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</si>
  <si>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</si>
  <si>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</si>
  <si>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</si>
  <si>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</si>
  <si>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</si>
  <si>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</si>
  <si>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</si>
  <si>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</si>
  <si>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</si>
  <si>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</si>
  <si>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</si>
  <si>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</si>
  <si>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</si>
  <si>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</si>
  <si>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</si>
  <si>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</si>
  <si>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</si>
  <si>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</si>
  <si>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</si>
  <si>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</si>
  <si>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</si>
  <si>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</si>
  <si>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</si>
  <si>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</si>
  <si>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</si>
  <si>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</si>
  <si>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</si>
  <si>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</si>
  <si>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</si>
  <si>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</si>
  <si>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</si>
  <si>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</si>
  <si>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</si>
  <si>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</si>
  <si>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</si>
  <si>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</si>
  <si>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</si>
  <si>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</si>
  <si>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</si>
  <si>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</si>
  <si>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</si>
  <si>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</si>
  <si>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</si>
  <si>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</si>
  <si>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</si>
  <si>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</si>
  <si>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</si>
  <si>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</si>
  <si>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</si>
  <si>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</si>
  <si>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</si>
  <si>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</si>
  <si>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</si>
  <si>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</si>
  <si>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</si>
  <si>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</si>
  <si>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</si>
  <si>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</si>
  <si>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</si>
  <si>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</si>
  <si>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</si>
  <si>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</si>
  <si>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</si>
  <si>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</si>
  <si>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</si>
  <si>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</si>
  <si>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</si>
  <si>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</si>
  <si>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</si>
  <si>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</si>
  <si>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</si>
  <si>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</si>
  <si>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</si>
  <si>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</si>
  <si>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</si>
  <si>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</si>
  <si>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</si>
  <si>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</si>
  <si>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</si>
  <si>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</si>
  <si>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</si>
  <si>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</si>
  <si>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</si>
  <si>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</si>
  <si>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</si>
  <si>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</si>
  <si>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</si>
  <si>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</si>
  <si>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</si>
  <si>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</si>
  <si>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</si>
  <si>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</si>
  <si>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</si>
  <si>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</si>
  <si>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</si>
  <si>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</si>
  <si>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</si>
  <si>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</si>
  <si>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</si>
  <si>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</si>
  <si>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</si>
  <si>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</si>
  <si>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</si>
  <si>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</si>
  <si>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</si>
  <si>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</si>
  <si>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</si>
  <si>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</si>
  <si>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</si>
  <si>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</si>
  <si>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</si>
  <si>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</si>
  <si>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</si>
  <si>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</si>
  <si>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</si>
  <si>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</si>
  <si>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</si>
  <si>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</si>
  <si>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</si>
  <si>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</si>
  <si>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</si>
  <si>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</si>
  <si>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</si>
  <si>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</si>
  <si>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</si>
  <si>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</si>
  <si>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</si>
  <si>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</si>
  <si>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</si>
  <si>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</si>
  <si>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</si>
  <si>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</si>
  <si>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</si>
  <si>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</si>
  <si>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</si>
  <si>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</si>
  <si>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</si>
  <si>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</si>
  <si>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</si>
  <si>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</si>
  <si>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</si>
  <si>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</si>
  <si>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</si>
  <si>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</si>
  <si>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</si>
  <si>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</si>
  <si>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</si>
  <si>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</si>
  <si>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</si>
  <si>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</si>
  <si>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</si>
  <si>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</si>
  <si>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</si>
  <si>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</si>
  <si>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</si>
  <si>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</si>
  <si>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</si>
  <si>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</si>
  <si>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</si>
  <si>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</si>
  <si>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</si>
  <si>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</si>
  <si>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</si>
  <si>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</si>
  <si>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</si>
  <si>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</si>
  <si>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</si>
  <si>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</si>
  <si>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</si>
  <si>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 En diciembre de 2018 continua la tendencia observada en los últimos meses sobre el desplazamiento de las compras hacia rangos inferiores de precio, de manera que actualmente el rango que oscila entre los 2,9-3,0 €/litro llega a acumular el 43,8% de las compras de aceite de oliva.
Los canales que contribuyen especialmente a dicha concentración son el supermercado y discount, que acumulan un 49,3% y un 44,7% respectivamente en dicho tramo de precio.
El segundo tramo con mayor proporción de compras es, el que oscila entre 2,5-2,6 €-litro (16,1%), de manera que en un rango de 0,50 céntimos de euro (2,5-3,0€-litro) se concentran casi 3/5 de las ventas de aceites de oliva (el 59,9%). 
En este caso, destaca la cuota del canal discount por encima de las del hiper y el super con una concentración del 27,2%.
• En el caso del aceite de oliva virgen, también es visible el desplazamiento de las compras hacia tramos inferiores de precio. Sin embargo, en este caso las compras no están tan concentradas. 
El rango de precios donde se agrupan la mayor parte de las compras es el de 3,3-3,4 €-litro, que representa el 30,6% de los litros. Supermercados + autoservicios, así como discount superan este porcentaje en este tramo de precios (34,1% y 36,0% respectivamente). 
Otro 17,2% de los litros de aceite de oliva virgen, se adquieren en el intervalo de precios que oscila entre los 3,1-3,2 €-litro. En este caso es el canal autoservicio el que claramente contribuye a ello, con una concentración del 23,0% en este tramo de precios frente a la del 2,1% del discount o el 1,1% del hiper.
• Finalmente, en referencia al aceite de oliva virgen extra, la mayor concentración es la que oscila entre los 3,9-4,1 €-litro (20,4%). Son supermercado y discount los responsables directos de esta concentración (25,2% y 23,7% respectivamente).  
La siguiente concentración de compra más mayoritaria es de un 15,0% y se corresponde con el tramo que oscila entre los 3,5-3,7 €-litro. En este caso el supermercado es el canal que contribuye de manera notable, pues mantiene un 21,0% de sus ventas en este tramo de precio.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</si>
</sst>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6"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s>
  <fills count="9">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77">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0" borderId="0" xfId="0" applyNumberFormat="1"/>
    <xf numFmtId="0" fontId="0" fillId="4" borderId="0" xfId="0" applyFill="1" applyAlignment="1">
      <alignment horizontal="center"/>
    </xf>
    <xf numFmtId="0" fontId="15" fillId="0" borderId="20" xfId="0" applyFont="1" applyBorder="1" applyAlignment="1">
      <alignment horizontal="left" vertical="center" wrapText="1"/>
    </xf>
    <xf numFmtId="0" fontId="15" fillId="0" borderId="21" xfId="0" applyFont="1" applyBorder="1" applyAlignment="1">
      <alignment horizontal="left" vertical="center" wrapText="1"/>
    </xf>
    <xf numFmtId="0" fontId="15" fillId="0" borderId="22" xfId="0" applyFont="1" applyBorder="1" applyAlignment="1">
      <alignment horizontal="left" vertical="center" wrapText="1"/>
    </xf>
    <xf numFmtId="0" fontId="15" fillId="0" borderId="23" xfId="0" applyFont="1" applyBorder="1" applyAlignment="1">
      <alignment horizontal="left" vertical="center" wrapText="1"/>
    </xf>
    <xf numFmtId="0" fontId="15" fillId="0" borderId="0" xfId="0" applyFont="1" applyBorder="1" applyAlignment="1">
      <alignment horizontal="left" vertical="center" wrapText="1"/>
    </xf>
    <xf numFmtId="0" fontId="15" fillId="0" borderId="24" xfId="0" applyFont="1" applyBorder="1" applyAlignment="1">
      <alignment horizontal="left" vertical="center" wrapText="1"/>
    </xf>
    <xf numFmtId="0" fontId="15" fillId="0" borderId="25" xfId="0" applyFont="1" applyBorder="1" applyAlignment="1">
      <alignment horizontal="left" vertical="center" wrapText="1"/>
    </xf>
    <xf numFmtId="0" fontId="15" fillId="0" borderId="26" xfId="0" applyFont="1" applyBorder="1" applyAlignment="1">
      <alignment horizontal="left" vertical="center" wrapText="1"/>
    </xf>
    <xf numFmtId="0" fontId="15" fillId="0" borderId="27" xfId="0" applyFont="1" applyBorder="1" applyAlignment="1">
      <alignment horizontal="left" vertical="center" wrapText="1"/>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175">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04281099494977"/>
        </c:manualLayout>
      </c:layout>
      <c:lineChart>
        <c:grouping val="standard"/>
        <c:varyColors val="0"/>
        <c:ser>
          <c:idx val="2"/>
          <c:order val="0"/>
          <c:tx>
            <c:strRef>
              <c:f>'Data Chart'!$G$9</c:f>
              <c:strCache>
                <c:ptCount val="1"/>
                <c:pt idx="0">
                  <c:v> ENERO 18</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Chart'!$G$10:$G$33</c:f>
              <c:numCache>
                <c:formatCode>0.0</c:formatCode>
                <c:ptCount val="24"/>
                <c:pt idx="0">
                  <c:v>1.07</c:v>
                </c:pt>
                <c:pt idx="1">
                  <c:v>0.28000000000000003</c:v>
                </c:pt>
                <c:pt idx="2">
                  <c:v>0.51</c:v>
                </c:pt>
                <c:pt idx="3">
                  <c:v>0.31000000000000005</c:v>
                </c:pt>
                <c:pt idx="4">
                  <c:v>0.15</c:v>
                </c:pt>
                <c:pt idx="5">
                  <c:v>7.0000000000000007E-2</c:v>
                </c:pt>
                <c:pt idx="6">
                  <c:v>0</c:v>
                </c:pt>
                <c:pt idx="7">
                  <c:v>0.34</c:v>
                </c:pt>
                <c:pt idx="8">
                  <c:v>7.82</c:v>
                </c:pt>
                <c:pt idx="9">
                  <c:v>7.0000000000000007E-2</c:v>
                </c:pt>
                <c:pt idx="10">
                  <c:v>0.42</c:v>
                </c:pt>
                <c:pt idx="11">
                  <c:v>1.88</c:v>
                </c:pt>
                <c:pt idx="12">
                  <c:v>0.73</c:v>
                </c:pt>
                <c:pt idx="13">
                  <c:v>2.21</c:v>
                </c:pt>
                <c:pt idx="14">
                  <c:v>3.48</c:v>
                </c:pt>
                <c:pt idx="15">
                  <c:v>1.24</c:v>
                </c:pt>
                <c:pt idx="16">
                  <c:v>9.4799999999999986</c:v>
                </c:pt>
                <c:pt idx="17">
                  <c:v>9.1100000000000012</c:v>
                </c:pt>
                <c:pt idx="18">
                  <c:v>30.220000000000002</c:v>
                </c:pt>
                <c:pt idx="19">
                  <c:v>7.89</c:v>
                </c:pt>
                <c:pt idx="20">
                  <c:v>2.5199999999999996</c:v>
                </c:pt>
                <c:pt idx="21">
                  <c:v>3.13</c:v>
                </c:pt>
                <c:pt idx="22">
                  <c:v>0.69</c:v>
                </c:pt>
                <c:pt idx="23">
                  <c:v>16.359999999999996</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FEBRERO 18</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Chart'!$H$10:$H$33</c:f>
              <c:numCache>
                <c:formatCode>0.0</c:formatCode>
                <c:ptCount val="24"/>
                <c:pt idx="0">
                  <c:v>0.75</c:v>
                </c:pt>
                <c:pt idx="1">
                  <c:v>0.33</c:v>
                </c:pt>
                <c:pt idx="2">
                  <c:v>0.09</c:v>
                </c:pt>
                <c:pt idx="3">
                  <c:v>0.47</c:v>
                </c:pt>
                <c:pt idx="4">
                  <c:v>0.58000000000000007</c:v>
                </c:pt>
                <c:pt idx="5">
                  <c:v>0.1</c:v>
                </c:pt>
                <c:pt idx="6">
                  <c:v>0.35</c:v>
                </c:pt>
                <c:pt idx="7">
                  <c:v>0.55000000000000004</c:v>
                </c:pt>
                <c:pt idx="8">
                  <c:v>0.33</c:v>
                </c:pt>
                <c:pt idx="9">
                  <c:v>0</c:v>
                </c:pt>
                <c:pt idx="10">
                  <c:v>0.49</c:v>
                </c:pt>
                <c:pt idx="11">
                  <c:v>1.88</c:v>
                </c:pt>
                <c:pt idx="12">
                  <c:v>0.54</c:v>
                </c:pt>
                <c:pt idx="13">
                  <c:v>4.28</c:v>
                </c:pt>
                <c:pt idx="14">
                  <c:v>3.3400000000000003</c:v>
                </c:pt>
                <c:pt idx="15">
                  <c:v>3.57</c:v>
                </c:pt>
                <c:pt idx="16">
                  <c:v>8.620000000000001</c:v>
                </c:pt>
                <c:pt idx="17">
                  <c:v>11.79</c:v>
                </c:pt>
                <c:pt idx="18">
                  <c:v>34.940000000000005</c:v>
                </c:pt>
                <c:pt idx="19">
                  <c:v>5.8599999999999994</c:v>
                </c:pt>
                <c:pt idx="20">
                  <c:v>3.2800000000000002</c:v>
                </c:pt>
                <c:pt idx="21">
                  <c:v>2.25</c:v>
                </c:pt>
                <c:pt idx="22">
                  <c:v>1.02</c:v>
                </c:pt>
                <c:pt idx="23">
                  <c:v>14.620000000000001</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MARZO 18</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Chart'!$I$10:$I$33</c:f>
              <c:numCache>
                <c:formatCode>0.0</c:formatCode>
                <c:ptCount val="24"/>
                <c:pt idx="0">
                  <c:v>0.63</c:v>
                </c:pt>
                <c:pt idx="1">
                  <c:v>0.15</c:v>
                </c:pt>
                <c:pt idx="2">
                  <c:v>0.04</c:v>
                </c:pt>
                <c:pt idx="3">
                  <c:v>0.19</c:v>
                </c:pt>
                <c:pt idx="4">
                  <c:v>0.3</c:v>
                </c:pt>
                <c:pt idx="5">
                  <c:v>0.36000000000000004</c:v>
                </c:pt>
                <c:pt idx="6">
                  <c:v>0.05</c:v>
                </c:pt>
                <c:pt idx="7">
                  <c:v>9.0000000000000011E-2</c:v>
                </c:pt>
                <c:pt idx="8">
                  <c:v>0.13</c:v>
                </c:pt>
                <c:pt idx="9">
                  <c:v>0.08</c:v>
                </c:pt>
                <c:pt idx="10">
                  <c:v>0.19</c:v>
                </c:pt>
                <c:pt idx="11">
                  <c:v>2.21</c:v>
                </c:pt>
                <c:pt idx="12">
                  <c:v>0.82000000000000006</c:v>
                </c:pt>
                <c:pt idx="13">
                  <c:v>4</c:v>
                </c:pt>
                <c:pt idx="14">
                  <c:v>2.35</c:v>
                </c:pt>
                <c:pt idx="15">
                  <c:v>2.9499999999999997</c:v>
                </c:pt>
                <c:pt idx="16">
                  <c:v>8.65</c:v>
                </c:pt>
                <c:pt idx="17">
                  <c:v>12.64</c:v>
                </c:pt>
                <c:pt idx="18">
                  <c:v>34.82</c:v>
                </c:pt>
                <c:pt idx="19">
                  <c:v>5.6</c:v>
                </c:pt>
                <c:pt idx="20">
                  <c:v>2.99</c:v>
                </c:pt>
                <c:pt idx="21">
                  <c:v>2.7</c:v>
                </c:pt>
                <c:pt idx="22">
                  <c:v>1.05</c:v>
                </c:pt>
                <c:pt idx="23">
                  <c:v>17.050000000000004</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ABRIL 18</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Chart'!$J$10:$J$33</c:f>
              <c:numCache>
                <c:formatCode>0.0</c:formatCode>
                <c:ptCount val="24"/>
                <c:pt idx="0">
                  <c:v>1.04</c:v>
                </c:pt>
                <c:pt idx="1">
                  <c:v>0.4</c:v>
                </c:pt>
                <c:pt idx="2">
                  <c:v>0.41</c:v>
                </c:pt>
                <c:pt idx="3">
                  <c:v>7.0000000000000007E-2</c:v>
                </c:pt>
                <c:pt idx="4">
                  <c:v>0.28000000000000003</c:v>
                </c:pt>
                <c:pt idx="5">
                  <c:v>0.27</c:v>
                </c:pt>
                <c:pt idx="6">
                  <c:v>0</c:v>
                </c:pt>
                <c:pt idx="7">
                  <c:v>0.28000000000000003</c:v>
                </c:pt>
                <c:pt idx="8">
                  <c:v>0.23</c:v>
                </c:pt>
                <c:pt idx="9">
                  <c:v>1.85</c:v>
                </c:pt>
                <c:pt idx="10">
                  <c:v>0.44999999999999996</c:v>
                </c:pt>
                <c:pt idx="11">
                  <c:v>2.09</c:v>
                </c:pt>
                <c:pt idx="12">
                  <c:v>0.79</c:v>
                </c:pt>
                <c:pt idx="13">
                  <c:v>17.32</c:v>
                </c:pt>
                <c:pt idx="14">
                  <c:v>2.8499999999999996</c:v>
                </c:pt>
                <c:pt idx="15">
                  <c:v>6.8000000000000007</c:v>
                </c:pt>
                <c:pt idx="16">
                  <c:v>10.55</c:v>
                </c:pt>
                <c:pt idx="17">
                  <c:v>9.17</c:v>
                </c:pt>
                <c:pt idx="18">
                  <c:v>25.87</c:v>
                </c:pt>
                <c:pt idx="19">
                  <c:v>3.6</c:v>
                </c:pt>
                <c:pt idx="20">
                  <c:v>1.01</c:v>
                </c:pt>
                <c:pt idx="21">
                  <c:v>0.79</c:v>
                </c:pt>
                <c:pt idx="22">
                  <c:v>0.85</c:v>
                </c:pt>
                <c:pt idx="23">
                  <c:v>13.010000000000002</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MAYO 18</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Chart'!$K$10:$K$33</c:f>
              <c:numCache>
                <c:formatCode>0.0</c:formatCode>
                <c:ptCount val="24"/>
                <c:pt idx="0">
                  <c:v>0.84000000000000008</c:v>
                </c:pt>
                <c:pt idx="1">
                  <c:v>0.53</c:v>
                </c:pt>
                <c:pt idx="2">
                  <c:v>0.22999999999999998</c:v>
                </c:pt>
                <c:pt idx="3">
                  <c:v>0.03</c:v>
                </c:pt>
                <c:pt idx="4">
                  <c:v>0.4</c:v>
                </c:pt>
                <c:pt idx="5">
                  <c:v>7.0000000000000007E-2</c:v>
                </c:pt>
                <c:pt idx="6">
                  <c:v>0.04</c:v>
                </c:pt>
                <c:pt idx="7">
                  <c:v>4.07</c:v>
                </c:pt>
                <c:pt idx="8">
                  <c:v>0.44</c:v>
                </c:pt>
                <c:pt idx="9">
                  <c:v>2.16</c:v>
                </c:pt>
                <c:pt idx="10">
                  <c:v>1.3399999999999999</c:v>
                </c:pt>
                <c:pt idx="11">
                  <c:v>7.5600000000000005</c:v>
                </c:pt>
                <c:pt idx="12">
                  <c:v>11.91</c:v>
                </c:pt>
                <c:pt idx="13">
                  <c:v>14.73</c:v>
                </c:pt>
                <c:pt idx="14">
                  <c:v>3.85</c:v>
                </c:pt>
                <c:pt idx="15">
                  <c:v>4.29</c:v>
                </c:pt>
                <c:pt idx="16">
                  <c:v>6.68</c:v>
                </c:pt>
                <c:pt idx="17">
                  <c:v>10.93</c:v>
                </c:pt>
                <c:pt idx="18">
                  <c:v>15.530000000000001</c:v>
                </c:pt>
                <c:pt idx="19">
                  <c:v>2.54</c:v>
                </c:pt>
                <c:pt idx="20">
                  <c:v>0.44000000000000006</c:v>
                </c:pt>
                <c:pt idx="21">
                  <c:v>0.37</c:v>
                </c:pt>
                <c:pt idx="22">
                  <c:v>0.81</c:v>
                </c:pt>
                <c:pt idx="23">
                  <c:v>10.19</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JUNIO 18</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Chart'!$L$10:$L$33</c:f>
              <c:numCache>
                <c:formatCode>0.0</c:formatCode>
                <c:ptCount val="24"/>
                <c:pt idx="0">
                  <c:v>0.78000000000000014</c:v>
                </c:pt>
                <c:pt idx="1">
                  <c:v>0.24</c:v>
                </c:pt>
                <c:pt idx="2">
                  <c:v>0.27</c:v>
                </c:pt>
                <c:pt idx="3">
                  <c:v>0.21</c:v>
                </c:pt>
                <c:pt idx="4">
                  <c:v>0.59</c:v>
                </c:pt>
                <c:pt idx="5">
                  <c:v>1.4500000000000002</c:v>
                </c:pt>
                <c:pt idx="6">
                  <c:v>0.32999999999999996</c:v>
                </c:pt>
                <c:pt idx="7">
                  <c:v>5.51</c:v>
                </c:pt>
                <c:pt idx="8">
                  <c:v>0.73</c:v>
                </c:pt>
                <c:pt idx="9">
                  <c:v>2.71</c:v>
                </c:pt>
                <c:pt idx="10">
                  <c:v>1.99</c:v>
                </c:pt>
                <c:pt idx="11">
                  <c:v>5.48</c:v>
                </c:pt>
                <c:pt idx="12">
                  <c:v>19.400000000000002</c:v>
                </c:pt>
                <c:pt idx="13">
                  <c:v>9.3099999999999987</c:v>
                </c:pt>
                <c:pt idx="14">
                  <c:v>4.75</c:v>
                </c:pt>
                <c:pt idx="15">
                  <c:v>9.879999999999999</c:v>
                </c:pt>
                <c:pt idx="16">
                  <c:v>7.53</c:v>
                </c:pt>
                <c:pt idx="17">
                  <c:v>11.829999999999998</c:v>
                </c:pt>
                <c:pt idx="18">
                  <c:v>1.49</c:v>
                </c:pt>
                <c:pt idx="19">
                  <c:v>1.2999999999999998</c:v>
                </c:pt>
                <c:pt idx="20">
                  <c:v>0.47000000000000003</c:v>
                </c:pt>
                <c:pt idx="21">
                  <c:v>0.6</c:v>
                </c:pt>
                <c:pt idx="22">
                  <c:v>0.39</c:v>
                </c:pt>
                <c:pt idx="23">
                  <c:v>12.769999999999996</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JULIO 18</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Chart'!$M$10:$M$33</c:f>
              <c:numCache>
                <c:formatCode>0.0</c:formatCode>
                <c:ptCount val="24"/>
                <c:pt idx="0">
                  <c:v>0.37</c:v>
                </c:pt>
                <c:pt idx="1">
                  <c:v>0.36</c:v>
                </c:pt>
                <c:pt idx="2">
                  <c:v>7.0000000000000007E-2</c:v>
                </c:pt>
                <c:pt idx="3">
                  <c:v>0.16</c:v>
                </c:pt>
                <c:pt idx="4">
                  <c:v>0.65</c:v>
                </c:pt>
                <c:pt idx="5">
                  <c:v>0.36</c:v>
                </c:pt>
                <c:pt idx="6">
                  <c:v>1.6199999999999999</c:v>
                </c:pt>
                <c:pt idx="7">
                  <c:v>8.52</c:v>
                </c:pt>
                <c:pt idx="8">
                  <c:v>1.49</c:v>
                </c:pt>
                <c:pt idx="9">
                  <c:v>1.67</c:v>
                </c:pt>
                <c:pt idx="10">
                  <c:v>2.7</c:v>
                </c:pt>
                <c:pt idx="11">
                  <c:v>5.26</c:v>
                </c:pt>
                <c:pt idx="12">
                  <c:v>7.52</c:v>
                </c:pt>
                <c:pt idx="13">
                  <c:v>21.32</c:v>
                </c:pt>
                <c:pt idx="14">
                  <c:v>15.79</c:v>
                </c:pt>
                <c:pt idx="15">
                  <c:v>9.61</c:v>
                </c:pt>
                <c:pt idx="16">
                  <c:v>3.7699999999999996</c:v>
                </c:pt>
                <c:pt idx="17">
                  <c:v>9.09</c:v>
                </c:pt>
                <c:pt idx="18">
                  <c:v>1.2</c:v>
                </c:pt>
                <c:pt idx="19">
                  <c:v>1.0699999999999998</c:v>
                </c:pt>
                <c:pt idx="20">
                  <c:v>0.28999999999999998</c:v>
                </c:pt>
                <c:pt idx="21">
                  <c:v>0.27</c:v>
                </c:pt>
                <c:pt idx="22">
                  <c:v>0.22</c:v>
                </c:pt>
                <c:pt idx="23">
                  <c:v>6.6000000000000005</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AGOSTO 18</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Chart'!$N$10:$N$33</c:f>
              <c:numCache>
                <c:formatCode>0.0</c:formatCode>
                <c:ptCount val="24"/>
                <c:pt idx="0">
                  <c:v>0.79999999999999993</c:v>
                </c:pt>
                <c:pt idx="1">
                  <c:v>0.23</c:v>
                </c:pt>
                <c:pt idx="2">
                  <c:v>0.14000000000000001</c:v>
                </c:pt>
                <c:pt idx="3">
                  <c:v>0.90999999999999992</c:v>
                </c:pt>
                <c:pt idx="4">
                  <c:v>1.58</c:v>
                </c:pt>
                <c:pt idx="5">
                  <c:v>0.11</c:v>
                </c:pt>
                <c:pt idx="6">
                  <c:v>0.54</c:v>
                </c:pt>
                <c:pt idx="7">
                  <c:v>8.14</c:v>
                </c:pt>
                <c:pt idx="8">
                  <c:v>2.42</c:v>
                </c:pt>
                <c:pt idx="9">
                  <c:v>3.78</c:v>
                </c:pt>
                <c:pt idx="10">
                  <c:v>1.6300000000000001</c:v>
                </c:pt>
                <c:pt idx="11">
                  <c:v>2.75</c:v>
                </c:pt>
                <c:pt idx="12">
                  <c:v>9.5</c:v>
                </c:pt>
                <c:pt idx="13">
                  <c:v>19.57</c:v>
                </c:pt>
                <c:pt idx="14">
                  <c:v>24.23</c:v>
                </c:pt>
                <c:pt idx="15">
                  <c:v>4.8199999999999994</c:v>
                </c:pt>
                <c:pt idx="16">
                  <c:v>1.8599999999999999</c:v>
                </c:pt>
                <c:pt idx="17">
                  <c:v>8.9599999999999991</c:v>
                </c:pt>
                <c:pt idx="18">
                  <c:v>0.65999999999999992</c:v>
                </c:pt>
                <c:pt idx="19">
                  <c:v>0.47</c:v>
                </c:pt>
                <c:pt idx="20">
                  <c:v>0.08</c:v>
                </c:pt>
                <c:pt idx="21">
                  <c:v>0.31999999999999995</c:v>
                </c:pt>
                <c:pt idx="22">
                  <c:v>0.59</c:v>
                </c:pt>
                <c:pt idx="23">
                  <c:v>5.9199999999999982</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SEPTIEMBRE 18</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Chart'!$O$10:$O$33</c:f>
              <c:numCache>
                <c:formatCode>0.0</c:formatCode>
                <c:ptCount val="24"/>
                <c:pt idx="0">
                  <c:v>0.33</c:v>
                </c:pt>
                <c:pt idx="1">
                  <c:v>0.11</c:v>
                </c:pt>
                <c:pt idx="2">
                  <c:v>0</c:v>
                </c:pt>
                <c:pt idx="3">
                  <c:v>0.64</c:v>
                </c:pt>
                <c:pt idx="4">
                  <c:v>3.54</c:v>
                </c:pt>
                <c:pt idx="5">
                  <c:v>2.16</c:v>
                </c:pt>
                <c:pt idx="6">
                  <c:v>0.83000000000000007</c:v>
                </c:pt>
                <c:pt idx="7">
                  <c:v>12.909999999999998</c:v>
                </c:pt>
                <c:pt idx="8">
                  <c:v>2.11</c:v>
                </c:pt>
                <c:pt idx="9">
                  <c:v>7.66</c:v>
                </c:pt>
                <c:pt idx="10">
                  <c:v>1.6</c:v>
                </c:pt>
                <c:pt idx="11">
                  <c:v>2.83</c:v>
                </c:pt>
                <c:pt idx="12">
                  <c:v>8.59</c:v>
                </c:pt>
                <c:pt idx="13">
                  <c:v>18.3</c:v>
                </c:pt>
                <c:pt idx="14">
                  <c:v>21.64</c:v>
                </c:pt>
                <c:pt idx="15">
                  <c:v>1.77</c:v>
                </c:pt>
                <c:pt idx="16">
                  <c:v>1.24</c:v>
                </c:pt>
                <c:pt idx="17">
                  <c:v>7.26</c:v>
                </c:pt>
                <c:pt idx="18">
                  <c:v>0.85</c:v>
                </c:pt>
                <c:pt idx="19">
                  <c:v>0.55000000000000004</c:v>
                </c:pt>
                <c:pt idx="20">
                  <c:v>0.56000000000000005</c:v>
                </c:pt>
                <c:pt idx="21">
                  <c:v>0.42</c:v>
                </c:pt>
                <c:pt idx="22">
                  <c:v>0.37</c:v>
                </c:pt>
                <c:pt idx="23">
                  <c:v>3.6999999999999993</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OCTUBRE 18</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Chart'!$P$10:$P$33</c:f>
              <c:numCache>
                <c:formatCode>0.0</c:formatCode>
                <c:ptCount val="24"/>
                <c:pt idx="0">
                  <c:v>1.05</c:v>
                </c:pt>
                <c:pt idx="1">
                  <c:v>0.31</c:v>
                </c:pt>
                <c:pt idx="2">
                  <c:v>7.0000000000000007E-2</c:v>
                </c:pt>
                <c:pt idx="3">
                  <c:v>4.1499999999999995</c:v>
                </c:pt>
                <c:pt idx="4">
                  <c:v>3.22</c:v>
                </c:pt>
                <c:pt idx="5">
                  <c:v>2.67</c:v>
                </c:pt>
                <c:pt idx="6">
                  <c:v>4.49</c:v>
                </c:pt>
                <c:pt idx="7">
                  <c:v>24.96</c:v>
                </c:pt>
                <c:pt idx="8">
                  <c:v>3.21</c:v>
                </c:pt>
                <c:pt idx="9">
                  <c:v>2.71</c:v>
                </c:pt>
                <c:pt idx="10">
                  <c:v>14.09</c:v>
                </c:pt>
                <c:pt idx="11">
                  <c:v>2.42</c:v>
                </c:pt>
                <c:pt idx="12">
                  <c:v>9.91</c:v>
                </c:pt>
                <c:pt idx="13">
                  <c:v>8.6999999999999993</c:v>
                </c:pt>
                <c:pt idx="14">
                  <c:v>5.58</c:v>
                </c:pt>
                <c:pt idx="15">
                  <c:v>2.0099999999999998</c:v>
                </c:pt>
                <c:pt idx="16">
                  <c:v>1.08</c:v>
                </c:pt>
                <c:pt idx="17">
                  <c:v>3.5500000000000003</c:v>
                </c:pt>
                <c:pt idx="18">
                  <c:v>0.34</c:v>
                </c:pt>
                <c:pt idx="19">
                  <c:v>0.28000000000000003</c:v>
                </c:pt>
                <c:pt idx="20">
                  <c:v>0.13</c:v>
                </c:pt>
                <c:pt idx="21">
                  <c:v>7.0000000000000007E-2</c:v>
                </c:pt>
                <c:pt idx="22">
                  <c:v>0.8</c:v>
                </c:pt>
                <c:pt idx="23">
                  <c:v>4.1999999999999993</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NOVIEMBRE 18</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Chart'!$Q$10:$Q$33</c:f>
              <c:numCache>
                <c:formatCode>0.0</c:formatCode>
                <c:ptCount val="24"/>
                <c:pt idx="0">
                  <c:v>0.43</c:v>
                </c:pt>
                <c:pt idx="1">
                  <c:v>0.27</c:v>
                </c:pt>
                <c:pt idx="2">
                  <c:v>0.16999999999999998</c:v>
                </c:pt>
                <c:pt idx="3">
                  <c:v>14.83</c:v>
                </c:pt>
                <c:pt idx="4">
                  <c:v>4.6500000000000004</c:v>
                </c:pt>
                <c:pt idx="5">
                  <c:v>3.1599999999999997</c:v>
                </c:pt>
                <c:pt idx="6">
                  <c:v>5.0599999999999996</c:v>
                </c:pt>
                <c:pt idx="7">
                  <c:v>42.05</c:v>
                </c:pt>
                <c:pt idx="8">
                  <c:v>3.06</c:v>
                </c:pt>
                <c:pt idx="9">
                  <c:v>0.95</c:v>
                </c:pt>
                <c:pt idx="10">
                  <c:v>2.6</c:v>
                </c:pt>
                <c:pt idx="11">
                  <c:v>3.25</c:v>
                </c:pt>
                <c:pt idx="12">
                  <c:v>2.35</c:v>
                </c:pt>
                <c:pt idx="13">
                  <c:v>1.92</c:v>
                </c:pt>
                <c:pt idx="14">
                  <c:v>1.32</c:v>
                </c:pt>
                <c:pt idx="15">
                  <c:v>0.96000000000000008</c:v>
                </c:pt>
                <c:pt idx="16">
                  <c:v>1.7</c:v>
                </c:pt>
                <c:pt idx="17">
                  <c:v>3.33</c:v>
                </c:pt>
                <c:pt idx="18">
                  <c:v>0.51</c:v>
                </c:pt>
                <c:pt idx="19">
                  <c:v>0.83</c:v>
                </c:pt>
                <c:pt idx="20">
                  <c:v>0.85</c:v>
                </c:pt>
                <c:pt idx="21">
                  <c:v>0.1</c:v>
                </c:pt>
                <c:pt idx="22">
                  <c:v>0.36</c:v>
                </c:pt>
                <c:pt idx="23">
                  <c:v>5.299999999999998</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DICIEMBRE 18</c:v>
                </c:pt>
              </c:strCache>
            </c:strRef>
          </c:tx>
          <c:spPr>
            <a:ln>
              <a:solidFill>
                <a:schemeClr val="tx2">
                  <a:lumMod val="50000"/>
                </a:schemeClr>
              </a:solidFill>
            </a:ln>
          </c:spPr>
          <c:marker>
            <c:spPr>
              <a:solidFill>
                <a:srgbClr val="002060"/>
              </a:solidFill>
              <a:ln>
                <a:solidFill>
                  <a:schemeClr val="tx2">
                    <a:lumMod val="5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Chart'!$R$10:$R$33</c:f>
              <c:numCache>
                <c:formatCode>0.0</c:formatCode>
                <c:ptCount val="24"/>
                <c:pt idx="0">
                  <c:v>0.51</c:v>
                </c:pt>
                <c:pt idx="1">
                  <c:v>0.63</c:v>
                </c:pt>
                <c:pt idx="2">
                  <c:v>0.64999999999999991</c:v>
                </c:pt>
                <c:pt idx="3">
                  <c:v>16.09</c:v>
                </c:pt>
                <c:pt idx="4">
                  <c:v>3.9299999999999997</c:v>
                </c:pt>
                <c:pt idx="5">
                  <c:v>1.86</c:v>
                </c:pt>
                <c:pt idx="6">
                  <c:v>5.0599999999999996</c:v>
                </c:pt>
                <c:pt idx="7">
                  <c:v>43.839999999999996</c:v>
                </c:pt>
                <c:pt idx="8">
                  <c:v>2.59</c:v>
                </c:pt>
                <c:pt idx="9">
                  <c:v>2.59</c:v>
                </c:pt>
                <c:pt idx="10">
                  <c:v>2.96</c:v>
                </c:pt>
                <c:pt idx="11">
                  <c:v>2.38</c:v>
                </c:pt>
                <c:pt idx="12">
                  <c:v>3.28</c:v>
                </c:pt>
                <c:pt idx="13">
                  <c:v>0.76</c:v>
                </c:pt>
                <c:pt idx="14">
                  <c:v>2.1</c:v>
                </c:pt>
                <c:pt idx="15">
                  <c:v>1.54</c:v>
                </c:pt>
                <c:pt idx="16">
                  <c:v>0.62</c:v>
                </c:pt>
                <c:pt idx="17">
                  <c:v>1.56</c:v>
                </c:pt>
                <c:pt idx="18">
                  <c:v>0.31999999999999995</c:v>
                </c:pt>
                <c:pt idx="19">
                  <c:v>0.73</c:v>
                </c:pt>
                <c:pt idx="20">
                  <c:v>0.22999999999999998</c:v>
                </c:pt>
                <c:pt idx="21">
                  <c:v>0.06</c:v>
                </c:pt>
                <c:pt idx="22">
                  <c:v>0.73</c:v>
                </c:pt>
                <c:pt idx="23">
                  <c:v>4.9999999999999991</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11</xdr:col>
      <xdr:colOff>746125</xdr:colOff>
      <xdr:row>27</xdr:row>
      <xdr:rowOff>47625</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47625"/>
          <a:ext cx="9128125" cy="5143500"/>
        </a:xfrm>
        <a:prstGeom prst="rect">
          <a:avLst/>
        </a:prstGeom>
      </xdr:spPr>
    </xdr:pic>
    <xdr:clientData/>
  </xdr:twoCellAnchor>
  <xdr:twoCellAnchor>
    <xdr:from>
      <xdr:col>0</xdr:col>
      <xdr:colOff>0</xdr:colOff>
      <xdr:row>4</xdr:row>
      <xdr:rowOff>91083</xdr:rowOff>
    </xdr:from>
    <xdr:to>
      <xdr:col>12</xdr:col>
      <xdr:colOff>0</xdr:colOff>
      <xdr:row>10</xdr:row>
      <xdr:rowOff>114300</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853083"/>
          <a:ext cx="9144000" cy="1166217"/>
        </a:xfrm>
        <a:prstGeom prst="rect">
          <a:avLst/>
        </a:prstGeom>
        <a:solidFill>
          <a:schemeClr val="bg1">
            <a:lumMod val="95000"/>
            <a:alpha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137006</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653011"/>
          <a:ext cx="2337499" cy="124649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Diciembre 2018</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510540</xdr:colOff>
      <xdr:row>0</xdr:row>
      <xdr:rowOff>76200</xdr:rowOff>
    </xdr:from>
    <xdr:to>
      <xdr:col>11</xdr:col>
      <xdr:colOff>716473</xdr:colOff>
      <xdr:row>3</xdr:row>
      <xdr:rowOff>135009</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stretch>
          <a:fillRect/>
        </a:stretch>
      </xdr:blipFill>
      <xdr:spPr>
        <a:xfrm>
          <a:off x="6850380" y="76200"/>
          <a:ext cx="2583373" cy="6074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HIJA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Normal="100" workbookViewId="0"/>
  </sheetViews>
  <sheetFormatPr baseColWidth="10"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D2" sqref="D2"/>
    </sheetView>
  </sheetViews>
  <sheetFormatPr baseColWidth="10"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de Oliva</v>
      </c>
      <c r="E2" s="29"/>
    </row>
    <row r="3" spans="3:18" x14ac:dyDescent="0.3">
      <c r="C3" s="28" t="s">
        <v>290</v>
      </c>
      <c r="D3" t="str">
        <f>VLOOKUP(Enlaces!C1,Enlaces!B2:C5,2,0)</f>
        <v>T.España</v>
      </c>
    </row>
    <row r="9" spans="3:18" x14ac:dyDescent="0.3">
      <c r="C9" s="7" t="s">
        <v>260</v>
      </c>
      <c r="D9" s="7" t="s">
        <v>261</v>
      </c>
      <c r="F9" s="6"/>
      <c r="G9" s="43" t="str">
        <f>'TAM Aceite de Oliva'!E9</f>
        <v xml:space="preserve"> ENERO 18</v>
      </c>
      <c r="H9" s="43" t="str">
        <f>'TAM Aceite de Oliva'!F9</f>
        <v xml:space="preserve"> FEBRERO 18</v>
      </c>
      <c r="I9" s="43" t="str">
        <f>'TAM Aceite de Oliva'!G9</f>
        <v xml:space="preserve"> MARZO 18</v>
      </c>
      <c r="J9" s="43" t="str">
        <f>'TAM Aceite de Oliva'!H9</f>
        <v xml:space="preserve"> ABRIL 18</v>
      </c>
      <c r="K9" s="43" t="str">
        <f>'TAM Aceite de Oliva'!I9</f>
        <v xml:space="preserve"> MAYO 18</v>
      </c>
      <c r="L9" s="43" t="str">
        <f>'TAM Aceite de Oliva'!J9</f>
        <v xml:space="preserve"> JUNIO 18</v>
      </c>
      <c r="M9" s="43" t="str">
        <f>'TAM Aceite de Oliva'!K9</f>
        <v xml:space="preserve"> JULIO 18</v>
      </c>
      <c r="N9" s="43" t="str">
        <f>'TAM Aceite de Oliva'!L9</f>
        <v xml:space="preserve"> AGOSTO 18</v>
      </c>
      <c r="O9" s="43" t="str">
        <f>'TAM Aceite de Oliva'!M9</f>
        <v xml:space="preserve"> SEPTIEMBRE 18</v>
      </c>
      <c r="P9" s="43" t="str">
        <f>'TAM Aceite de Oliva'!N9</f>
        <v xml:space="preserve"> OCTUBRE 18</v>
      </c>
      <c r="Q9" s="43" t="str">
        <f>'TAM Aceite de Oliva'!O9</f>
        <v xml:space="preserve"> NOVIEMBRE 18</v>
      </c>
      <c r="R9" s="43" t="str">
        <f>'TAM Aceite de Oliva'!P9</f>
        <v xml:space="preserve"> DICIEMBRE 18</v>
      </c>
    </row>
    <row r="10" spans="3:18" x14ac:dyDescent="0.3">
      <c r="C10" s="56">
        <f>CHOOSE(Enlaces!$G$1,'TAM Aceite de Oliva'!B10,'TAM Aceite Virgen'!B10,'TAM Aceite Virgen Extra'!B10)</f>
        <v>0</v>
      </c>
      <c r="D10" s="18">
        <f>CHOOSE(Enlaces!$G$1,'TAM Aceite de Oliva'!C10,'TAM Aceite Virgen'!C10,'TAM Aceite Virgen Extra'!C10)</f>
        <v>2.2999999999999998</v>
      </c>
      <c r="F10" s="42" t="str">
        <f>"Menos de "&amp;D10</f>
        <v>Menos de 2,3</v>
      </c>
      <c r="G10" s="44">
        <f>CHOOSE(Enlaces!$G$1,'TAM Aceite de Oliva'!E10,'TAM Aceite Virgen'!E10,'TAM Aceite Virgen Extra'!E10)</f>
        <v>1.07</v>
      </c>
      <c r="H10" s="44">
        <f>CHOOSE(Enlaces!$G$1,'TAM Aceite de Oliva'!F10,'TAM Aceite Virgen'!F10,'TAM Aceite Virgen Extra'!F10)</f>
        <v>0.75</v>
      </c>
      <c r="I10" s="44">
        <f>CHOOSE(Enlaces!$G$1,'TAM Aceite de Oliva'!G10,'TAM Aceite Virgen'!G10,'TAM Aceite Virgen Extra'!G10)</f>
        <v>0.63</v>
      </c>
      <c r="J10" s="44">
        <f>CHOOSE(Enlaces!$G$1,'TAM Aceite de Oliva'!H10,'TAM Aceite Virgen'!H10,'TAM Aceite Virgen Extra'!H10)</f>
        <v>1.04</v>
      </c>
      <c r="K10" s="44">
        <f>CHOOSE(Enlaces!$G$1,'TAM Aceite de Oliva'!I10,'TAM Aceite Virgen'!I10,'TAM Aceite Virgen Extra'!I10)</f>
        <v>0.84000000000000008</v>
      </c>
      <c r="L10" s="44">
        <f>CHOOSE(Enlaces!$G$1,'TAM Aceite de Oliva'!J10,'TAM Aceite Virgen'!J10,'TAM Aceite Virgen Extra'!J10)</f>
        <v>0.78000000000000014</v>
      </c>
      <c r="M10" s="44">
        <f>CHOOSE(Enlaces!$G$1,'TAM Aceite de Oliva'!K10,'TAM Aceite Virgen'!K10,'TAM Aceite Virgen Extra'!K10)</f>
        <v>0.37</v>
      </c>
      <c r="N10" s="44">
        <f>CHOOSE(Enlaces!$G$1,'TAM Aceite de Oliva'!L10,'TAM Aceite Virgen'!L10,'TAM Aceite Virgen Extra'!L10)</f>
        <v>0.79999999999999993</v>
      </c>
      <c r="O10" s="44">
        <f>CHOOSE(Enlaces!$G$1,'TAM Aceite de Oliva'!M10,'TAM Aceite Virgen'!M10,'TAM Aceite Virgen Extra'!M10)</f>
        <v>0.33</v>
      </c>
      <c r="P10" s="44">
        <f>CHOOSE(Enlaces!$G$1,'TAM Aceite de Oliva'!N10,'TAM Aceite Virgen'!N10,'TAM Aceite Virgen Extra'!N10)</f>
        <v>1.05</v>
      </c>
      <c r="Q10" s="44">
        <f>CHOOSE(Enlaces!$G$1,'TAM Aceite de Oliva'!O10,'TAM Aceite Virgen'!O10,'TAM Aceite Virgen Extra'!O10)</f>
        <v>0.43</v>
      </c>
      <c r="R10" s="44">
        <f>CHOOSE(Enlaces!$G$1,'TAM Aceite de Oliva'!P10,'TAM Aceite Virgen'!P10,'TAM Aceite Virgen Extra'!P10)</f>
        <v>0.51</v>
      </c>
    </row>
    <row r="11" spans="3:18" x14ac:dyDescent="0.3">
      <c r="C11" s="19">
        <f>CHOOSE(Enlaces!$G$1,'TAM Aceite de Oliva'!B11,'TAM Aceite Virgen'!B11,'TAM Aceite Virgen Extra'!B11)</f>
        <v>2.2999999999999998</v>
      </c>
      <c r="D11" s="18">
        <f>CHOOSE(Enlaces!$G$1,'TAM Aceite de Oliva'!C11,'TAM Aceite Virgen'!C11,'TAM Aceite Virgen Extra'!C11)</f>
        <v>2.4</v>
      </c>
      <c r="F11" s="42" t="str">
        <f t="shared" ref="F11:F30" si="0">"&gt;="&amp;C11&amp;"  - &lt; "&amp;D11</f>
        <v>&gt;=2,3  - &lt; 2,4</v>
      </c>
      <c r="G11" s="44">
        <f>CHOOSE(Enlaces!$G$1,'TAM Aceite de Oliva'!E11,'TAM Aceite Virgen'!E11,'TAM Aceite Virgen Extra'!E11)</f>
        <v>0.28000000000000003</v>
      </c>
      <c r="H11" s="44">
        <f>CHOOSE(Enlaces!$G$1,'TAM Aceite de Oliva'!F11,'TAM Aceite Virgen'!F11,'TAM Aceite Virgen Extra'!F11)</f>
        <v>0.33</v>
      </c>
      <c r="I11" s="44">
        <f>CHOOSE(Enlaces!$G$1,'TAM Aceite de Oliva'!G11,'TAM Aceite Virgen'!G11,'TAM Aceite Virgen Extra'!G11)</f>
        <v>0.15</v>
      </c>
      <c r="J11" s="44">
        <f>CHOOSE(Enlaces!$G$1,'TAM Aceite de Oliva'!H11,'TAM Aceite Virgen'!H11,'TAM Aceite Virgen Extra'!H11)</f>
        <v>0.4</v>
      </c>
      <c r="K11" s="44">
        <f>CHOOSE(Enlaces!$G$1,'TAM Aceite de Oliva'!I11,'TAM Aceite Virgen'!I11,'TAM Aceite Virgen Extra'!I11)</f>
        <v>0.53</v>
      </c>
      <c r="L11" s="44">
        <f>CHOOSE(Enlaces!$G$1,'TAM Aceite de Oliva'!J11,'TAM Aceite Virgen'!J11,'TAM Aceite Virgen Extra'!J11)</f>
        <v>0.24</v>
      </c>
      <c r="M11" s="44">
        <f>CHOOSE(Enlaces!$G$1,'TAM Aceite de Oliva'!K11,'TAM Aceite Virgen'!K11,'TAM Aceite Virgen Extra'!K11)</f>
        <v>0.36</v>
      </c>
      <c r="N11" s="44">
        <f>CHOOSE(Enlaces!$G$1,'TAM Aceite de Oliva'!L11,'TAM Aceite Virgen'!L11,'TAM Aceite Virgen Extra'!L11)</f>
        <v>0.23</v>
      </c>
      <c r="O11" s="44">
        <f>CHOOSE(Enlaces!$G$1,'TAM Aceite de Oliva'!M11,'TAM Aceite Virgen'!M11,'TAM Aceite Virgen Extra'!M11)</f>
        <v>0.11</v>
      </c>
      <c r="P11" s="44">
        <f>CHOOSE(Enlaces!$G$1,'TAM Aceite de Oliva'!N11,'TAM Aceite Virgen'!N11,'TAM Aceite Virgen Extra'!N11)</f>
        <v>0.31</v>
      </c>
      <c r="Q11" s="44">
        <f>CHOOSE(Enlaces!$G$1,'TAM Aceite de Oliva'!O11,'TAM Aceite Virgen'!O11,'TAM Aceite Virgen Extra'!O11)</f>
        <v>0.27</v>
      </c>
      <c r="R11" s="44">
        <f>CHOOSE(Enlaces!$G$1,'TAM Aceite de Oliva'!P11,'TAM Aceite Virgen'!P11,'TAM Aceite Virgen Extra'!P11)</f>
        <v>0.63</v>
      </c>
    </row>
    <row r="12" spans="3:18" x14ac:dyDescent="0.3">
      <c r="C12" s="19">
        <f>CHOOSE(Enlaces!$G$1,'TAM Aceite de Oliva'!B12,'TAM Aceite Virgen'!B12,'TAM Aceite Virgen Extra'!B12)</f>
        <v>2.4</v>
      </c>
      <c r="D12" s="18">
        <f>CHOOSE(Enlaces!$G$1,'TAM Aceite de Oliva'!C12,'TAM Aceite Virgen'!C12,'TAM Aceite Virgen Extra'!C12)</f>
        <v>2.5</v>
      </c>
      <c r="F12" s="42" t="str">
        <f t="shared" si="0"/>
        <v>&gt;=2,4  - &lt; 2,5</v>
      </c>
      <c r="G12" s="44">
        <f>CHOOSE(Enlaces!$G$1,'TAM Aceite de Oliva'!E12,'TAM Aceite Virgen'!E12,'TAM Aceite Virgen Extra'!E12)</f>
        <v>0.51</v>
      </c>
      <c r="H12" s="44">
        <f>CHOOSE(Enlaces!$G$1,'TAM Aceite de Oliva'!F12,'TAM Aceite Virgen'!F12,'TAM Aceite Virgen Extra'!F12)</f>
        <v>0.09</v>
      </c>
      <c r="I12" s="44">
        <f>CHOOSE(Enlaces!$G$1,'TAM Aceite de Oliva'!G12,'TAM Aceite Virgen'!G12,'TAM Aceite Virgen Extra'!G12)</f>
        <v>0.04</v>
      </c>
      <c r="J12" s="44">
        <f>CHOOSE(Enlaces!$G$1,'TAM Aceite de Oliva'!H12,'TAM Aceite Virgen'!H12,'TAM Aceite Virgen Extra'!H12)</f>
        <v>0.41</v>
      </c>
      <c r="K12" s="44">
        <f>CHOOSE(Enlaces!$G$1,'TAM Aceite de Oliva'!I12,'TAM Aceite Virgen'!I12,'TAM Aceite Virgen Extra'!I12)</f>
        <v>0.22999999999999998</v>
      </c>
      <c r="L12" s="44">
        <f>CHOOSE(Enlaces!$G$1,'TAM Aceite de Oliva'!J12,'TAM Aceite Virgen'!J12,'TAM Aceite Virgen Extra'!J12)</f>
        <v>0.27</v>
      </c>
      <c r="M12" s="44">
        <f>CHOOSE(Enlaces!$G$1,'TAM Aceite de Oliva'!K12,'TAM Aceite Virgen'!K12,'TAM Aceite Virgen Extra'!K12)</f>
        <v>7.0000000000000007E-2</v>
      </c>
      <c r="N12" s="44">
        <f>CHOOSE(Enlaces!$G$1,'TAM Aceite de Oliva'!L12,'TAM Aceite Virgen'!L12,'TAM Aceite Virgen Extra'!L12)</f>
        <v>0.14000000000000001</v>
      </c>
      <c r="O12" s="44">
        <f>CHOOSE(Enlaces!$G$1,'TAM Aceite de Oliva'!M12,'TAM Aceite Virgen'!M12,'TAM Aceite Virgen Extra'!M12)</f>
        <v>0</v>
      </c>
      <c r="P12" s="44">
        <f>CHOOSE(Enlaces!$G$1,'TAM Aceite de Oliva'!N12,'TAM Aceite Virgen'!N12,'TAM Aceite Virgen Extra'!N12)</f>
        <v>7.0000000000000007E-2</v>
      </c>
      <c r="Q12" s="44">
        <f>CHOOSE(Enlaces!$G$1,'TAM Aceite de Oliva'!O12,'TAM Aceite Virgen'!O12,'TAM Aceite Virgen Extra'!O12)</f>
        <v>0.16999999999999998</v>
      </c>
      <c r="R12" s="44">
        <f>CHOOSE(Enlaces!$G$1,'TAM Aceite de Oliva'!P12,'TAM Aceite Virgen'!P12,'TAM Aceite Virgen Extra'!P12)</f>
        <v>0.64999999999999991</v>
      </c>
    </row>
    <row r="13" spans="3:18" x14ac:dyDescent="0.3">
      <c r="C13" s="19">
        <f>CHOOSE(Enlaces!$G$1,'TAM Aceite de Oliva'!B13,'TAM Aceite Virgen'!B13,'TAM Aceite Virgen Extra'!B13)</f>
        <v>2.5</v>
      </c>
      <c r="D13" s="18">
        <f>CHOOSE(Enlaces!$G$1,'TAM Aceite de Oliva'!C13,'TAM Aceite Virgen'!C13,'TAM Aceite Virgen Extra'!C13)</f>
        <v>2.6</v>
      </c>
      <c r="F13" s="42" t="str">
        <f t="shared" si="0"/>
        <v>&gt;=2,5  - &lt; 2,6</v>
      </c>
      <c r="G13" s="44">
        <f>CHOOSE(Enlaces!$G$1,'TAM Aceite de Oliva'!E13,'TAM Aceite Virgen'!E13,'TAM Aceite Virgen Extra'!E13)</f>
        <v>0.31000000000000005</v>
      </c>
      <c r="H13" s="44">
        <f>CHOOSE(Enlaces!$G$1,'TAM Aceite de Oliva'!F13,'TAM Aceite Virgen'!F13,'TAM Aceite Virgen Extra'!F13)</f>
        <v>0.47</v>
      </c>
      <c r="I13" s="44">
        <f>CHOOSE(Enlaces!$G$1,'TAM Aceite de Oliva'!G13,'TAM Aceite Virgen'!G13,'TAM Aceite Virgen Extra'!G13)</f>
        <v>0.19</v>
      </c>
      <c r="J13" s="44">
        <f>CHOOSE(Enlaces!$G$1,'TAM Aceite de Oliva'!H13,'TAM Aceite Virgen'!H13,'TAM Aceite Virgen Extra'!H13)</f>
        <v>7.0000000000000007E-2</v>
      </c>
      <c r="K13" s="44">
        <f>CHOOSE(Enlaces!$G$1,'TAM Aceite de Oliva'!I13,'TAM Aceite Virgen'!I13,'TAM Aceite Virgen Extra'!I13)</f>
        <v>0.03</v>
      </c>
      <c r="L13" s="44">
        <f>CHOOSE(Enlaces!$G$1,'TAM Aceite de Oliva'!J13,'TAM Aceite Virgen'!J13,'TAM Aceite Virgen Extra'!J13)</f>
        <v>0.21</v>
      </c>
      <c r="M13" s="44">
        <f>CHOOSE(Enlaces!$G$1,'TAM Aceite de Oliva'!K13,'TAM Aceite Virgen'!K13,'TAM Aceite Virgen Extra'!K13)</f>
        <v>0.16</v>
      </c>
      <c r="N13" s="44">
        <f>CHOOSE(Enlaces!$G$1,'TAM Aceite de Oliva'!L13,'TAM Aceite Virgen'!L13,'TAM Aceite Virgen Extra'!L13)</f>
        <v>0.90999999999999992</v>
      </c>
      <c r="O13" s="44">
        <f>CHOOSE(Enlaces!$G$1,'TAM Aceite de Oliva'!M13,'TAM Aceite Virgen'!M13,'TAM Aceite Virgen Extra'!M13)</f>
        <v>0.64</v>
      </c>
      <c r="P13" s="44">
        <f>CHOOSE(Enlaces!$G$1,'TAM Aceite de Oliva'!N13,'TAM Aceite Virgen'!N13,'TAM Aceite Virgen Extra'!N13)</f>
        <v>4.1499999999999995</v>
      </c>
      <c r="Q13" s="44">
        <f>CHOOSE(Enlaces!$G$1,'TAM Aceite de Oliva'!O13,'TAM Aceite Virgen'!O13,'TAM Aceite Virgen Extra'!O13)</f>
        <v>14.83</v>
      </c>
      <c r="R13" s="44">
        <f>CHOOSE(Enlaces!$G$1,'TAM Aceite de Oliva'!P13,'TAM Aceite Virgen'!P13,'TAM Aceite Virgen Extra'!P13)</f>
        <v>16.09</v>
      </c>
    </row>
    <row r="14" spans="3:18" x14ac:dyDescent="0.3">
      <c r="C14" s="19">
        <f>CHOOSE(Enlaces!$G$1,'TAM Aceite de Oliva'!B14,'TAM Aceite Virgen'!B14,'TAM Aceite Virgen Extra'!B14)</f>
        <v>2.6</v>
      </c>
      <c r="D14" s="18">
        <f>CHOOSE(Enlaces!$G$1,'TAM Aceite de Oliva'!C14,'TAM Aceite Virgen'!C14,'TAM Aceite Virgen Extra'!C14)</f>
        <v>2.7</v>
      </c>
      <c r="F14" s="42" t="str">
        <f t="shared" si="0"/>
        <v>&gt;=2,6  - &lt; 2,7</v>
      </c>
      <c r="G14" s="44">
        <f>CHOOSE(Enlaces!$G$1,'TAM Aceite de Oliva'!E14,'TAM Aceite Virgen'!E14,'TAM Aceite Virgen Extra'!E14)</f>
        <v>0.15</v>
      </c>
      <c r="H14" s="44">
        <f>CHOOSE(Enlaces!$G$1,'TAM Aceite de Oliva'!F14,'TAM Aceite Virgen'!F14,'TAM Aceite Virgen Extra'!F14)</f>
        <v>0.58000000000000007</v>
      </c>
      <c r="I14" s="44">
        <f>CHOOSE(Enlaces!$G$1,'TAM Aceite de Oliva'!G14,'TAM Aceite Virgen'!G14,'TAM Aceite Virgen Extra'!G14)</f>
        <v>0.3</v>
      </c>
      <c r="J14" s="44">
        <f>CHOOSE(Enlaces!$G$1,'TAM Aceite de Oliva'!H14,'TAM Aceite Virgen'!H14,'TAM Aceite Virgen Extra'!H14)</f>
        <v>0.28000000000000003</v>
      </c>
      <c r="K14" s="44">
        <f>CHOOSE(Enlaces!$G$1,'TAM Aceite de Oliva'!I14,'TAM Aceite Virgen'!I14,'TAM Aceite Virgen Extra'!I14)</f>
        <v>0.4</v>
      </c>
      <c r="L14" s="44">
        <f>CHOOSE(Enlaces!$G$1,'TAM Aceite de Oliva'!J14,'TAM Aceite Virgen'!J14,'TAM Aceite Virgen Extra'!J14)</f>
        <v>0.59</v>
      </c>
      <c r="M14" s="44">
        <f>CHOOSE(Enlaces!$G$1,'TAM Aceite de Oliva'!K14,'TAM Aceite Virgen'!K14,'TAM Aceite Virgen Extra'!K14)</f>
        <v>0.65</v>
      </c>
      <c r="N14" s="44">
        <f>CHOOSE(Enlaces!$G$1,'TAM Aceite de Oliva'!L14,'TAM Aceite Virgen'!L14,'TAM Aceite Virgen Extra'!L14)</f>
        <v>1.58</v>
      </c>
      <c r="O14" s="44">
        <f>CHOOSE(Enlaces!$G$1,'TAM Aceite de Oliva'!M14,'TAM Aceite Virgen'!M14,'TAM Aceite Virgen Extra'!M14)</f>
        <v>3.54</v>
      </c>
      <c r="P14" s="44">
        <f>CHOOSE(Enlaces!$G$1,'TAM Aceite de Oliva'!N14,'TAM Aceite Virgen'!N14,'TAM Aceite Virgen Extra'!N14)</f>
        <v>3.22</v>
      </c>
      <c r="Q14" s="44">
        <f>CHOOSE(Enlaces!$G$1,'TAM Aceite de Oliva'!O14,'TAM Aceite Virgen'!O14,'TAM Aceite Virgen Extra'!O14)</f>
        <v>4.6500000000000004</v>
      </c>
      <c r="R14" s="44">
        <f>CHOOSE(Enlaces!$G$1,'TAM Aceite de Oliva'!P14,'TAM Aceite Virgen'!P14,'TAM Aceite Virgen Extra'!P14)</f>
        <v>3.9299999999999997</v>
      </c>
    </row>
    <row r="15" spans="3:18" x14ac:dyDescent="0.3">
      <c r="C15" s="19">
        <f>CHOOSE(Enlaces!$G$1,'TAM Aceite de Oliva'!B15,'TAM Aceite Virgen'!B15,'TAM Aceite Virgen Extra'!B15)</f>
        <v>2.7</v>
      </c>
      <c r="D15" s="18">
        <f>CHOOSE(Enlaces!$G$1,'TAM Aceite de Oliva'!C15,'TAM Aceite Virgen'!C15,'TAM Aceite Virgen Extra'!C15)</f>
        <v>2.8000000000000003</v>
      </c>
      <c r="F15" s="42" t="str">
        <f t="shared" si="0"/>
        <v>&gt;=2,7  - &lt; 2,8</v>
      </c>
      <c r="G15" s="44">
        <f>CHOOSE(Enlaces!$G$1,'TAM Aceite de Oliva'!E15,'TAM Aceite Virgen'!E15,'TAM Aceite Virgen Extra'!E15)</f>
        <v>7.0000000000000007E-2</v>
      </c>
      <c r="H15" s="44">
        <f>CHOOSE(Enlaces!$G$1,'TAM Aceite de Oliva'!F15,'TAM Aceite Virgen'!F15,'TAM Aceite Virgen Extra'!F15)</f>
        <v>0.1</v>
      </c>
      <c r="I15" s="44">
        <f>CHOOSE(Enlaces!$G$1,'TAM Aceite de Oliva'!G15,'TAM Aceite Virgen'!G15,'TAM Aceite Virgen Extra'!G15)</f>
        <v>0.36000000000000004</v>
      </c>
      <c r="J15" s="44">
        <f>CHOOSE(Enlaces!$G$1,'TAM Aceite de Oliva'!H15,'TAM Aceite Virgen'!H15,'TAM Aceite Virgen Extra'!H15)</f>
        <v>0.27</v>
      </c>
      <c r="K15" s="44">
        <f>CHOOSE(Enlaces!$G$1,'TAM Aceite de Oliva'!I15,'TAM Aceite Virgen'!I15,'TAM Aceite Virgen Extra'!I15)</f>
        <v>7.0000000000000007E-2</v>
      </c>
      <c r="L15" s="44">
        <f>CHOOSE(Enlaces!$G$1,'TAM Aceite de Oliva'!J15,'TAM Aceite Virgen'!J15,'TAM Aceite Virgen Extra'!J15)</f>
        <v>1.4500000000000002</v>
      </c>
      <c r="M15" s="44">
        <f>CHOOSE(Enlaces!$G$1,'TAM Aceite de Oliva'!K15,'TAM Aceite Virgen'!K15,'TAM Aceite Virgen Extra'!K15)</f>
        <v>0.36</v>
      </c>
      <c r="N15" s="44">
        <f>CHOOSE(Enlaces!$G$1,'TAM Aceite de Oliva'!L15,'TAM Aceite Virgen'!L15,'TAM Aceite Virgen Extra'!L15)</f>
        <v>0.11</v>
      </c>
      <c r="O15" s="44">
        <f>CHOOSE(Enlaces!$G$1,'TAM Aceite de Oliva'!M15,'TAM Aceite Virgen'!M15,'TAM Aceite Virgen Extra'!M15)</f>
        <v>2.16</v>
      </c>
      <c r="P15" s="44">
        <f>CHOOSE(Enlaces!$G$1,'TAM Aceite de Oliva'!N15,'TAM Aceite Virgen'!N15,'TAM Aceite Virgen Extra'!N15)</f>
        <v>2.67</v>
      </c>
      <c r="Q15" s="44">
        <f>CHOOSE(Enlaces!$G$1,'TAM Aceite de Oliva'!O15,'TAM Aceite Virgen'!O15,'TAM Aceite Virgen Extra'!O15)</f>
        <v>3.1599999999999997</v>
      </c>
      <c r="R15" s="44">
        <f>CHOOSE(Enlaces!$G$1,'TAM Aceite de Oliva'!P15,'TAM Aceite Virgen'!P15,'TAM Aceite Virgen Extra'!P15)</f>
        <v>1.86</v>
      </c>
    </row>
    <row r="16" spans="3:18" x14ac:dyDescent="0.3">
      <c r="C16" s="19">
        <f>CHOOSE(Enlaces!$G$1,'TAM Aceite de Oliva'!B16,'TAM Aceite Virgen'!B16,'TAM Aceite Virgen Extra'!B16)</f>
        <v>2.8000000000000003</v>
      </c>
      <c r="D16" s="18">
        <f>CHOOSE(Enlaces!$G$1,'TAM Aceite de Oliva'!C16,'TAM Aceite Virgen'!C16,'TAM Aceite Virgen Extra'!C16)</f>
        <v>2.9000000000000004</v>
      </c>
      <c r="F16" s="42" t="str">
        <f t="shared" si="0"/>
        <v>&gt;=2,8  - &lt; 2,9</v>
      </c>
      <c r="G16" s="44">
        <f>CHOOSE(Enlaces!$G$1,'TAM Aceite de Oliva'!E16,'TAM Aceite Virgen'!E16,'TAM Aceite Virgen Extra'!E16)</f>
        <v>0</v>
      </c>
      <c r="H16" s="44">
        <f>CHOOSE(Enlaces!$G$1,'TAM Aceite de Oliva'!F16,'TAM Aceite Virgen'!F16,'TAM Aceite Virgen Extra'!F16)</f>
        <v>0.35</v>
      </c>
      <c r="I16" s="44">
        <f>CHOOSE(Enlaces!$G$1,'TAM Aceite de Oliva'!G16,'TAM Aceite Virgen'!G16,'TAM Aceite Virgen Extra'!G16)</f>
        <v>0.05</v>
      </c>
      <c r="J16" s="44">
        <f>CHOOSE(Enlaces!$G$1,'TAM Aceite de Oliva'!H16,'TAM Aceite Virgen'!H16,'TAM Aceite Virgen Extra'!H16)</f>
        <v>0</v>
      </c>
      <c r="K16" s="44">
        <f>CHOOSE(Enlaces!$G$1,'TAM Aceite de Oliva'!I16,'TAM Aceite Virgen'!I16,'TAM Aceite Virgen Extra'!I16)</f>
        <v>0.04</v>
      </c>
      <c r="L16" s="44">
        <f>CHOOSE(Enlaces!$G$1,'TAM Aceite de Oliva'!J16,'TAM Aceite Virgen'!J16,'TAM Aceite Virgen Extra'!J16)</f>
        <v>0.32999999999999996</v>
      </c>
      <c r="M16" s="44">
        <f>CHOOSE(Enlaces!$G$1,'TAM Aceite de Oliva'!K16,'TAM Aceite Virgen'!K16,'TAM Aceite Virgen Extra'!K16)</f>
        <v>1.6199999999999999</v>
      </c>
      <c r="N16" s="44">
        <f>CHOOSE(Enlaces!$G$1,'TAM Aceite de Oliva'!L16,'TAM Aceite Virgen'!L16,'TAM Aceite Virgen Extra'!L16)</f>
        <v>0.54</v>
      </c>
      <c r="O16" s="44">
        <f>CHOOSE(Enlaces!$G$1,'TAM Aceite de Oliva'!M16,'TAM Aceite Virgen'!M16,'TAM Aceite Virgen Extra'!M16)</f>
        <v>0.83000000000000007</v>
      </c>
      <c r="P16" s="44">
        <f>CHOOSE(Enlaces!$G$1,'TAM Aceite de Oliva'!N16,'TAM Aceite Virgen'!N16,'TAM Aceite Virgen Extra'!N16)</f>
        <v>4.49</v>
      </c>
      <c r="Q16" s="44">
        <f>CHOOSE(Enlaces!$G$1,'TAM Aceite de Oliva'!O16,'TAM Aceite Virgen'!O16,'TAM Aceite Virgen Extra'!O16)</f>
        <v>5.0599999999999996</v>
      </c>
      <c r="R16" s="44">
        <f>CHOOSE(Enlaces!$G$1,'TAM Aceite de Oliva'!P16,'TAM Aceite Virgen'!P16,'TAM Aceite Virgen Extra'!P16)</f>
        <v>5.0599999999999996</v>
      </c>
    </row>
    <row r="17" spans="3:18" x14ac:dyDescent="0.3">
      <c r="C17" s="19">
        <f>CHOOSE(Enlaces!$G$1,'TAM Aceite de Oliva'!B17,'TAM Aceite Virgen'!B17,'TAM Aceite Virgen Extra'!B17)</f>
        <v>2.9000000000000004</v>
      </c>
      <c r="D17" s="18">
        <f>CHOOSE(Enlaces!$G$1,'TAM Aceite de Oliva'!C17,'TAM Aceite Virgen'!C17,'TAM Aceite Virgen Extra'!C17)</f>
        <v>3.0000000000000004</v>
      </c>
      <c r="F17" s="42" t="str">
        <f t="shared" si="0"/>
        <v>&gt;=2,9  - &lt; 3</v>
      </c>
      <c r="G17" s="44">
        <f>CHOOSE(Enlaces!$G$1,'TAM Aceite de Oliva'!E17,'TAM Aceite Virgen'!E17,'TAM Aceite Virgen Extra'!E17)</f>
        <v>0.34</v>
      </c>
      <c r="H17" s="44">
        <f>CHOOSE(Enlaces!$G$1,'TAM Aceite de Oliva'!F17,'TAM Aceite Virgen'!F17,'TAM Aceite Virgen Extra'!F17)</f>
        <v>0.55000000000000004</v>
      </c>
      <c r="I17" s="44">
        <f>CHOOSE(Enlaces!$G$1,'TAM Aceite de Oliva'!G17,'TAM Aceite Virgen'!G17,'TAM Aceite Virgen Extra'!G17)</f>
        <v>9.0000000000000011E-2</v>
      </c>
      <c r="J17" s="44">
        <f>CHOOSE(Enlaces!$G$1,'TAM Aceite de Oliva'!H17,'TAM Aceite Virgen'!H17,'TAM Aceite Virgen Extra'!H17)</f>
        <v>0.28000000000000003</v>
      </c>
      <c r="K17" s="44">
        <f>CHOOSE(Enlaces!$G$1,'TAM Aceite de Oliva'!I17,'TAM Aceite Virgen'!I17,'TAM Aceite Virgen Extra'!I17)</f>
        <v>4.07</v>
      </c>
      <c r="L17" s="44">
        <f>CHOOSE(Enlaces!$G$1,'TAM Aceite de Oliva'!J17,'TAM Aceite Virgen'!J17,'TAM Aceite Virgen Extra'!J17)</f>
        <v>5.51</v>
      </c>
      <c r="M17" s="44">
        <f>CHOOSE(Enlaces!$G$1,'TAM Aceite de Oliva'!K17,'TAM Aceite Virgen'!K17,'TAM Aceite Virgen Extra'!K17)</f>
        <v>8.52</v>
      </c>
      <c r="N17" s="44">
        <f>CHOOSE(Enlaces!$G$1,'TAM Aceite de Oliva'!L17,'TAM Aceite Virgen'!L17,'TAM Aceite Virgen Extra'!L17)</f>
        <v>8.14</v>
      </c>
      <c r="O17" s="44">
        <f>CHOOSE(Enlaces!$G$1,'TAM Aceite de Oliva'!M17,'TAM Aceite Virgen'!M17,'TAM Aceite Virgen Extra'!M17)</f>
        <v>12.909999999999998</v>
      </c>
      <c r="P17" s="44">
        <f>CHOOSE(Enlaces!$G$1,'TAM Aceite de Oliva'!N17,'TAM Aceite Virgen'!N17,'TAM Aceite Virgen Extra'!N17)</f>
        <v>24.96</v>
      </c>
      <c r="Q17" s="44">
        <f>CHOOSE(Enlaces!$G$1,'TAM Aceite de Oliva'!O17,'TAM Aceite Virgen'!O17,'TAM Aceite Virgen Extra'!O17)</f>
        <v>42.05</v>
      </c>
      <c r="R17" s="44">
        <f>CHOOSE(Enlaces!$G$1,'TAM Aceite de Oliva'!P17,'TAM Aceite Virgen'!P17,'TAM Aceite Virgen Extra'!P17)</f>
        <v>43.839999999999996</v>
      </c>
    </row>
    <row r="18" spans="3:18" x14ac:dyDescent="0.3">
      <c r="C18" s="19">
        <f>CHOOSE(Enlaces!$G$1,'TAM Aceite de Oliva'!B18,'TAM Aceite Virgen'!B18,'TAM Aceite Virgen Extra'!B18)</f>
        <v>3.0000000000000004</v>
      </c>
      <c r="D18" s="18">
        <f>CHOOSE(Enlaces!$G$1,'TAM Aceite de Oliva'!C18,'TAM Aceite Virgen'!C18,'TAM Aceite Virgen Extra'!C18)</f>
        <v>3.1000000000000005</v>
      </c>
      <c r="F18" s="42" t="str">
        <f t="shared" si="0"/>
        <v>&gt;=3  - &lt; 3,1</v>
      </c>
      <c r="G18" s="44">
        <f>CHOOSE(Enlaces!$G$1,'TAM Aceite de Oliva'!E18,'TAM Aceite Virgen'!E18,'TAM Aceite Virgen Extra'!E18)</f>
        <v>7.82</v>
      </c>
      <c r="H18" s="44">
        <f>CHOOSE(Enlaces!$G$1,'TAM Aceite de Oliva'!F18,'TAM Aceite Virgen'!F18,'TAM Aceite Virgen Extra'!F18)</f>
        <v>0.33</v>
      </c>
      <c r="I18" s="44">
        <f>CHOOSE(Enlaces!$G$1,'TAM Aceite de Oliva'!G18,'TAM Aceite Virgen'!G18,'TAM Aceite Virgen Extra'!G18)</f>
        <v>0.13</v>
      </c>
      <c r="J18" s="44">
        <f>CHOOSE(Enlaces!$G$1,'TAM Aceite de Oliva'!H18,'TAM Aceite Virgen'!H18,'TAM Aceite Virgen Extra'!H18)</f>
        <v>0.23</v>
      </c>
      <c r="K18" s="44">
        <f>CHOOSE(Enlaces!$G$1,'TAM Aceite de Oliva'!I18,'TAM Aceite Virgen'!I18,'TAM Aceite Virgen Extra'!I18)</f>
        <v>0.44</v>
      </c>
      <c r="L18" s="44">
        <f>CHOOSE(Enlaces!$G$1,'TAM Aceite de Oliva'!J18,'TAM Aceite Virgen'!J18,'TAM Aceite Virgen Extra'!J18)</f>
        <v>0.73</v>
      </c>
      <c r="M18" s="44">
        <f>CHOOSE(Enlaces!$G$1,'TAM Aceite de Oliva'!K18,'TAM Aceite Virgen'!K18,'TAM Aceite Virgen Extra'!K18)</f>
        <v>1.49</v>
      </c>
      <c r="N18" s="44">
        <f>CHOOSE(Enlaces!$G$1,'TAM Aceite de Oliva'!L18,'TAM Aceite Virgen'!L18,'TAM Aceite Virgen Extra'!L18)</f>
        <v>2.42</v>
      </c>
      <c r="O18" s="44">
        <f>CHOOSE(Enlaces!$G$1,'TAM Aceite de Oliva'!M18,'TAM Aceite Virgen'!M18,'TAM Aceite Virgen Extra'!M18)</f>
        <v>2.11</v>
      </c>
      <c r="P18" s="44">
        <f>CHOOSE(Enlaces!$G$1,'TAM Aceite de Oliva'!N18,'TAM Aceite Virgen'!N18,'TAM Aceite Virgen Extra'!N18)</f>
        <v>3.21</v>
      </c>
      <c r="Q18" s="44">
        <f>CHOOSE(Enlaces!$G$1,'TAM Aceite de Oliva'!O18,'TAM Aceite Virgen'!O18,'TAM Aceite Virgen Extra'!O18)</f>
        <v>3.06</v>
      </c>
      <c r="R18" s="44">
        <f>CHOOSE(Enlaces!$G$1,'TAM Aceite de Oliva'!P18,'TAM Aceite Virgen'!P18,'TAM Aceite Virgen Extra'!P18)</f>
        <v>2.59</v>
      </c>
    </row>
    <row r="19" spans="3:18" x14ac:dyDescent="0.3">
      <c r="C19" s="19">
        <f>CHOOSE(Enlaces!$G$1,'TAM Aceite de Oliva'!B19,'TAM Aceite Virgen'!B19,'TAM Aceite Virgen Extra'!B19)</f>
        <v>3.1000000000000005</v>
      </c>
      <c r="D19" s="18">
        <f>CHOOSE(Enlaces!$G$1,'TAM Aceite de Oliva'!C19,'TAM Aceite Virgen'!C19,'TAM Aceite Virgen Extra'!C19)</f>
        <v>3.2000000000000006</v>
      </c>
      <c r="F19" s="42" t="str">
        <f t="shared" si="0"/>
        <v>&gt;=3,1  - &lt; 3,2</v>
      </c>
      <c r="G19" s="44">
        <f>CHOOSE(Enlaces!$G$1,'TAM Aceite de Oliva'!E19,'TAM Aceite Virgen'!E19,'TAM Aceite Virgen Extra'!E19)</f>
        <v>7.0000000000000007E-2</v>
      </c>
      <c r="H19" s="44">
        <f>CHOOSE(Enlaces!$G$1,'TAM Aceite de Oliva'!F19,'TAM Aceite Virgen'!F19,'TAM Aceite Virgen Extra'!F19)</f>
        <v>0</v>
      </c>
      <c r="I19" s="44">
        <f>CHOOSE(Enlaces!$G$1,'TAM Aceite de Oliva'!G19,'TAM Aceite Virgen'!G19,'TAM Aceite Virgen Extra'!G19)</f>
        <v>0.08</v>
      </c>
      <c r="J19" s="44">
        <f>CHOOSE(Enlaces!$G$1,'TAM Aceite de Oliva'!H19,'TAM Aceite Virgen'!H19,'TAM Aceite Virgen Extra'!H19)</f>
        <v>1.85</v>
      </c>
      <c r="K19" s="44">
        <f>CHOOSE(Enlaces!$G$1,'TAM Aceite de Oliva'!I19,'TAM Aceite Virgen'!I19,'TAM Aceite Virgen Extra'!I19)</f>
        <v>2.16</v>
      </c>
      <c r="L19" s="44">
        <f>CHOOSE(Enlaces!$G$1,'TAM Aceite de Oliva'!J19,'TAM Aceite Virgen'!J19,'TAM Aceite Virgen Extra'!J19)</f>
        <v>2.71</v>
      </c>
      <c r="M19" s="44">
        <f>CHOOSE(Enlaces!$G$1,'TAM Aceite de Oliva'!K19,'TAM Aceite Virgen'!K19,'TAM Aceite Virgen Extra'!K19)</f>
        <v>1.67</v>
      </c>
      <c r="N19" s="44">
        <f>CHOOSE(Enlaces!$G$1,'TAM Aceite de Oliva'!L19,'TAM Aceite Virgen'!L19,'TAM Aceite Virgen Extra'!L19)</f>
        <v>3.78</v>
      </c>
      <c r="O19" s="44">
        <f>CHOOSE(Enlaces!$G$1,'TAM Aceite de Oliva'!M19,'TAM Aceite Virgen'!M19,'TAM Aceite Virgen Extra'!M19)</f>
        <v>7.66</v>
      </c>
      <c r="P19" s="44">
        <f>CHOOSE(Enlaces!$G$1,'TAM Aceite de Oliva'!N19,'TAM Aceite Virgen'!N19,'TAM Aceite Virgen Extra'!N19)</f>
        <v>2.71</v>
      </c>
      <c r="Q19" s="44">
        <f>CHOOSE(Enlaces!$G$1,'TAM Aceite de Oliva'!O19,'TAM Aceite Virgen'!O19,'TAM Aceite Virgen Extra'!O19)</f>
        <v>0.95</v>
      </c>
      <c r="R19" s="44">
        <f>CHOOSE(Enlaces!$G$1,'TAM Aceite de Oliva'!P19,'TAM Aceite Virgen'!P19,'TAM Aceite Virgen Extra'!P19)</f>
        <v>2.59</v>
      </c>
    </row>
    <row r="20" spans="3:18" x14ac:dyDescent="0.3">
      <c r="C20" s="19">
        <f>CHOOSE(Enlaces!$G$1,'TAM Aceite de Oliva'!B20,'TAM Aceite Virgen'!B20,'TAM Aceite Virgen Extra'!B20)</f>
        <v>3.2000000000000006</v>
      </c>
      <c r="D20" s="18">
        <f>CHOOSE(Enlaces!$G$1,'TAM Aceite de Oliva'!C20,'TAM Aceite Virgen'!C20,'TAM Aceite Virgen Extra'!C20)</f>
        <v>3.3000000000000007</v>
      </c>
      <c r="F20" s="42" t="str">
        <f t="shared" si="0"/>
        <v>&gt;=3,2  - &lt; 3,3</v>
      </c>
      <c r="G20" s="44">
        <f>CHOOSE(Enlaces!$G$1,'TAM Aceite de Oliva'!E20,'TAM Aceite Virgen'!E20,'TAM Aceite Virgen Extra'!E20)</f>
        <v>0.42</v>
      </c>
      <c r="H20" s="44">
        <f>CHOOSE(Enlaces!$G$1,'TAM Aceite de Oliva'!F20,'TAM Aceite Virgen'!F20,'TAM Aceite Virgen Extra'!F20)</f>
        <v>0.49</v>
      </c>
      <c r="I20" s="44">
        <f>CHOOSE(Enlaces!$G$1,'TAM Aceite de Oliva'!G20,'TAM Aceite Virgen'!G20,'TAM Aceite Virgen Extra'!G20)</f>
        <v>0.19</v>
      </c>
      <c r="J20" s="44">
        <f>CHOOSE(Enlaces!$G$1,'TAM Aceite de Oliva'!H20,'TAM Aceite Virgen'!H20,'TAM Aceite Virgen Extra'!H20)</f>
        <v>0.44999999999999996</v>
      </c>
      <c r="K20" s="44">
        <f>CHOOSE(Enlaces!$G$1,'TAM Aceite de Oliva'!I20,'TAM Aceite Virgen'!I20,'TAM Aceite Virgen Extra'!I20)</f>
        <v>1.3399999999999999</v>
      </c>
      <c r="L20" s="44">
        <f>CHOOSE(Enlaces!$G$1,'TAM Aceite de Oliva'!J20,'TAM Aceite Virgen'!J20,'TAM Aceite Virgen Extra'!J20)</f>
        <v>1.99</v>
      </c>
      <c r="M20" s="44">
        <f>CHOOSE(Enlaces!$G$1,'TAM Aceite de Oliva'!K20,'TAM Aceite Virgen'!K20,'TAM Aceite Virgen Extra'!K20)</f>
        <v>2.7</v>
      </c>
      <c r="N20" s="44">
        <f>CHOOSE(Enlaces!$G$1,'TAM Aceite de Oliva'!L20,'TAM Aceite Virgen'!L20,'TAM Aceite Virgen Extra'!L20)</f>
        <v>1.6300000000000001</v>
      </c>
      <c r="O20" s="44">
        <f>CHOOSE(Enlaces!$G$1,'TAM Aceite de Oliva'!M20,'TAM Aceite Virgen'!M20,'TAM Aceite Virgen Extra'!M20)</f>
        <v>1.6</v>
      </c>
      <c r="P20" s="44">
        <f>CHOOSE(Enlaces!$G$1,'TAM Aceite de Oliva'!N20,'TAM Aceite Virgen'!N20,'TAM Aceite Virgen Extra'!N20)</f>
        <v>14.09</v>
      </c>
      <c r="Q20" s="44">
        <f>CHOOSE(Enlaces!$G$1,'TAM Aceite de Oliva'!O20,'TAM Aceite Virgen'!O20,'TAM Aceite Virgen Extra'!O20)</f>
        <v>2.6</v>
      </c>
      <c r="R20" s="44">
        <f>CHOOSE(Enlaces!$G$1,'TAM Aceite de Oliva'!P20,'TAM Aceite Virgen'!P20,'TAM Aceite Virgen Extra'!P20)</f>
        <v>2.96</v>
      </c>
    </row>
    <row r="21" spans="3:18" x14ac:dyDescent="0.3">
      <c r="C21" s="19">
        <f>CHOOSE(Enlaces!$G$1,'TAM Aceite de Oliva'!B21,'TAM Aceite Virgen'!B21,'TAM Aceite Virgen Extra'!B21)</f>
        <v>3.3000000000000007</v>
      </c>
      <c r="D21" s="18">
        <f>CHOOSE(Enlaces!$G$1,'TAM Aceite de Oliva'!C21,'TAM Aceite Virgen'!C21,'TAM Aceite Virgen Extra'!C21)</f>
        <v>3.4000000000000008</v>
      </c>
      <c r="F21" s="42" t="str">
        <f t="shared" si="0"/>
        <v>&gt;=3,3  - &lt; 3,4</v>
      </c>
      <c r="G21" s="44">
        <f>CHOOSE(Enlaces!$G$1,'TAM Aceite de Oliva'!E21,'TAM Aceite Virgen'!E21,'TAM Aceite Virgen Extra'!E21)</f>
        <v>1.88</v>
      </c>
      <c r="H21" s="44">
        <f>CHOOSE(Enlaces!$G$1,'TAM Aceite de Oliva'!F21,'TAM Aceite Virgen'!F21,'TAM Aceite Virgen Extra'!F21)</f>
        <v>1.88</v>
      </c>
      <c r="I21" s="44">
        <f>CHOOSE(Enlaces!$G$1,'TAM Aceite de Oliva'!G21,'TAM Aceite Virgen'!G21,'TAM Aceite Virgen Extra'!G21)</f>
        <v>2.21</v>
      </c>
      <c r="J21" s="44">
        <f>CHOOSE(Enlaces!$G$1,'TAM Aceite de Oliva'!H21,'TAM Aceite Virgen'!H21,'TAM Aceite Virgen Extra'!H21)</f>
        <v>2.09</v>
      </c>
      <c r="K21" s="44">
        <f>CHOOSE(Enlaces!$G$1,'TAM Aceite de Oliva'!I21,'TAM Aceite Virgen'!I21,'TAM Aceite Virgen Extra'!I21)</f>
        <v>7.5600000000000005</v>
      </c>
      <c r="L21" s="44">
        <f>CHOOSE(Enlaces!$G$1,'TAM Aceite de Oliva'!J21,'TAM Aceite Virgen'!J21,'TAM Aceite Virgen Extra'!J21)</f>
        <v>5.48</v>
      </c>
      <c r="M21" s="44">
        <f>CHOOSE(Enlaces!$G$1,'TAM Aceite de Oliva'!K21,'TAM Aceite Virgen'!K21,'TAM Aceite Virgen Extra'!K21)</f>
        <v>5.26</v>
      </c>
      <c r="N21" s="44">
        <f>CHOOSE(Enlaces!$G$1,'TAM Aceite de Oliva'!L21,'TAM Aceite Virgen'!L21,'TAM Aceite Virgen Extra'!L21)</f>
        <v>2.75</v>
      </c>
      <c r="O21" s="44">
        <f>CHOOSE(Enlaces!$G$1,'TAM Aceite de Oliva'!M21,'TAM Aceite Virgen'!M21,'TAM Aceite Virgen Extra'!M21)</f>
        <v>2.83</v>
      </c>
      <c r="P21" s="44">
        <f>CHOOSE(Enlaces!$G$1,'TAM Aceite de Oliva'!N21,'TAM Aceite Virgen'!N21,'TAM Aceite Virgen Extra'!N21)</f>
        <v>2.42</v>
      </c>
      <c r="Q21" s="44">
        <f>CHOOSE(Enlaces!$G$1,'TAM Aceite de Oliva'!O21,'TAM Aceite Virgen'!O21,'TAM Aceite Virgen Extra'!O21)</f>
        <v>3.25</v>
      </c>
      <c r="R21" s="44">
        <f>CHOOSE(Enlaces!$G$1,'TAM Aceite de Oliva'!P21,'TAM Aceite Virgen'!P21,'TAM Aceite Virgen Extra'!P21)</f>
        <v>2.38</v>
      </c>
    </row>
    <row r="22" spans="3:18" x14ac:dyDescent="0.3">
      <c r="C22" s="19">
        <f>CHOOSE(Enlaces!$G$1,'TAM Aceite de Oliva'!B22,'TAM Aceite Virgen'!B22,'TAM Aceite Virgen Extra'!B22)</f>
        <v>3.4000000000000008</v>
      </c>
      <c r="D22" s="18">
        <f>CHOOSE(Enlaces!$G$1,'TAM Aceite de Oliva'!C22,'TAM Aceite Virgen'!C22,'TAM Aceite Virgen Extra'!C22)</f>
        <v>3.5000000000000009</v>
      </c>
      <c r="F22" s="42" t="str">
        <f t="shared" si="0"/>
        <v>&gt;=3,4  - &lt; 3,5</v>
      </c>
      <c r="G22" s="44">
        <f>CHOOSE(Enlaces!$G$1,'TAM Aceite de Oliva'!E22,'TAM Aceite Virgen'!E22,'TAM Aceite Virgen Extra'!E22)</f>
        <v>0.73</v>
      </c>
      <c r="H22" s="44">
        <f>CHOOSE(Enlaces!$G$1,'TAM Aceite de Oliva'!F22,'TAM Aceite Virgen'!F22,'TAM Aceite Virgen Extra'!F22)</f>
        <v>0.54</v>
      </c>
      <c r="I22" s="44">
        <f>CHOOSE(Enlaces!$G$1,'TAM Aceite de Oliva'!G22,'TAM Aceite Virgen'!G22,'TAM Aceite Virgen Extra'!G22)</f>
        <v>0.82000000000000006</v>
      </c>
      <c r="J22" s="44">
        <f>CHOOSE(Enlaces!$G$1,'TAM Aceite de Oliva'!H22,'TAM Aceite Virgen'!H22,'TAM Aceite Virgen Extra'!H22)</f>
        <v>0.79</v>
      </c>
      <c r="K22" s="44">
        <f>CHOOSE(Enlaces!$G$1,'TAM Aceite de Oliva'!I22,'TAM Aceite Virgen'!I22,'TAM Aceite Virgen Extra'!I22)</f>
        <v>11.91</v>
      </c>
      <c r="L22" s="44">
        <f>CHOOSE(Enlaces!$G$1,'TAM Aceite de Oliva'!J22,'TAM Aceite Virgen'!J22,'TAM Aceite Virgen Extra'!J22)</f>
        <v>19.400000000000002</v>
      </c>
      <c r="M22" s="44">
        <f>CHOOSE(Enlaces!$G$1,'TAM Aceite de Oliva'!K22,'TAM Aceite Virgen'!K22,'TAM Aceite Virgen Extra'!K22)</f>
        <v>7.52</v>
      </c>
      <c r="N22" s="44">
        <f>CHOOSE(Enlaces!$G$1,'TAM Aceite de Oliva'!L22,'TAM Aceite Virgen'!L22,'TAM Aceite Virgen Extra'!L22)</f>
        <v>9.5</v>
      </c>
      <c r="O22" s="44">
        <f>CHOOSE(Enlaces!$G$1,'TAM Aceite de Oliva'!M22,'TAM Aceite Virgen'!M22,'TAM Aceite Virgen Extra'!M22)</f>
        <v>8.59</v>
      </c>
      <c r="P22" s="44">
        <f>CHOOSE(Enlaces!$G$1,'TAM Aceite de Oliva'!N22,'TAM Aceite Virgen'!N22,'TAM Aceite Virgen Extra'!N22)</f>
        <v>9.91</v>
      </c>
      <c r="Q22" s="44">
        <f>CHOOSE(Enlaces!$G$1,'TAM Aceite de Oliva'!O22,'TAM Aceite Virgen'!O22,'TAM Aceite Virgen Extra'!O22)</f>
        <v>2.35</v>
      </c>
      <c r="R22" s="44">
        <f>CHOOSE(Enlaces!$G$1,'TAM Aceite de Oliva'!P22,'TAM Aceite Virgen'!P22,'TAM Aceite Virgen Extra'!P22)</f>
        <v>3.28</v>
      </c>
    </row>
    <row r="23" spans="3:18" x14ac:dyDescent="0.3">
      <c r="C23" s="19">
        <f>CHOOSE(Enlaces!$G$1,'TAM Aceite de Oliva'!B23,'TAM Aceite Virgen'!B23,'TAM Aceite Virgen Extra'!B23)</f>
        <v>3.5000000000000009</v>
      </c>
      <c r="D23" s="18">
        <f>CHOOSE(Enlaces!$G$1,'TAM Aceite de Oliva'!C23,'TAM Aceite Virgen'!C23,'TAM Aceite Virgen Extra'!C23)</f>
        <v>3.600000000000001</v>
      </c>
      <c r="F23" s="42" t="str">
        <f t="shared" si="0"/>
        <v>&gt;=3,5  - &lt; 3,6</v>
      </c>
      <c r="G23" s="44">
        <f>CHOOSE(Enlaces!$G$1,'TAM Aceite de Oliva'!E23,'TAM Aceite Virgen'!E23,'TAM Aceite Virgen Extra'!E23)</f>
        <v>2.21</v>
      </c>
      <c r="H23" s="44">
        <f>CHOOSE(Enlaces!$G$1,'TAM Aceite de Oliva'!F23,'TAM Aceite Virgen'!F23,'TAM Aceite Virgen Extra'!F23)</f>
        <v>4.28</v>
      </c>
      <c r="I23" s="44">
        <f>CHOOSE(Enlaces!$G$1,'TAM Aceite de Oliva'!G23,'TAM Aceite Virgen'!G23,'TAM Aceite Virgen Extra'!G23)</f>
        <v>4</v>
      </c>
      <c r="J23" s="44">
        <f>CHOOSE(Enlaces!$G$1,'TAM Aceite de Oliva'!H23,'TAM Aceite Virgen'!H23,'TAM Aceite Virgen Extra'!H23)</f>
        <v>17.32</v>
      </c>
      <c r="K23" s="44">
        <f>CHOOSE(Enlaces!$G$1,'TAM Aceite de Oliva'!I23,'TAM Aceite Virgen'!I23,'TAM Aceite Virgen Extra'!I23)</f>
        <v>14.73</v>
      </c>
      <c r="L23" s="44">
        <f>CHOOSE(Enlaces!$G$1,'TAM Aceite de Oliva'!J23,'TAM Aceite Virgen'!J23,'TAM Aceite Virgen Extra'!J23)</f>
        <v>9.3099999999999987</v>
      </c>
      <c r="M23" s="44">
        <f>CHOOSE(Enlaces!$G$1,'TAM Aceite de Oliva'!K23,'TAM Aceite Virgen'!K23,'TAM Aceite Virgen Extra'!K23)</f>
        <v>21.32</v>
      </c>
      <c r="N23" s="44">
        <f>CHOOSE(Enlaces!$G$1,'TAM Aceite de Oliva'!L23,'TAM Aceite Virgen'!L23,'TAM Aceite Virgen Extra'!L23)</f>
        <v>19.57</v>
      </c>
      <c r="O23" s="44">
        <f>CHOOSE(Enlaces!$G$1,'TAM Aceite de Oliva'!M23,'TAM Aceite Virgen'!M23,'TAM Aceite Virgen Extra'!M23)</f>
        <v>18.3</v>
      </c>
      <c r="P23" s="44">
        <f>CHOOSE(Enlaces!$G$1,'TAM Aceite de Oliva'!N23,'TAM Aceite Virgen'!N23,'TAM Aceite Virgen Extra'!N23)</f>
        <v>8.6999999999999993</v>
      </c>
      <c r="Q23" s="44">
        <f>CHOOSE(Enlaces!$G$1,'TAM Aceite de Oliva'!O23,'TAM Aceite Virgen'!O23,'TAM Aceite Virgen Extra'!O23)</f>
        <v>1.92</v>
      </c>
      <c r="R23" s="44">
        <f>CHOOSE(Enlaces!$G$1,'TAM Aceite de Oliva'!P23,'TAM Aceite Virgen'!P23,'TAM Aceite Virgen Extra'!P23)</f>
        <v>0.76</v>
      </c>
    </row>
    <row r="24" spans="3:18" x14ac:dyDescent="0.3">
      <c r="C24" s="19">
        <f>CHOOSE(Enlaces!$G$1,'TAM Aceite de Oliva'!B24,'TAM Aceite Virgen'!B24,'TAM Aceite Virgen Extra'!B24)</f>
        <v>3.600000000000001</v>
      </c>
      <c r="D24" s="18">
        <f>CHOOSE(Enlaces!$G$1,'TAM Aceite de Oliva'!C24,'TAM Aceite Virgen'!C24,'TAM Aceite Virgen Extra'!C24)</f>
        <v>3.7000000000000011</v>
      </c>
      <c r="F24" s="42" t="str">
        <f t="shared" si="0"/>
        <v>&gt;=3,6  - &lt; 3,7</v>
      </c>
      <c r="G24" s="44">
        <f>CHOOSE(Enlaces!$G$1,'TAM Aceite de Oliva'!E24,'TAM Aceite Virgen'!E24,'TAM Aceite Virgen Extra'!E24)</f>
        <v>3.48</v>
      </c>
      <c r="H24" s="44">
        <f>CHOOSE(Enlaces!$G$1,'TAM Aceite de Oliva'!F24,'TAM Aceite Virgen'!F24,'TAM Aceite Virgen Extra'!F24)</f>
        <v>3.3400000000000003</v>
      </c>
      <c r="I24" s="44">
        <f>CHOOSE(Enlaces!$G$1,'TAM Aceite de Oliva'!G24,'TAM Aceite Virgen'!G24,'TAM Aceite Virgen Extra'!G24)</f>
        <v>2.35</v>
      </c>
      <c r="J24" s="44">
        <f>CHOOSE(Enlaces!$G$1,'TAM Aceite de Oliva'!H24,'TAM Aceite Virgen'!H24,'TAM Aceite Virgen Extra'!H24)</f>
        <v>2.8499999999999996</v>
      </c>
      <c r="K24" s="44">
        <f>CHOOSE(Enlaces!$G$1,'TAM Aceite de Oliva'!I24,'TAM Aceite Virgen'!I24,'TAM Aceite Virgen Extra'!I24)</f>
        <v>3.85</v>
      </c>
      <c r="L24" s="44">
        <f>CHOOSE(Enlaces!$G$1,'TAM Aceite de Oliva'!J24,'TAM Aceite Virgen'!J24,'TAM Aceite Virgen Extra'!J24)</f>
        <v>4.75</v>
      </c>
      <c r="M24" s="44">
        <f>CHOOSE(Enlaces!$G$1,'TAM Aceite de Oliva'!K24,'TAM Aceite Virgen'!K24,'TAM Aceite Virgen Extra'!K24)</f>
        <v>15.79</v>
      </c>
      <c r="N24" s="44">
        <f>CHOOSE(Enlaces!$G$1,'TAM Aceite de Oliva'!L24,'TAM Aceite Virgen'!L24,'TAM Aceite Virgen Extra'!L24)</f>
        <v>24.23</v>
      </c>
      <c r="O24" s="44">
        <f>CHOOSE(Enlaces!$G$1,'TAM Aceite de Oliva'!M24,'TAM Aceite Virgen'!M24,'TAM Aceite Virgen Extra'!M24)</f>
        <v>21.64</v>
      </c>
      <c r="P24" s="44">
        <f>CHOOSE(Enlaces!$G$1,'TAM Aceite de Oliva'!N24,'TAM Aceite Virgen'!N24,'TAM Aceite Virgen Extra'!N24)</f>
        <v>5.58</v>
      </c>
      <c r="Q24" s="44">
        <f>CHOOSE(Enlaces!$G$1,'TAM Aceite de Oliva'!O24,'TAM Aceite Virgen'!O24,'TAM Aceite Virgen Extra'!O24)</f>
        <v>1.32</v>
      </c>
      <c r="R24" s="44">
        <f>CHOOSE(Enlaces!$G$1,'TAM Aceite de Oliva'!P24,'TAM Aceite Virgen'!P24,'TAM Aceite Virgen Extra'!P24)</f>
        <v>2.1</v>
      </c>
    </row>
    <row r="25" spans="3:18" x14ac:dyDescent="0.3">
      <c r="C25" s="19">
        <f>CHOOSE(Enlaces!$G$1,'TAM Aceite de Oliva'!B25,'TAM Aceite Virgen'!B25,'TAM Aceite Virgen Extra'!B25)</f>
        <v>3.7000000000000011</v>
      </c>
      <c r="D25" s="18">
        <f>CHOOSE(Enlaces!$G$1,'TAM Aceite de Oliva'!C25,'TAM Aceite Virgen'!C25,'TAM Aceite Virgen Extra'!C25)</f>
        <v>3.8000000000000012</v>
      </c>
      <c r="F25" s="42" t="str">
        <f t="shared" si="0"/>
        <v>&gt;=3,7  - &lt; 3,8</v>
      </c>
      <c r="G25" s="44">
        <f>CHOOSE(Enlaces!$G$1,'TAM Aceite de Oliva'!E25,'TAM Aceite Virgen'!E25,'TAM Aceite Virgen Extra'!E25)</f>
        <v>1.24</v>
      </c>
      <c r="H25" s="44">
        <f>CHOOSE(Enlaces!$G$1,'TAM Aceite de Oliva'!F25,'TAM Aceite Virgen'!F25,'TAM Aceite Virgen Extra'!F25)</f>
        <v>3.57</v>
      </c>
      <c r="I25" s="44">
        <f>CHOOSE(Enlaces!$G$1,'TAM Aceite de Oliva'!G25,'TAM Aceite Virgen'!G25,'TAM Aceite Virgen Extra'!G25)</f>
        <v>2.9499999999999997</v>
      </c>
      <c r="J25" s="44">
        <f>CHOOSE(Enlaces!$G$1,'TAM Aceite de Oliva'!H25,'TAM Aceite Virgen'!H25,'TAM Aceite Virgen Extra'!H25)</f>
        <v>6.8000000000000007</v>
      </c>
      <c r="K25" s="44">
        <f>CHOOSE(Enlaces!$G$1,'TAM Aceite de Oliva'!I25,'TAM Aceite Virgen'!I25,'TAM Aceite Virgen Extra'!I25)</f>
        <v>4.29</v>
      </c>
      <c r="L25" s="44">
        <f>CHOOSE(Enlaces!$G$1,'TAM Aceite de Oliva'!J25,'TAM Aceite Virgen'!J25,'TAM Aceite Virgen Extra'!J25)</f>
        <v>9.879999999999999</v>
      </c>
      <c r="M25" s="44">
        <f>CHOOSE(Enlaces!$G$1,'TAM Aceite de Oliva'!K25,'TAM Aceite Virgen'!K25,'TAM Aceite Virgen Extra'!K25)</f>
        <v>9.61</v>
      </c>
      <c r="N25" s="44">
        <f>CHOOSE(Enlaces!$G$1,'TAM Aceite de Oliva'!L25,'TAM Aceite Virgen'!L25,'TAM Aceite Virgen Extra'!L25)</f>
        <v>4.8199999999999994</v>
      </c>
      <c r="O25" s="44">
        <f>CHOOSE(Enlaces!$G$1,'TAM Aceite de Oliva'!M25,'TAM Aceite Virgen'!M25,'TAM Aceite Virgen Extra'!M25)</f>
        <v>1.77</v>
      </c>
      <c r="P25" s="44">
        <f>CHOOSE(Enlaces!$G$1,'TAM Aceite de Oliva'!N25,'TAM Aceite Virgen'!N25,'TAM Aceite Virgen Extra'!N25)</f>
        <v>2.0099999999999998</v>
      </c>
      <c r="Q25" s="44">
        <f>CHOOSE(Enlaces!$G$1,'TAM Aceite de Oliva'!O25,'TAM Aceite Virgen'!O25,'TAM Aceite Virgen Extra'!O25)</f>
        <v>0.96000000000000008</v>
      </c>
      <c r="R25" s="44">
        <f>CHOOSE(Enlaces!$G$1,'TAM Aceite de Oliva'!P25,'TAM Aceite Virgen'!P25,'TAM Aceite Virgen Extra'!P25)</f>
        <v>1.54</v>
      </c>
    </row>
    <row r="26" spans="3:18" x14ac:dyDescent="0.3">
      <c r="C26" s="19">
        <f>CHOOSE(Enlaces!$G$1,'TAM Aceite de Oliva'!B26,'TAM Aceite Virgen'!B26,'TAM Aceite Virgen Extra'!B26)</f>
        <v>3.8000000000000012</v>
      </c>
      <c r="D26" s="18">
        <f>CHOOSE(Enlaces!$G$1,'TAM Aceite de Oliva'!C26,'TAM Aceite Virgen'!C26,'TAM Aceite Virgen Extra'!C26)</f>
        <v>3.9000000000000012</v>
      </c>
      <c r="F26" s="42" t="str">
        <f t="shared" si="0"/>
        <v>&gt;=3,8  - &lt; 3,9</v>
      </c>
      <c r="G26" s="44">
        <f>CHOOSE(Enlaces!$G$1,'TAM Aceite de Oliva'!E26,'TAM Aceite Virgen'!E26,'TAM Aceite Virgen Extra'!E26)</f>
        <v>9.4799999999999986</v>
      </c>
      <c r="H26" s="44">
        <f>CHOOSE(Enlaces!$G$1,'TAM Aceite de Oliva'!F26,'TAM Aceite Virgen'!F26,'TAM Aceite Virgen Extra'!F26)</f>
        <v>8.620000000000001</v>
      </c>
      <c r="I26" s="44">
        <f>CHOOSE(Enlaces!$G$1,'TAM Aceite de Oliva'!G26,'TAM Aceite Virgen'!G26,'TAM Aceite Virgen Extra'!G26)</f>
        <v>8.65</v>
      </c>
      <c r="J26" s="44">
        <f>CHOOSE(Enlaces!$G$1,'TAM Aceite de Oliva'!H26,'TAM Aceite Virgen'!H26,'TAM Aceite Virgen Extra'!H26)</f>
        <v>10.55</v>
      </c>
      <c r="K26" s="44">
        <f>CHOOSE(Enlaces!$G$1,'TAM Aceite de Oliva'!I26,'TAM Aceite Virgen'!I26,'TAM Aceite Virgen Extra'!I26)</f>
        <v>6.68</v>
      </c>
      <c r="L26" s="44">
        <f>CHOOSE(Enlaces!$G$1,'TAM Aceite de Oliva'!J26,'TAM Aceite Virgen'!J26,'TAM Aceite Virgen Extra'!J26)</f>
        <v>7.53</v>
      </c>
      <c r="M26" s="44">
        <f>CHOOSE(Enlaces!$G$1,'TAM Aceite de Oliva'!K26,'TAM Aceite Virgen'!K26,'TAM Aceite Virgen Extra'!K26)</f>
        <v>3.7699999999999996</v>
      </c>
      <c r="N26" s="44">
        <f>CHOOSE(Enlaces!$G$1,'TAM Aceite de Oliva'!L26,'TAM Aceite Virgen'!L26,'TAM Aceite Virgen Extra'!L26)</f>
        <v>1.8599999999999999</v>
      </c>
      <c r="O26" s="44">
        <f>CHOOSE(Enlaces!$G$1,'TAM Aceite de Oliva'!M26,'TAM Aceite Virgen'!M26,'TAM Aceite Virgen Extra'!M26)</f>
        <v>1.24</v>
      </c>
      <c r="P26" s="44">
        <f>CHOOSE(Enlaces!$G$1,'TAM Aceite de Oliva'!N26,'TAM Aceite Virgen'!N26,'TAM Aceite Virgen Extra'!N26)</f>
        <v>1.08</v>
      </c>
      <c r="Q26" s="44">
        <f>CHOOSE(Enlaces!$G$1,'TAM Aceite de Oliva'!O26,'TAM Aceite Virgen'!O26,'TAM Aceite Virgen Extra'!O26)</f>
        <v>1.7</v>
      </c>
      <c r="R26" s="44">
        <f>CHOOSE(Enlaces!$G$1,'TAM Aceite de Oliva'!P26,'TAM Aceite Virgen'!P26,'TAM Aceite Virgen Extra'!P26)</f>
        <v>0.62</v>
      </c>
    </row>
    <row r="27" spans="3:18" x14ac:dyDescent="0.3">
      <c r="C27" s="19">
        <f>CHOOSE(Enlaces!$G$1,'TAM Aceite de Oliva'!B27,'TAM Aceite Virgen'!B27,'TAM Aceite Virgen Extra'!B27)</f>
        <v>3.9000000000000012</v>
      </c>
      <c r="D27" s="18">
        <f>CHOOSE(Enlaces!$G$1,'TAM Aceite de Oliva'!C27,'TAM Aceite Virgen'!C27,'TAM Aceite Virgen Extra'!C27)</f>
        <v>4.0000000000000009</v>
      </c>
      <c r="F27" s="42" t="str">
        <f t="shared" si="0"/>
        <v>&gt;=3,9  - &lt; 4</v>
      </c>
      <c r="G27" s="44">
        <f>CHOOSE(Enlaces!$G$1,'TAM Aceite de Oliva'!E27,'TAM Aceite Virgen'!E27,'TAM Aceite Virgen Extra'!E27)</f>
        <v>9.1100000000000012</v>
      </c>
      <c r="H27" s="44">
        <f>CHOOSE(Enlaces!$G$1,'TAM Aceite de Oliva'!F27,'TAM Aceite Virgen'!F27,'TAM Aceite Virgen Extra'!F27)</f>
        <v>11.79</v>
      </c>
      <c r="I27" s="44">
        <f>CHOOSE(Enlaces!$G$1,'TAM Aceite de Oliva'!G27,'TAM Aceite Virgen'!G27,'TAM Aceite Virgen Extra'!G27)</f>
        <v>12.64</v>
      </c>
      <c r="J27" s="44">
        <f>CHOOSE(Enlaces!$G$1,'TAM Aceite de Oliva'!H27,'TAM Aceite Virgen'!H27,'TAM Aceite Virgen Extra'!H27)</f>
        <v>9.17</v>
      </c>
      <c r="K27" s="44">
        <f>CHOOSE(Enlaces!$G$1,'TAM Aceite de Oliva'!I27,'TAM Aceite Virgen'!I27,'TAM Aceite Virgen Extra'!I27)</f>
        <v>10.93</v>
      </c>
      <c r="L27" s="44">
        <f>CHOOSE(Enlaces!$G$1,'TAM Aceite de Oliva'!J27,'TAM Aceite Virgen'!J27,'TAM Aceite Virgen Extra'!J27)</f>
        <v>11.829999999999998</v>
      </c>
      <c r="M27" s="44">
        <f>CHOOSE(Enlaces!$G$1,'TAM Aceite de Oliva'!K27,'TAM Aceite Virgen'!K27,'TAM Aceite Virgen Extra'!K27)</f>
        <v>9.09</v>
      </c>
      <c r="N27" s="44">
        <f>CHOOSE(Enlaces!$G$1,'TAM Aceite de Oliva'!L27,'TAM Aceite Virgen'!L27,'TAM Aceite Virgen Extra'!L27)</f>
        <v>8.9599999999999991</v>
      </c>
      <c r="O27" s="44">
        <f>CHOOSE(Enlaces!$G$1,'TAM Aceite de Oliva'!M27,'TAM Aceite Virgen'!M27,'TAM Aceite Virgen Extra'!M27)</f>
        <v>7.26</v>
      </c>
      <c r="P27" s="44">
        <f>CHOOSE(Enlaces!$G$1,'TAM Aceite de Oliva'!N27,'TAM Aceite Virgen'!N27,'TAM Aceite Virgen Extra'!N27)</f>
        <v>3.5500000000000003</v>
      </c>
      <c r="Q27" s="44">
        <f>CHOOSE(Enlaces!$G$1,'TAM Aceite de Oliva'!O27,'TAM Aceite Virgen'!O27,'TAM Aceite Virgen Extra'!O27)</f>
        <v>3.33</v>
      </c>
      <c r="R27" s="44">
        <f>CHOOSE(Enlaces!$G$1,'TAM Aceite de Oliva'!P27,'TAM Aceite Virgen'!P27,'TAM Aceite Virgen Extra'!P27)</f>
        <v>1.56</v>
      </c>
    </row>
    <row r="28" spans="3:18" x14ac:dyDescent="0.3">
      <c r="C28" s="19">
        <f>CHOOSE(Enlaces!$G$1,'TAM Aceite de Oliva'!B28,'TAM Aceite Virgen'!B28,'TAM Aceite Virgen Extra'!B28)</f>
        <v>4.0000000000000009</v>
      </c>
      <c r="D28" s="18">
        <f>CHOOSE(Enlaces!$G$1,'TAM Aceite de Oliva'!C28,'TAM Aceite Virgen'!C28,'TAM Aceite Virgen Extra'!C28)</f>
        <v>4.1000000000000005</v>
      </c>
      <c r="F28" s="42" t="str">
        <f t="shared" si="0"/>
        <v>&gt;=4  - &lt; 4,1</v>
      </c>
      <c r="G28" s="44">
        <f>CHOOSE(Enlaces!$G$1,'TAM Aceite de Oliva'!E28,'TAM Aceite Virgen'!E28,'TAM Aceite Virgen Extra'!E28)</f>
        <v>30.220000000000002</v>
      </c>
      <c r="H28" s="44">
        <f>CHOOSE(Enlaces!$G$1,'TAM Aceite de Oliva'!F28,'TAM Aceite Virgen'!F28,'TAM Aceite Virgen Extra'!F28)</f>
        <v>34.940000000000005</v>
      </c>
      <c r="I28" s="44">
        <f>CHOOSE(Enlaces!$G$1,'TAM Aceite de Oliva'!G28,'TAM Aceite Virgen'!G28,'TAM Aceite Virgen Extra'!G28)</f>
        <v>34.82</v>
      </c>
      <c r="J28" s="44">
        <f>CHOOSE(Enlaces!$G$1,'TAM Aceite de Oliva'!H28,'TAM Aceite Virgen'!H28,'TAM Aceite Virgen Extra'!H28)</f>
        <v>25.87</v>
      </c>
      <c r="K28" s="44">
        <f>CHOOSE(Enlaces!$G$1,'TAM Aceite de Oliva'!I28,'TAM Aceite Virgen'!I28,'TAM Aceite Virgen Extra'!I28)</f>
        <v>15.530000000000001</v>
      </c>
      <c r="L28" s="44">
        <f>CHOOSE(Enlaces!$G$1,'TAM Aceite de Oliva'!J28,'TAM Aceite Virgen'!J28,'TAM Aceite Virgen Extra'!J28)</f>
        <v>1.49</v>
      </c>
      <c r="M28" s="44">
        <f>CHOOSE(Enlaces!$G$1,'TAM Aceite de Oliva'!K28,'TAM Aceite Virgen'!K28,'TAM Aceite Virgen Extra'!K28)</f>
        <v>1.2</v>
      </c>
      <c r="N28" s="44">
        <f>CHOOSE(Enlaces!$G$1,'TAM Aceite de Oliva'!L28,'TAM Aceite Virgen'!L28,'TAM Aceite Virgen Extra'!L28)</f>
        <v>0.65999999999999992</v>
      </c>
      <c r="O28" s="44">
        <f>CHOOSE(Enlaces!$G$1,'TAM Aceite de Oliva'!M28,'TAM Aceite Virgen'!M28,'TAM Aceite Virgen Extra'!M28)</f>
        <v>0.85</v>
      </c>
      <c r="P28" s="44">
        <f>CHOOSE(Enlaces!$G$1,'TAM Aceite de Oliva'!N28,'TAM Aceite Virgen'!N28,'TAM Aceite Virgen Extra'!N28)</f>
        <v>0.34</v>
      </c>
      <c r="Q28" s="44">
        <f>CHOOSE(Enlaces!$G$1,'TAM Aceite de Oliva'!O28,'TAM Aceite Virgen'!O28,'TAM Aceite Virgen Extra'!O28)</f>
        <v>0.51</v>
      </c>
      <c r="R28" s="44">
        <f>CHOOSE(Enlaces!$G$1,'TAM Aceite de Oliva'!P28,'TAM Aceite Virgen'!P28,'TAM Aceite Virgen Extra'!P28)</f>
        <v>0.31999999999999995</v>
      </c>
    </row>
    <row r="29" spans="3:18" x14ac:dyDescent="0.3">
      <c r="C29" s="19">
        <f>CHOOSE(Enlaces!$G$1,'TAM Aceite de Oliva'!B29,'TAM Aceite Virgen'!B29,'TAM Aceite Virgen Extra'!B29)</f>
        <v>4.1000000000000005</v>
      </c>
      <c r="D29" s="18">
        <f>CHOOSE(Enlaces!$G$1,'TAM Aceite de Oliva'!C29,'TAM Aceite Virgen'!C29,'TAM Aceite Virgen Extra'!C29)</f>
        <v>4.2</v>
      </c>
      <c r="F29" s="42" t="str">
        <f t="shared" si="0"/>
        <v>&gt;=4,1  - &lt; 4,2</v>
      </c>
      <c r="G29" s="44">
        <f>CHOOSE(Enlaces!$G$1,'TAM Aceite de Oliva'!E29,'TAM Aceite Virgen'!E29,'TAM Aceite Virgen Extra'!E29)</f>
        <v>7.89</v>
      </c>
      <c r="H29" s="44">
        <f>CHOOSE(Enlaces!$G$1,'TAM Aceite de Oliva'!F29,'TAM Aceite Virgen'!F29,'TAM Aceite Virgen Extra'!F29)</f>
        <v>5.8599999999999994</v>
      </c>
      <c r="I29" s="44">
        <f>CHOOSE(Enlaces!$G$1,'TAM Aceite de Oliva'!G29,'TAM Aceite Virgen'!G29,'TAM Aceite Virgen Extra'!G29)</f>
        <v>5.6</v>
      </c>
      <c r="J29" s="44">
        <f>CHOOSE(Enlaces!$G$1,'TAM Aceite de Oliva'!H29,'TAM Aceite Virgen'!H29,'TAM Aceite Virgen Extra'!H29)</f>
        <v>3.6</v>
      </c>
      <c r="K29" s="44">
        <f>CHOOSE(Enlaces!$G$1,'TAM Aceite de Oliva'!I29,'TAM Aceite Virgen'!I29,'TAM Aceite Virgen Extra'!I29)</f>
        <v>2.54</v>
      </c>
      <c r="L29" s="44">
        <f>CHOOSE(Enlaces!$G$1,'TAM Aceite de Oliva'!J29,'TAM Aceite Virgen'!J29,'TAM Aceite Virgen Extra'!J29)</f>
        <v>1.2999999999999998</v>
      </c>
      <c r="M29" s="44">
        <f>CHOOSE(Enlaces!$G$1,'TAM Aceite de Oliva'!K29,'TAM Aceite Virgen'!K29,'TAM Aceite Virgen Extra'!K29)</f>
        <v>1.0699999999999998</v>
      </c>
      <c r="N29" s="44">
        <f>CHOOSE(Enlaces!$G$1,'TAM Aceite de Oliva'!L29,'TAM Aceite Virgen'!L29,'TAM Aceite Virgen Extra'!L29)</f>
        <v>0.47</v>
      </c>
      <c r="O29" s="44">
        <f>CHOOSE(Enlaces!$G$1,'TAM Aceite de Oliva'!M29,'TAM Aceite Virgen'!M29,'TAM Aceite Virgen Extra'!M29)</f>
        <v>0.55000000000000004</v>
      </c>
      <c r="P29" s="44">
        <f>CHOOSE(Enlaces!$G$1,'TAM Aceite de Oliva'!N29,'TAM Aceite Virgen'!N29,'TAM Aceite Virgen Extra'!N29)</f>
        <v>0.28000000000000003</v>
      </c>
      <c r="Q29" s="44">
        <f>CHOOSE(Enlaces!$G$1,'TAM Aceite de Oliva'!O29,'TAM Aceite Virgen'!O29,'TAM Aceite Virgen Extra'!O29)</f>
        <v>0.83</v>
      </c>
      <c r="R29" s="44">
        <f>CHOOSE(Enlaces!$G$1,'TAM Aceite de Oliva'!P29,'TAM Aceite Virgen'!P29,'TAM Aceite Virgen Extra'!P29)</f>
        <v>0.73</v>
      </c>
    </row>
    <row r="30" spans="3:18" x14ac:dyDescent="0.3">
      <c r="C30" s="19">
        <f>CHOOSE(Enlaces!$G$1,'TAM Aceite de Oliva'!B30,'TAM Aceite Virgen'!B30,'TAM Aceite Virgen Extra'!B30)</f>
        <v>4.2</v>
      </c>
      <c r="D30" s="18">
        <f>CHOOSE(Enlaces!$G$1,'TAM Aceite de Oliva'!C30,'TAM Aceite Virgen'!C30,'TAM Aceite Virgen Extra'!C30)</f>
        <v>4.3</v>
      </c>
      <c r="F30" s="42" t="str">
        <f t="shared" si="0"/>
        <v>&gt;=4,2  - &lt; 4,3</v>
      </c>
      <c r="G30" s="44">
        <f>CHOOSE(Enlaces!$G$1,'TAM Aceite de Oliva'!E30,'TAM Aceite Virgen'!E30,'TAM Aceite Virgen Extra'!E30)</f>
        <v>2.5199999999999996</v>
      </c>
      <c r="H30" s="44">
        <f>CHOOSE(Enlaces!$G$1,'TAM Aceite de Oliva'!F30,'TAM Aceite Virgen'!F30,'TAM Aceite Virgen Extra'!F30)</f>
        <v>3.2800000000000002</v>
      </c>
      <c r="I30" s="44">
        <f>CHOOSE(Enlaces!$G$1,'TAM Aceite de Oliva'!G30,'TAM Aceite Virgen'!G30,'TAM Aceite Virgen Extra'!G30)</f>
        <v>2.99</v>
      </c>
      <c r="J30" s="44">
        <f>CHOOSE(Enlaces!$G$1,'TAM Aceite de Oliva'!H30,'TAM Aceite Virgen'!H30,'TAM Aceite Virgen Extra'!H30)</f>
        <v>1.01</v>
      </c>
      <c r="K30" s="44">
        <f>CHOOSE(Enlaces!$G$1,'TAM Aceite de Oliva'!I30,'TAM Aceite Virgen'!I30,'TAM Aceite Virgen Extra'!I30)</f>
        <v>0.44000000000000006</v>
      </c>
      <c r="L30" s="44">
        <f>CHOOSE(Enlaces!$G$1,'TAM Aceite de Oliva'!J30,'TAM Aceite Virgen'!J30,'TAM Aceite Virgen Extra'!J30)</f>
        <v>0.47000000000000003</v>
      </c>
      <c r="M30" s="44">
        <f>CHOOSE(Enlaces!$G$1,'TAM Aceite de Oliva'!K30,'TAM Aceite Virgen'!K30,'TAM Aceite Virgen Extra'!K30)</f>
        <v>0.28999999999999998</v>
      </c>
      <c r="N30" s="44">
        <f>CHOOSE(Enlaces!$G$1,'TAM Aceite de Oliva'!L30,'TAM Aceite Virgen'!L30,'TAM Aceite Virgen Extra'!L30)</f>
        <v>0.08</v>
      </c>
      <c r="O30" s="44">
        <f>CHOOSE(Enlaces!$G$1,'TAM Aceite de Oliva'!M30,'TAM Aceite Virgen'!M30,'TAM Aceite Virgen Extra'!M30)</f>
        <v>0.56000000000000005</v>
      </c>
      <c r="P30" s="44">
        <f>CHOOSE(Enlaces!$G$1,'TAM Aceite de Oliva'!N30,'TAM Aceite Virgen'!N30,'TAM Aceite Virgen Extra'!N30)</f>
        <v>0.13</v>
      </c>
      <c r="Q30" s="44">
        <f>CHOOSE(Enlaces!$G$1,'TAM Aceite de Oliva'!O30,'TAM Aceite Virgen'!O30,'TAM Aceite Virgen Extra'!O30)</f>
        <v>0.85</v>
      </c>
      <c r="R30" s="44">
        <f>CHOOSE(Enlaces!$G$1,'TAM Aceite de Oliva'!P30,'TAM Aceite Virgen'!P30,'TAM Aceite Virgen Extra'!P30)</f>
        <v>0.22999999999999998</v>
      </c>
    </row>
    <row r="31" spans="3:18" x14ac:dyDescent="0.3">
      <c r="C31" s="19">
        <f>CHOOSE(Enlaces!$G$1,'TAM Aceite de Oliva'!B31,'TAM Aceite Virgen'!B31,'TAM Aceite Virgen Extra'!B31)</f>
        <v>4.3</v>
      </c>
      <c r="D31" s="18">
        <f>CHOOSE(Enlaces!$G$1,'TAM Aceite de Oliva'!C31,'TAM Aceite Virgen'!C31,'TAM Aceite Virgen Extra'!C31)</f>
        <v>4.3999999999999995</v>
      </c>
      <c r="F31" s="42" t="str">
        <f>"&gt;="&amp;C31&amp;"  - &lt; "&amp;D31</f>
        <v>&gt;=4,3  - &lt; 4,4</v>
      </c>
      <c r="G31" s="44">
        <f>CHOOSE(Enlaces!$G$1,'TAM Aceite de Oliva'!E31,'TAM Aceite Virgen'!E31,'TAM Aceite Virgen Extra'!E31)</f>
        <v>3.13</v>
      </c>
      <c r="H31" s="44">
        <f>CHOOSE(Enlaces!$G$1,'TAM Aceite de Oliva'!F31,'TAM Aceite Virgen'!F31,'TAM Aceite Virgen Extra'!F31)</f>
        <v>2.25</v>
      </c>
      <c r="I31" s="44">
        <f>CHOOSE(Enlaces!$G$1,'TAM Aceite de Oliva'!G31,'TAM Aceite Virgen'!G31,'TAM Aceite Virgen Extra'!G31)</f>
        <v>2.7</v>
      </c>
      <c r="J31" s="44">
        <f>CHOOSE(Enlaces!$G$1,'TAM Aceite de Oliva'!H31,'TAM Aceite Virgen'!H31,'TAM Aceite Virgen Extra'!H31)</f>
        <v>0.79</v>
      </c>
      <c r="K31" s="44">
        <f>CHOOSE(Enlaces!$G$1,'TAM Aceite de Oliva'!I31,'TAM Aceite Virgen'!I31,'TAM Aceite Virgen Extra'!I31)</f>
        <v>0.37</v>
      </c>
      <c r="L31" s="44">
        <f>CHOOSE(Enlaces!$G$1,'TAM Aceite de Oliva'!J31,'TAM Aceite Virgen'!J31,'TAM Aceite Virgen Extra'!J31)</f>
        <v>0.6</v>
      </c>
      <c r="M31" s="44">
        <f>CHOOSE(Enlaces!$G$1,'TAM Aceite de Oliva'!K31,'TAM Aceite Virgen'!K31,'TAM Aceite Virgen Extra'!K31)</f>
        <v>0.27</v>
      </c>
      <c r="N31" s="44">
        <f>CHOOSE(Enlaces!$G$1,'TAM Aceite de Oliva'!L31,'TAM Aceite Virgen'!L31,'TAM Aceite Virgen Extra'!L31)</f>
        <v>0.31999999999999995</v>
      </c>
      <c r="O31" s="44">
        <f>CHOOSE(Enlaces!$G$1,'TAM Aceite de Oliva'!M31,'TAM Aceite Virgen'!M31,'TAM Aceite Virgen Extra'!M31)</f>
        <v>0.42</v>
      </c>
      <c r="P31" s="44">
        <f>CHOOSE(Enlaces!$G$1,'TAM Aceite de Oliva'!N31,'TAM Aceite Virgen'!N31,'TAM Aceite Virgen Extra'!N31)</f>
        <v>7.0000000000000007E-2</v>
      </c>
      <c r="Q31" s="44">
        <f>CHOOSE(Enlaces!$G$1,'TAM Aceite de Oliva'!O31,'TAM Aceite Virgen'!O31,'TAM Aceite Virgen Extra'!O31)</f>
        <v>0.1</v>
      </c>
      <c r="R31" s="44">
        <f>CHOOSE(Enlaces!$G$1,'TAM Aceite de Oliva'!P31,'TAM Aceite Virgen'!P31,'TAM Aceite Virgen Extra'!P31)</f>
        <v>0.06</v>
      </c>
    </row>
    <row r="32" spans="3:18" x14ac:dyDescent="0.3">
      <c r="C32" s="19">
        <f>CHOOSE(Enlaces!$G$1,'TAM Aceite de Oliva'!B32,'TAM Aceite Virgen'!B32,'TAM Aceite Virgen Extra'!B32)</f>
        <v>4.3999999999999995</v>
      </c>
      <c r="D32" s="18">
        <f>CHOOSE(Enlaces!$G$1,'TAM Aceite de Oliva'!C32,'TAM Aceite Virgen'!C32,'TAM Aceite Virgen Extra'!C32)</f>
        <v>4.4999999999999991</v>
      </c>
      <c r="F32" s="42" t="str">
        <f>"&gt;="&amp;C32&amp;"  - &lt; "&amp;D32</f>
        <v>&gt;=4,4  - &lt; 4,5</v>
      </c>
      <c r="G32" s="44">
        <f>CHOOSE(Enlaces!$G$1,'TAM Aceite de Oliva'!E32,'TAM Aceite Virgen'!E32,'TAM Aceite Virgen Extra'!E32)</f>
        <v>0.69</v>
      </c>
      <c r="H32" s="44">
        <f>CHOOSE(Enlaces!$G$1,'TAM Aceite de Oliva'!F32,'TAM Aceite Virgen'!F32,'TAM Aceite Virgen Extra'!F32)</f>
        <v>1.02</v>
      </c>
      <c r="I32" s="44">
        <f>CHOOSE(Enlaces!$G$1,'TAM Aceite de Oliva'!G32,'TAM Aceite Virgen'!G32,'TAM Aceite Virgen Extra'!G32)</f>
        <v>1.05</v>
      </c>
      <c r="J32" s="44">
        <f>CHOOSE(Enlaces!$G$1,'TAM Aceite de Oliva'!H32,'TAM Aceite Virgen'!H32,'TAM Aceite Virgen Extra'!H32)</f>
        <v>0.85</v>
      </c>
      <c r="K32" s="44">
        <f>CHOOSE(Enlaces!$G$1,'TAM Aceite de Oliva'!I32,'TAM Aceite Virgen'!I32,'TAM Aceite Virgen Extra'!I32)</f>
        <v>0.81</v>
      </c>
      <c r="L32" s="44">
        <f>CHOOSE(Enlaces!$G$1,'TAM Aceite de Oliva'!J32,'TAM Aceite Virgen'!J32,'TAM Aceite Virgen Extra'!J32)</f>
        <v>0.39</v>
      </c>
      <c r="M32" s="44">
        <f>CHOOSE(Enlaces!$G$1,'TAM Aceite de Oliva'!K32,'TAM Aceite Virgen'!K32,'TAM Aceite Virgen Extra'!K32)</f>
        <v>0.22</v>
      </c>
      <c r="N32" s="44">
        <f>CHOOSE(Enlaces!$G$1,'TAM Aceite de Oliva'!L32,'TAM Aceite Virgen'!L32,'TAM Aceite Virgen Extra'!L32)</f>
        <v>0.59</v>
      </c>
      <c r="O32" s="44">
        <f>CHOOSE(Enlaces!$G$1,'TAM Aceite de Oliva'!M32,'TAM Aceite Virgen'!M32,'TAM Aceite Virgen Extra'!M32)</f>
        <v>0.37</v>
      </c>
      <c r="P32" s="44">
        <f>CHOOSE(Enlaces!$G$1,'TAM Aceite de Oliva'!N32,'TAM Aceite Virgen'!N32,'TAM Aceite Virgen Extra'!N32)</f>
        <v>0.8</v>
      </c>
      <c r="Q32" s="44">
        <f>CHOOSE(Enlaces!$G$1,'TAM Aceite de Oliva'!O32,'TAM Aceite Virgen'!O32,'TAM Aceite Virgen Extra'!O32)</f>
        <v>0.36</v>
      </c>
      <c r="R32" s="44">
        <f>CHOOSE(Enlaces!$G$1,'TAM Aceite de Oliva'!P32,'TAM Aceite Virgen'!P32,'TAM Aceite Virgen Extra'!P32)</f>
        <v>0.73</v>
      </c>
    </row>
    <row r="33" spans="3:18" x14ac:dyDescent="0.3">
      <c r="C33" s="54">
        <f>CHOOSE(Enlaces!$G$1,'TAM Aceite de Oliva'!B33,'TAM Aceite Virgen'!B33,'TAM Aceite Virgen Extra'!B33)</f>
        <v>4.4999999999999991</v>
      </c>
      <c r="D33" s="55">
        <f>CHOOSE(Enlaces!$G$1,'TAM Aceite de Oliva'!C33,'TAM Aceite Virgen'!C33,'TAM Aceite Virgen Extra'!C33)</f>
        <v>0</v>
      </c>
      <c r="F33" s="42" t="str">
        <f>"&gt;="&amp;C33</f>
        <v>&gt;=4,5</v>
      </c>
      <c r="G33" s="44">
        <f>CHOOSE(Enlaces!$G$1,'TAM Aceite de Oliva'!E33,'TAM Aceite Virgen'!E33,'TAM Aceite Virgen Extra'!E33)</f>
        <v>16.359999999999996</v>
      </c>
      <c r="H33" s="44">
        <f>CHOOSE(Enlaces!$G$1,'TAM Aceite de Oliva'!F33,'TAM Aceite Virgen'!F33,'TAM Aceite Virgen Extra'!F33)</f>
        <v>14.620000000000001</v>
      </c>
      <c r="I33" s="44">
        <f>CHOOSE(Enlaces!$G$1,'TAM Aceite de Oliva'!G33,'TAM Aceite Virgen'!G33,'TAM Aceite Virgen Extra'!G33)</f>
        <v>17.050000000000004</v>
      </c>
      <c r="J33" s="44">
        <f>CHOOSE(Enlaces!$G$1,'TAM Aceite de Oliva'!H33,'TAM Aceite Virgen'!H33,'TAM Aceite Virgen Extra'!H33)</f>
        <v>13.010000000000002</v>
      </c>
      <c r="K33" s="44">
        <f>CHOOSE(Enlaces!$G$1,'TAM Aceite de Oliva'!I33,'TAM Aceite Virgen'!I33,'TAM Aceite Virgen Extra'!I33)</f>
        <v>10.19</v>
      </c>
      <c r="L33" s="44">
        <f>CHOOSE(Enlaces!$G$1,'TAM Aceite de Oliva'!J33,'TAM Aceite Virgen'!J33,'TAM Aceite Virgen Extra'!J33)</f>
        <v>12.769999999999996</v>
      </c>
      <c r="M33" s="44">
        <f>CHOOSE(Enlaces!$G$1,'TAM Aceite de Oliva'!K33,'TAM Aceite Virgen'!K33,'TAM Aceite Virgen Extra'!K33)</f>
        <v>6.6000000000000005</v>
      </c>
      <c r="N33" s="44">
        <f>CHOOSE(Enlaces!$G$1,'TAM Aceite de Oliva'!L33,'TAM Aceite Virgen'!L33,'TAM Aceite Virgen Extra'!L33)</f>
        <v>5.9199999999999982</v>
      </c>
      <c r="O33" s="44">
        <f>CHOOSE(Enlaces!$G$1,'TAM Aceite de Oliva'!M33,'TAM Aceite Virgen'!M33,'TAM Aceite Virgen Extra'!M33)</f>
        <v>3.6999999999999993</v>
      </c>
      <c r="P33" s="44">
        <f>CHOOSE(Enlaces!$G$1,'TAM Aceite de Oliva'!N33,'TAM Aceite Virgen'!N33,'TAM Aceite Virgen Extra'!N33)</f>
        <v>4.1999999999999993</v>
      </c>
      <c r="Q33" s="44">
        <f>CHOOSE(Enlaces!$G$1,'TAM Aceite de Oliva'!O33,'TAM Aceite Virgen'!O33,'TAM Aceite Virgen Extra'!O33)</f>
        <v>5.299999999999998</v>
      </c>
      <c r="R33" s="44">
        <f>CHOOSE(Enlaces!$G$1,'TAM Aceite de Oliva'!P33,'TAM Aceite Virgen'!P33,'TAM Aceite Virgen Extra'!P33)</f>
        <v>4.9999999999999991</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D6" sqref="D6"/>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90.44140625" style="6"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68" t="s">
        <v>323</v>
      </c>
      <c r="G4" s="69"/>
      <c r="H4" s="69"/>
      <c r="I4" s="70"/>
    </row>
    <row r="5" spans="2:9" s="48" customFormat="1" ht="35.25" customHeight="1" x14ac:dyDescent="0.3">
      <c r="C5" s="49" t="s">
        <v>305</v>
      </c>
      <c r="D5" s="48" t="s">
        <v>313</v>
      </c>
      <c r="F5" s="71"/>
      <c r="G5" s="72"/>
      <c r="H5" s="72"/>
      <c r="I5" s="73"/>
    </row>
    <row r="6" spans="2:9" s="48" customFormat="1" ht="35.25" customHeight="1" x14ac:dyDescent="0.3">
      <c r="C6" s="49" t="s">
        <v>306</v>
      </c>
      <c r="D6" s="51" t="s">
        <v>315</v>
      </c>
      <c r="F6" s="71"/>
      <c r="G6" s="72"/>
      <c r="H6" s="72"/>
      <c r="I6" s="73"/>
    </row>
    <row r="7" spans="2:9" s="48" customFormat="1" ht="35.25" customHeight="1" x14ac:dyDescent="0.3">
      <c r="C7" s="49" t="s">
        <v>307</v>
      </c>
      <c r="D7" s="51" t="s">
        <v>314</v>
      </c>
      <c r="F7" s="71"/>
      <c r="G7" s="72"/>
      <c r="H7" s="72"/>
      <c r="I7" s="73"/>
    </row>
    <row r="8" spans="2:9" s="48" customFormat="1" ht="35.25" customHeight="1" x14ac:dyDescent="0.3">
      <c r="C8" s="49" t="s">
        <v>308</v>
      </c>
      <c r="D8" s="48" t="s">
        <v>316</v>
      </c>
      <c r="F8" s="71"/>
      <c r="G8" s="72"/>
      <c r="H8" s="72"/>
      <c r="I8" s="73"/>
    </row>
    <row r="9" spans="2:9" s="48" customFormat="1" ht="35.25" customHeight="1" x14ac:dyDescent="0.3">
      <c r="C9" s="49" t="s">
        <v>317</v>
      </c>
      <c r="D9" s="48" t="s">
        <v>318</v>
      </c>
      <c r="F9" s="71"/>
      <c r="G9" s="72"/>
      <c r="H9" s="72"/>
      <c r="I9" s="73"/>
    </row>
    <row r="10" spans="2:9" s="48" customFormat="1" ht="35.25" customHeight="1" x14ac:dyDescent="0.3">
      <c r="C10" s="49" t="s">
        <v>320</v>
      </c>
      <c r="D10" s="48" t="s">
        <v>319</v>
      </c>
      <c r="F10" s="71"/>
      <c r="G10" s="72"/>
      <c r="H10" s="72"/>
      <c r="I10" s="73"/>
    </row>
    <row r="11" spans="2:9" s="48" customFormat="1" ht="35.25" customHeight="1" x14ac:dyDescent="0.3">
      <c r="C11" s="49" t="s">
        <v>321</v>
      </c>
      <c r="D11" s="48" t="s">
        <v>322</v>
      </c>
      <c r="F11" s="71"/>
      <c r="G11" s="72"/>
      <c r="H11" s="72"/>
      <c r="I11" s="73"/>
    </row>
    <row r="12" spans="2:9" s="48" customFormat="1" ht="35.25" customHeight="1" thickBot="1" x14ac:dyDescent="0.35">
      <c r="C12" s="49" t="s">
        <v>324</v>
      </c>
      <c r="D12" s="48" t="s">
        <v>309</v>
      </c>
      <c r="F12" s="74"/>
      <c r="G12" s="75"/>
      <c r="H12" s="75"/>
      <c r="I12" s="76"/>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EC287"/>
  <sheetViews>
    <sheetView showGridLines="0" zoomScale="70" zoomScaleNormal="70" workbookViewId="0">
      <pane xSplit="2" ySplit="3" topLeftCell="DM4" activePane="bottomRight" state="frozen"/>
      <selection activeCell="A287" sqref="A287"/>
      <selection pane="topRight" activeCell="A287" sqref="A287"/>
      <selection pane="bottomLeft" activeCell="A287" sqref="A287"/>
      <selection pane="bottomRight" activeCell="EF35" sqref="EF35"/>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6384" width="11.44140625" style="6"/>
  </cols>
  <sheetData>
    <row r="1" spans="1:133"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row>
    <row r="2" spans="1:133"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row>
    <row r="3" spans="1:133"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row>
    <row r="4" spans="1:133"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row>
    <row r="5" spans="1:133"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row>
    <row r="6" spans="1:133"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row>
    <row r="7" spans="1:133"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row>
    <row r="8" spans="1:133"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row>
    <row r="9" spans="1:133"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row>
    <row r="10" spans="1:133"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row>
    <row r="11" spans="1:133"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row>
    <row r="12" spans="1:133"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row>
    <row r="13" spans="1:133"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row>
    <row r="14" spans="1:133"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row>
    <row r="15" spans="1:133"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row>
    <row r="16" spans="1:133"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row>
    <row r="17" spans="1:133"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row>
    <row r="18" spans="1:133"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row>
    <row r="19" spans="1:133"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row>
    <row r="20" spans="1:133"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row>
    <row r="21" spans="1:133"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row>
    <row r="22" spans="1:133"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row>
    <row r="23" spans="1:133"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row>
    <row r="24" spans="1:133"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row>
    <row r="25" spans="1:133"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row>
    <row r="26" spans="1:133"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row>
    <row r="27" spans="1:133"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row>
    <row r="28" spans="1:133"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row>
    <row r="29" spans="1:133"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row>
    <row r="30" spans="1:133"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row>
    <row r="31" spans="1:133"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row>
    <row r="32" spans="1:133"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row>
    <row r="33" spans="1:133"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row>
    <row r="34" spans="1:133"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row>
    <row r="35" spans="1:133"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row>
    <row r="36" spans="1:133"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row>
    <row r="37" spans="1:133"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row>
    <row r="38" spans="1:133"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row>
    <row r="39" spans="1:133"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row>
    <row r="40" spans="1:133"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row>
    <row r="41" spans="1:133"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row>
    <row r="42" spans="1:133"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row>
    <row r="43" spans="1:133"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row>
    <row r="44" spans="1:133"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row>
    <row r="45" spans="1:133"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row>
    <row r="46" spans="1:133"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row>
    <row r="47" spans="1:133"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row>
    <row r="48" spans="1:133"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row>
    <row r="49" spans="1:133"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row>
    <row r="50" spans="1:133"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row>
    <row r="51" spans="1:133"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row>
    <row r="52" spans="1:133"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row>
    <row r="53" spans="1:133"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row>
    <row r="54" spans="1:133"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row>
    <row r="55" spans="1:133"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row>
    <row r="56" spans="1:133"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row>
    <row r="57" spans="1:133"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row>
    <row r="58" spans="1:133"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row>
    <row r="59" spans="1:133"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row>
    <row r="60" spans="1:133"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row>
    <row r="61" spans="1:133"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row>
    <row r="62" spans="1:133"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row>
    <row r="63" spans="1:133"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row>
    <row r="64" spans="1:133"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row>
    <row r="65" spans="1:133"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row>
    <row r="66" spans="1:133"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row>
    <row r="67" spans="1:133"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row>
    <row r="68" spans="1:133"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row>
    <row r="69" spans="1:133"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row>
    <row r="70" spans="1:133"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row>
    <row r="71" spans="1:133"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row>
    <row r="72" spans="1:133"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row>
    <row r="73" spans="1:133"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row>
    <row r="74" spans="1:133"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row>
    <row r="75" spans="1:133"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row>
    <row r="76" spans="1:133"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row>
    <row r="77" spans="1:133"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row>
    <row r="78" spans="1:133"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row>
    <row r="79" spans="1:133"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row>
    <row r="80" spans="1:133"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row>
    <row r="81" spans="1:133"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row>
    <row r="82" spans="1:133"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row>
    <row r="83" spans="1:133"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row>
    <row r="84" spans="1:133"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row>
    <row r="85" spans="1:133"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row>
    <row r="86" spans="1:133"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row>
    <row r="87" spans="1:133"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row>
    <row r="88" spans="1:133"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row>
    <row r="89" spans="1:133"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row>
    <row r="90" spans="1:133"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row>
    <row r="91" spans="1:133"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row>
    <row r="92" spans="1:133"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row>
    <row r="93" spans="1:133"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row>
    <row r="94" spans="1:133"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row>
    <row r="95" spans="1:133"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row>
    <row r="96" spans="1:133"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row>
    <row r="97" spans="1:133"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row>
    <row r="98" spans="1:133"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row>
    <row r="99" spans="1:133"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row>
    <row r="100" spans="1:133"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row>
    <row r="101" spans="1:133"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row>
    <row r="102" spans="1:133"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row>
    <row r="103" spans="1:133"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row>
    <row r="104" spans="1:133"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row>
    <row r="105" spans="1:133"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row>
    <row r="106" spans="1:133"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row>
    <row r="107" spans="1:133"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row>
    <row r="108" spans="1:133"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row>
    <row r="109" spans="1:133"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row>
    <row r="110" spans="1:133"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row>
    <row r="111" spans="1:133"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row>
    <row r="112" spans="1:133"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row>
    <row r="113" spans="1:133"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row>
    <row r="114" spans="1:133"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row>
    <row r="115" spans="1:133"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row>
    <row r="116" spans="1:133"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row>
    <row r="117" spans="1:133"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row>
    <row r="118" spans="1:133"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row>
    <row r="119" spans="1:133"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row>
    <row r="120" spans="1:133"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row>
    <row r="121" spans="1:133"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row>
    <row r="122" spans="1:133"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row>
    <row r="123" spans="1:133"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row>
    <row r="124" spans="1:133"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row>
    <row r="125" spans="1:133"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row>
    <row r="126" spans="1:133"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row>
    <row r="127" spans="1:133"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row>
    <row r="128" spans="1:133"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row>
    <row r="129" spans="1:133"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row>
    <row r="130" spans="1:133"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row>
    <row r="131" spans="1:133"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row>
    <row r="132" spans="1:133"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row>
    <row r="133" spans="1:133"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row>
    <row r="134" spans="1:133"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row>
    <row r="135" spans="1:133"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row>
    <row r="136" spans="1:133"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row>
    <row r="137" spans="1:133"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row>
    <row r="138" spans="1:133"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row>
    <row r="139" spans="1:133"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row>
    <row r="140" spans="1:133"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row>
    <row r="141" spans="1:133"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row>
    <row r="142" spans="1:133"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row>
    <row r="143" spans="1:133"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row>
    <row r="144" spans="1:133"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row>
    <row r="145" spans="1:133"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row>
    <row r="146" spans="1:133"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row>
    <row r="147" spans="1:133"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row>
    <row r="148" spans="1:133"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row>
    <row r="149" spans="1:133"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row>
    <row r="150" spans="1:133"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row>
    <row r="151" spans="1:133"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row>
    <row r="152" spans="1:133"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row>
    <row r="153" spans="1:133"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row>
    <row r="154" spans="1:133"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row>
    <row r="155" spans="1:133"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row>
    <row r="156" spans="1:133"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row>
    <row r="157" spans="1:133"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row>
    <row r="158" spans="1:133"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row>
    <row r="159" spans="1:133"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row>
    <row r="160" spans="1:133"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row>
    <row r="161" spans="1:133"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row>
    <row r="162" spans="1:133"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row>
    <row r="163" spans="1:133"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row>
    <row r="164" spans="1:133"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row>
    <row r="165" spans="1:133"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row>
    <row r="166" spans="1:133"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row>
    <row r="167" spans="1:133"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row>
    <row r="168" spans="1:133"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row>
    <row r="169" spans="1:133"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row>
    <row r="170" spans="1:133"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row>
    <row r="171" spans="1:133"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row>
    <row r="172" spans="1:133"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row>
    <row r="173" spans="1:133"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row>
    <row r="174" spans="1:133"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row>
    <row r="175" spans="1:133"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row>
    <row r="176" spans="1:133"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row>
    <row r="177" spans="1:133"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row>
    <row r="178" spans="1:133"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row>
    <row r="179" spans="1:133"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row>
    <row r="180" spans="1:133"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row>
    <row r="181" spans="1:133"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row>
    <row r="182" spans="1:133"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row>
    <row r="183" spans="1:133"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row>
    <row r="184" spans="1:133"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row>
    <row r="185" spans="1:133"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row>
    <row r="186" spans="1:133"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row>
    <row r="187" spans="1:133"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row>
    <row r="188" spans="1:133"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row>
    <row r="189" spans="1:133"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row>
    <row r="190" spans="1:133"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row>
    <row r="191" spans="1:133"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row>
    <row r="192" spans="1:133"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row>
    <row r="193" spans="1:133"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row>
    <row r="194" spans="1:133"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row>
    <row r="195" spans="1:133"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row>
    <row r="196" spans="1:133"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row>
    <row r="197" spans="1:133"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row>
    <row r="198" spans="1:133"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row>
    <row r="199" spans="1:133"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row>
    <row r="200" spans="1:133"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row>
    <row r="201" spans="1:133"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row>
    <row r="202" spans="1:133"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row>
    <row r="203" spans="1:133"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row>
    <row r="204" spans="1:133"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row>
    <row r="205" spans="1:133"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row>
    <row r="206" spans="1:133"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row>
    <row r="207" spans="1:133"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row>
    <row r="208" spans="1:133"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row>
    <row r="209" spans="1:133"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row>
    <row r="210" spans="1:133"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row>
    <row r="211" spans="1:133"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row>
    <row r="212" spans="1:133"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row>
    <row r="213" spans="1:133"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row>
    <row r="214" spans="1:133"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row>
    <row r="215" spans="1:133"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row>
    <row r="216" spans="1:133"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row>
    <row r="217" spans="1:133"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row>
    <row r="218" spans="1:133"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row>
    <row r="219" spans="1:133"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row>
    <row r="220" spans="1:133"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row>
    <row r="221" spans="1:133"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row>
    <row r="222" spans="1:133"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row>
    <row r="223" spans="1:133"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row>
    <row r="224" spans="1:133"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row>
    <row r="225" spans="1:133"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row>
    <row r="226" spans="1:133"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row>
    <row r="227" spans="1:133"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row>
    <row r="228" spans="1:133"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row>
    <row r="229" spans="1:133"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row>
    <row r="230" spans="1:133"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row>
    <row r="231" spans="1:133"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row>
    <row r="232" spans="1:133"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row>
    <row r="233" spans="1:133"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row>
    <row r="234" spans="1:133"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row>
    <row r="235" spans="1:133"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row>
    <row r="236" spans="1:133"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row>
    <row r="237" spans="1:133"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row>
    <row r="238" spans="1:133"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row>
    <row r="239" spans="1:133"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row>
    <row r="240" spans="1:133"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row>
    <row r="241" spans="1:133"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row>
    <row r="242" spans="1:133"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row>
    <row r="243" spans="1:133"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row>
    <row r="244" spans="1:133"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row>
    <row r="245" spans="1:133"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row>
    <row r="246" spans="1:133"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row>
    <row r="247" spans="1:133"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row>
    <row r="248" spans="1:133"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row>
    <row r="249" spans="1:133"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row>
    <row r="250" spans="1:133"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row>
    <row r="251" spans="1:133"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row>
    <row r="252" spans="1:133"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row>
    <row r="253" spans="1:133"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row>
    <row r="254" spans="1:133"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row>
    <row r="255" spans="1:133"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row>
    <row r="256" spans="1:133"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row>
    <row r="257" spans="1:133"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row>
    <row r="259" spans="1:133"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row>
    <row r="260" spans="1:133" x14ac:dyDescent="0.3">
      <c r="A260" s="58" t="s">
        <v>265</v>
      </c>
      <c r="B260" s="58"/>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row>
    <row r="261" spans="1:133"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row>
    <row r="262" spans="1:133"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row>
    <row r="263" spans="1:133"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row>
    <row r="264" spans="1:133"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row>
    <row r="265" spans="1:133"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row>
    <row r="266" spans="1:133"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row>
    <row r="267" spans="1:133"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row>
    <row r="268" spans="1:133"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row>
    <row r="269" spans="1:133"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row>
    <row r="270" spans="1:133"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row>
    <row r="271" spans="1:133"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row>
    <row r="272" spans="1:133"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row>
    <row r="273" spans="1:133"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row>
    <row r="274" spans="1:133"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row>
    <row r="275" spans="1:133"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row>
    <row r="276" spans="1:133"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row>
    <row r="277" spans="1:133"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row>
    <row r="278" spans="1:133"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row>
    <row r="279" spans="1:133"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row>
    <row r="280" spans="1:133"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row>
    <row r="281" spans="1:133"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row>
    <row r="282" spans="1:133"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row>
    <row r="283" spans="1:133"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row>
    <row r="284" spans="1:133"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row>
    <row r="285" spans="1:133"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row>
    <row r="287" spans="1:133"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row>
  </sheetData>
  <mergeCells count="1">
    <mergeCell ref="A260:B260"/>
  </mergeCells>
  <conditionalFormatting sqref="BA287:BD287">
    <cfRule type="cellIs" dxfId="174" priority="55" operator="greaterThan">
      <formula>100.1</formula>
    </cfRule>
    <cfRule type="cellIs" dxfId="173" priority="56" operator="greaterThan">
      <formula>99.8</formula>
    </cfRule>
    <cfRule type="cellIs" dxfId="172" priority="57" operator="lessThan">
      <formula>99.8</formula>
    </cfRule>
  </conditionalFormatting>
  <conditionalFormatting sqref="BH287:BK287">
    <cfRule type="cellIs" dxfId="171" priority="52" operator="greaterThan">
      <formula>100.1</formula>
    </cfRule>
    <cfRule type="cellIs" dxfId="170" priority="53" operator="greaterThan">
      <formula>99.8</formula>
    </cfRule>
    <cfRule type="cellIs" dxfId="169" priority="54" operator="lessThan">
      <formula>99.8</formula>
    </cfRule>
  </conditionalFormatting>
  <conditionalFormatting sqref="BO287:BR287">
    <cfRule type="cellIs" dxfId="168" priority="49" operator="greaterThan">
      <formula>100.1</formula>
    </cfRule>
    <cfRule type="cellIs" dxfId="167" priority="50" operator="greaterThan">
      <formula>99.8</formula>
    </cfRule>
    <cfRule type="cellIs" dxfId="166" priority="51" operator="lessThan">
      <formula>99.8</formula>
    </cfRule>
  </conditionalFormatting>
  <conditionalFormatting sqref="BV287:BY287">
    <cfRule type="cellIs" dxfId="165" priority="46" operator="greaterThan">
      <formula>100.1</formula>
    </cfRule>
    <cfRule type="cellIs" dxfId="164" priority="47" operator="greaterThan">
      <formula>99.8</formula>
    </cfRule>
    <cfRule type="cellIs" dxfId="163" priority="48" operator="lessThan">
      <formula>99.8</formula>
    </cfRule>
  </conditionalFormatting>
  <conditionalFormatting sqref="AT287:AW287">
    <cfRule type="cellIs" dxfId="162" priority="43" operator="greaterThan">
      <formula>100.1</formula>
    </cfRule>
    <cfRule type="cellIs" dxfId="161" priority="44" operator="greaterThan">
      <formula>99.8</formula>
    </cfRule>
    <cfRule type="cellIs" dxfId="160" priority="45" operator="lessThan">
      <formula>99.8</formula>
    </cfRule>
  </conditionalFormatting>
  <conditionalFormatting sqref="AM287:AP287">
    <cfRule type="cellIs" dxfId="159" priority="40" operator="greaterThan">
      <formula>100.1</formula>
    </cfRule>
    <cfRule type="cellIs" dxfId="158" priority="41" operator="greaterThan">
      <formula>99.8</formula>
    </cfRule>
    <cfRule type="cellIs" dxfId="157" priority="42" operator="lessThan">
      <formula>99.8</formula>
    </cfRule>
  </conditionalFormatting>
  <conditionalFormatting sqref="AF287:AI287">
    <cfRule type="cellIs" dxfId="156" priority="37" operator="greaterThan">
      <formula>100.1</formula>
    </cfRule>
    <cfRule type="cellIs" dxfId="155" priority="38" operator="greaterThan">
      <formula>99.8</formula>
    </cfRule>
    <cfRule type="cellIs" dxfId="154" priority="39" operator="lessThan">
      <formula>99.8</formula>
    </cfRule>
  </conditionalFormatting>
  <conditionalFormatting sqref="Y287:AB287">
    <cfRule type="cellIs" dxfId="153" priority="34" operator="greaterThan">
      <formula>100.1</formula>
    </cfRule>
    <cfRule type="cellIs" dxfId="152" priority="35" operator="greaterThan">
      <formula>99.8</formula>
    </cfRule>
    <cfRule type="cellIs" dxfId="151" priority="36" operator="lessThan">
      <formula>99.8</formula>
    </cfRule>
  </conditionalFormatting>
  <conditionalFormatting sqref="R287:U287">
    <cfRule type="cellIs" dxfId="150" priority="31" operator="greaterThan">
      <formula>100.1</formula>
    </cfRule>
    <cfRule type="cellIs" dxfId="149" priority="32" operator="greaterThan">
      <formula>99.8</formula>
    </cfRule>
    <cfRule type="cellIs" dxfId="148" priority="33" operator="lessThan">
      <formula>99.8</formula>
    </cfRule>
  </conditionalFormatting>
  <conditionalFormatting sqref="K287:N287">
    <cfRule type="cellIs" dxfId="147" priority="28" operator="greaterThan">
      <formula>100.1</formula>
    </cfRule>
    <cfRule type="cellIs" dxfId="146" priority="29" operator="greaterThan">
      <formula>99.8</formula>
    </cfRule>
    <cfRule type="cellIs" dxfId="145" priority="30" operator="lessThan">
      <formula>99.8</formula>
    </cfRule>
  </conditionalFormatting>
  <conditionalFormatting sqref="D287:G287">
    <cfRule type="cellIs" dxfId="144" priority="25" operator="greaterThan">
      <formula>100.1</formula>
    </cfRule>
    <cfRule type="cellIs" dxfId="143" priority="26" operator="greaterThan">
      <formula>99.8</formula>
    </cfRule>
    <cfRule type="cellIs" dxfId="142" priority="27" operator="lessThan">
      <formula>99.8</formula>
    </cfRule>
  </conditionalFormatting>
  <conditionalFormatting sqref="CC287:CF287">
    <cfRule type="cellIs" dxfId="141" priority="22" operator="greaterThan">
      <formula>100.1</formula>
    </cfRule>
    <cfRule type="cellIs" dxfId="140" priority="23" operator="greaterThan">
      <formula>99.8</formula>
    </cfRule>
    <cfRule type="cellIs" dxfId="139" priority="24" operator="lessThan">
      <formula>99.8</formula>
    </cfRule>
  </conditionalFormatting>
  <conditionalFormatting sqref="CJ287:CM287">
    <cfRule type="cellIs" dxfId="138" priority="19" operator="greaterThan">
      <formula>100.1</formula>
    </cfRule>
    <cfRule type="cellIs" dxfId="137" priority="20" operator="greaterThan">
      <formula>99.8</formula>
    </cfRule>
    <cfRule type="cellIs" dxfId="136" priority="21" operator="lessThan">
      <formula>99.8</formula>
    </cfRule>
  </conditionalFormatting>
  <conditionalFormatting sqref="CQ287:CT287">
    <cfRule type="cellIs" dxfId="135" priority="16" operator="greaterThan">
      <formula>100.1</formula>
    </cfRule>
    <cfRule type="cellIs" dxfId="134" priority="17" operator="greaterThan">
      <formula>99.8</formula>
    </cfRule>
    <cfRule type="cellIs" dxfId="133" priority="18" operator="lessThan">
      <formula>99.8</formula>
    </cfRule>
  </conditionalFormatting>
  <conditionalFormatting sqref="CX287:DA287">
    <cfRule type="cellIs" dxfId="132" priority="13" operator="greaterThan">
      <formula>100.1</formula>
    </cfRule>
    <cfRule type="cellIs" dxfId="131" priority="14" operator="greaterThan">
      <formula>99.8</formula>
    </cfRule>
    <cfRule type="cellIs" dxfId="130" priority="15" operator="lessThan">
      <formula>99.8</formula>
    </cfRule>
  </conditionalFormatting>
  <conditionalFormatting sqref="DE287:DH287">
    <cfRule type="cellIs" dxfId="129" priority="10" operator="greaterThan">
      <formula>100.1</formula>
    </cfRule>
    <cfRule type="cellIs" dxfId="128" priority="11" operator="greaterThan">
      <formula>99.8</formula>
    </cfRule>
    <cfRule type="cellIs" dxfId="127" priority="12" operator="lessThan">
      <formula>99.8</formula>
    </cfRule>
  </conditionalFormatting>
  <conditionalFormatting sqref="DL287:DO287">
    <cfRule type="cellIs" dxfId="126" priority="7" operator="greaterThan">
      <formula>100.1</formula>
    </cfRule>
    <cfRule type="cellIs" dxfId="125" priority="8" operator="greaterThan">
      <formula>99.8</formula>
    </cfRule>
    <cfRule type="cellIs" dxfId="124" priority="9" operator="lessThan">
      <formula>99.8</formula>
    </cfRule>
  </conditionalFormatting>
  <conditionalFormatting sqref="DS287:DV287">
    <cfRule type="cellIs" dxfId="123" priority="4" operator="greaterThan">
      <formula>100.1</formula>
    </cfRule>
    <cfRule type="cellIs" dxfId="122" priority="5" operator="greaterThan">
      <formula>99.8</formula>
    </cfRule>
    <cfRule type="cellIs" dxfId="121" priority="6" operator="lessThan">
      <formula>99.8</formula>
    </cfRule>
  </conditionalFormatting>
  <conditionalFormatting sqref="DZ287:EC287">
    <cfRule type="cellIs" dxfId="120" priority="1" operator="greaterThan">
      <formula>100.1</formula>
    </cfRule>
    <cfRule type="cellIs" dxfId="119" priority="2" operator="greaterThan">
      <formula>99.8</formula>
    </cfRule>
    <cfRule type="cellIs" dxfId="118" priority="3" operator="lessThan">
      <formula>99.8</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EC287"/>
  <sheetViews>
    <sheetView showGridLines="0" zoomScale="70" zoomScaleNormal="70" workbookViewId="0">
      <pane xSplit="2" ySplit="3" topLeftCell="DM241" activePane="bottomRight" state="frozen"/>
      <selection activeCell="A287" sqref="A287"/>
      <selection pane="topRight" activeCell="A287" sqref="A287"/>
      <selection pane="bottomLeft" activeCell="A287" sqref="A287"/>
      <selection pane="bottomRight" activeCell="EC267" sqref="EC267"/>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6384" width="11.44140625" style="6"/>
  </cols>
  <sheetData>
    <row r="1" spans="1:133"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row>
    <row r="2" spans="1:133"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row>
    <row r="3" spans="1:133"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row>
    <row r="4" spans="1:133"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row>
    <row r="5" spans="1:133"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row>
    <row r="6" spans="1:133"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row>
    <row r="7" spans="1:133"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row>
    <row r="8" spans="1:133"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row>
    <row r="9" spans="1:133"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row>
    <row r="10" spans="1:133"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row>
    <row r="11" spans="1:133"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row>
    <row r="12" spans="1:133"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row>
    <row r="13" spans="1:133"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row>
    <row r="14" spans="1:133"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row>
    <row r="15" spans="1:133"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row>
    <row r="16" spans="1:133"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row>
    <row r="17" spans="1:133"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row>
    <row r="18" spans="1:133"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row>
    <row r="19" spans="1:133"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row>
    <row r="20" spans="1:133"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row>
    <row r="21" spans="1:133"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row>
    <row r="22" spans="1:133"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row>
    <row r="23" spans="1:133"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row>
    <row r="24" spans="1:133"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row>
    <row r="25" spans="1:133"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row>
    <row r="26" spans="1:133"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row>
    <row r="27" spans="1:133"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row>
    <row r="28" spans="1:133"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row>
    <row r="29" spans="1:133"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row>
    <row r="30" spans="1:133"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row>
    <row r="31" spans="1:133"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row>
    <row r="32" spans="1:133"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row>
    <row r="33" spans="1:133"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row>
    <row r="34" spans="1:133"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row>
    <row r="35" spans="1:133"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row>
    <row r="36" spans="1:133"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row>
    <row r="37" spans="1:133"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row>
    <row r="38" spans="1:133"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row>
    <row r="39" spans="1:133"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row>
    <row r="40" spans="1:133"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row>
    <row r="41" spans="1:133"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row>
    <row r="42" spans="1:133"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row>
    <row r="43" spans="1:133"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row>
    <row r="44" spans="1:133"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row>
    <row r="45" spans="1:133"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row>
    <row r="46" spans="1:133"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row>
    <row r="47" spans="1:133"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row>
    <row r="48" spans="1:133"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row>
    <row r="49" spans="1:133"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row>
    <row r="50" spans="1:133"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row>
    <row r="51" spans="1:133"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row>
    <row r="52" spans="1:133"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row>
    <row r="53" spans="1:133"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row>
    <row r="54" spans="1:133"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row>
    <row r="55" spans="1:133"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row>
    <row r="56" spans="1:133"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row>
    <row r="57" spans="1:133"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row>
    <row r="58" spans="1:133"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row>
    <row r="59" spans="1:133"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row>
    <row r="60" spans="1:133"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row>
    <row r="61" spans="1:133"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row>
    <row r="62" spans="1:133"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row>
    <row r="63" spans="1:133"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row>
    <row r="64" spans="1:133"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row>
    <row r="65" spans="1:133"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row>
    <row r="66" spans="1:133"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row>
    <row r="67" spans="1:133"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row>
    <row r="68" spans="1:133"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row>
    <row r="69" spans="1:133"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row>
    <row r="70" spans="1:133"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row>
    <row r="71" spans="1:133"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row>
    <row r="72" spans="1:133"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row>
    <row r="73" spans="1:133"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row>
    <row r="74" spans="1:133"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row>
    <row r="75" spans="1:133"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row>
    <row r="76" spans="1:133"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row>
    <row r="77" spans="1:133"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row>
    <row r="78" spans="1:133"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row>
    <row r="79" spans="1:133"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row>
    <row r="80" spans="1:133"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row>
    <row r="81" spans="1:133"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row>
    <row r="82" spans="1:133"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row>
    <row r="83" spans="1:133"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row>
    <row r="84" spans="1:133"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row>
    <row r="85" spans="1:133"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row>
    <row r="86" spans="1:133"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row>
    <row r="87" spans="1:133"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row>
    <row r="88" spans="1:133"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row>
    <row r="89" spans="1:133"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row>
    <row r="90" spans="1:133"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row>
    <row r="91" spans="1:133"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row>
    <row r="92" spans="1:133"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row>
    <row r="93" spans="1:133"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row>
    <row r="94" spans="1:133"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row>
    <row r="95" spans="1:133"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row>
    <row r="96" spans="1:133"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row>
    <row r="97" spans="1:133"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row>
    <row r="98" spans="1:133"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row>
    <row r="99" spans="1:133"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row>
    <row r="100" spans="1:133"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row>
    <row r="101" spans="1:133"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row>
    <row r="102" spans="1:133"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row>
    <row r="103" spans="1:133"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row>
    <row r="104" spans="1:133"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row>
    <row r="105" spans="1:133"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row>
    <row r="106" spans="1:133"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row>
    <row r="107" spans="1:133"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row>
    <row r="108" spans="1:133"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row>
    <row r="109" spans="1:133"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row>
    <row r="110" spans="1:133"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row>
    <row r="111" spans="1:133"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row>
    <row r="112" spans="1:133"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row>
    <row r="113" spans="1:133"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row>
    <row r="114" spans="1:133"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row>
    <row r="115" spans="1:133"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row>
    <row r="116" spans="1:133"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row>
    <row r="117" spans="1:133"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row>
    <row r="118" spans="1:133"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row>
    <row r="119" spans="1:133"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row>
    <row r="120" spans="1:133"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row>
    <row r="121" spans="1:133"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row>
    <row r="122" spans="1:133"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row>
    <row r="123" spans="1:133"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row>
    <row r="124" spans="1:133"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row>
    <row r="125" spans="1:133"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row>
    <row r="126" spans="1:133"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row>
    <row r="127" spans="1:133"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row>
    <row r="128" spans="1:133"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row>
    <row r="129" spans="1:133"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row>
    <row r="130" spans="1:133"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row>
    <row r="131" spans="1:133"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row>
    <row r="132" spans="1:133"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row>
    <row r="133" spans="1:133"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row>
    <row r="134" spans="1:133"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row>
    <row r="135" spans="1:133"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row>
    <row r="136" spans="1:133"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row>
    <row r="137" spans="1:133"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row>
    <row r="138" spans="1:133"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row>
    <row r="139" spans="1:133"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row>
    <row r="140" spans="1:133"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row>
    <row r="141" spans="1:133"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row>
    <row r="142" spans="1:133"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row>
    <row r="143" spans="1:133"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row>
    <row r="144" spans="1:133"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row>
    <row r="145" spans="1:133"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row>
    <row r="146" spans="1:133"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row>
    <row r="147" spans="1:133"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row>
    <row r="148" spans="1:133"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row>
    <row r="149" spans="1:133"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row>
    <row r="150" spans="1:133"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row>
    <row r="151" spans="1:133"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row>
    <row r="152" spans="1:133"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row>
    <row r="153" spans="1:133"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row>
    <row r="154" spans="1:133"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row>
    <row r="155" spans="1:133"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row>
    <row r="156" spans="1:133"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row>
    <row r="157" spans="1:133"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row>
    <row r="158" spans="1:133"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row>
    <row r="159" spans="1:133"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row>
    <row r="160" spans="1:133"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row>
    <row r="161" spans="1:133"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row>
    <row r="162" spans="1:133"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row>
    <row r="163" spans="1:133"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row>
    <row r="164" spans="1:133"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row>
    <row r="165" spans="1:133"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row>
    <row r="166" spans="1:133"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row>
    <row r="167" spans="1:133"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row>
    <row r="168" spans="1:133"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row>
    <row r="169" spans="1:133"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row>
    <row r="170" spans="1:133"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row>
    <row r="171" spans="1:133"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row>
    <row r="172" spans="1:133"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row>
    <row r="173" spans="1:133"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row>
    <row r="174" spans="1:133"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row>
    <row r="175" spans="1:133"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row>
    <row r="176" spans="1:133"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row>
    <row r="177" spans="1:133"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row>
    <row r="178" spans="1:133"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row>
    <row r="179" spans="1:133"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row>
    <row r="180" spans="1:133"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row>
    <row r="181" spans="1:133"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row>
    <row r="182" spans="1:133"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row>
    <row r="183" spans="1:133"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row>
    <row r="184" spans="1:133"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row>
    <row r="185" spans="1:133"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row>
    <row r="186" spans="1:133"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row>
    <row r="187" spans="1:133"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row>
    <row r="188" spans="1:133"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row>
    <row r="189" spans="1:133"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row>
    <row r="190" spans="1:133"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row>
    <row r="191" spans="1:133"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row>
    <row r="192" spans="1:133"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row>
    <row r="193" spans="1:133"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row>
    <row r="194" spans="1:133"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row>
    <row r="195" spans="1:133"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row>
    <row r="196" spans="1:133"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row>
    <row r="197" spans="1:133"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row>
    <row r="198" spans="1:133"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row>
    <row r="199" spans="1:133"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row>
    <row r="200" spans="1:133"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row>
    <row r="201" spans="1:133"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row>
    <row r="202" spans="1:133"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row>
    <row r="203" spans="1:133"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row>
    <row r="204" spans="1:133"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row>
    <row r="205" spans="1:133"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row>
    <row r="206" spans="1:133"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row>
    <row r="207" spans="1:133"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row>
    <row r="208" spans="1:133"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row>
    <row r="209" spans="1:133"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row>
    <row r="210" spans="1:133"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row>
    <row r="211" spans="1:133"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row>
    <row r="212" spans="1:133"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row>
    <row r="213" spans="1:133"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row>
    <row r="214" spans="1:133"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row>
    <row r="215" spans="1:133"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row>
    <row r="216" spans="1:133"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row>
    <row r="217" spans="1:133"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row>
    <row r="218" spans="1:133"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row>
    <row r="219" spans="1:133"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row>
    <row r="220" spans="1:133"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row>
    <row r="221" spans="1:133"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row>
    <row r="222" spans="1:133"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row>
    <row r="223" spans="1:133"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row>
    <row r="224" spans="1:133"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row>
    <row r="225" spans="1:133"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row>
    <row r="226" spans="1:133"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row>
    <row r="227" spans="1:133"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row>
    <row r="228" spans="1:133"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row>
    <row r="229" spans="1:133"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row>
    <row r="230" spans="1:133"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row>
    <row r="231" spans="1:133"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row>
    <row r="232" spans="1:133"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row>
    <row r="233" spans="1:133"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row>
    <row r="234" spans="1:133"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row>
    <row r="235" spans="1:133"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row>
    <row r="236" spans="1:133"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row>
    <row r="237" spans="1:133"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row>
    <row r="238" spans="1:133"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row>
    <row r="239" spans="1:133"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row>
    <row r="240" spans="1:133"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row>
    <row r="241" spans="1:133"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row>
    <row r="242" spans="1:133"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row>
    <row r="243" spans="1:133"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row>
    <row r="244" spans="1:133"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row>
    <row r="245" spans="1:133"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row>
    <row r="246" spans="1:133"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row>
    <row r="247" spans="1:133"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row>
    <row r="248" spans="1:133"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row>
    <row r="249" spans="1:133"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row>
    <row r="250" spans="1:133"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row>
    <row r="251" spans="1:133"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row>
    <row r="252" spans="1:133"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row>
    <row r="253" spans="1:133"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row>
    <row r="254" spans="1:133"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row>
    <row r="255" spans="1:133"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row>
    <row r="256" spans="1:133"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row>
    <row r="257" spans="1:133"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row>
    <row r="259" spans="1:133"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row>
    <row r="260" spans="1:133" x14ac:dyDescent="0.3">
      <c r="A260" s="58" t="s">
        <v>265</v>
      </c>
      <c r="B260" s="58"/>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row>
    <row r="261" spans="1:133"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row>
    <row r="262" spans="1:133" x14ac:dyDescent="0.3">
      <c r="A262" s="14">
        <f>'TAM Aceite Virgen'!B10</f>
        <v>0</v>
      </c>
      <c r="B262" s="14">
        <f>'TAM Aceite Virgen'!C10</f>
        <v>2.9</v>
      </c>
      <c r="C262" s="14"/>
      <c r="D262" s="9">
        <f>SUMIF('Aceite Virgen'!$B6:$B257,"&lt;="&amp;$B262,'Aceite Virgen'!D$6:D$257)</f>
        <v>4.18</v>
      </c>
      <c r="E262" s="9">
        <f>SUMIF('Aceite Virgen'!$B6:$B257,"&lt;="&amp;$B262,'Aceite Virgen'!E$6:E$257)</f>
        <v>8.8000000000000007</v>
      </c>
      <c r="F262" s="9">
        <f>SUMIF('Aceite Virgen'!$B6:$B257,"&lt;="&amp;$B262,'Aceite Virgen'!F$6:F$257)</f>
        <v>3.21</v>
      </c>
      <c r="G262" s="9">
        <f>SUMIF('Aceite Virgen'!$B6:$B257,"&lt;="&amp;$B262,'Aceite Virgen'!G$6:G$257)</f>
        <v>0</v>
      </c>
      <c r="H262" s="14"/>
      <c r="I262" s="14"/>
      <c r="J262" s="14"/>
      <c r="K262" s="9">
        <f>SUMIF('Aceite Virgen'!$B6:$B257,"&lt;="&amp;$B262,'Aceite Virgen'!K$6:K$257)</f>
        <v>2.92</v>
      </c>
      <c r="L262" s="9">
        <f>SUMIF('Aceite Virgen'!$B6:$B257,"&lt;="&amp;$B262,'Aceite Virgen'!L$6:L$257)</f>
        <v>3.5599999999999996</v>
      </c>
      <c r="M262" s="9">
        <f>SUMIF('Aceite Virgen'!$B6:$B257,"&lt;="&amp;$B262,'Aceite Virgen'!M$6:M$257)</f>
        <v>2.94</v>
      </c>
      <c r="N262" s="9">
        <f>SUMIF('Aceite Virgen'!$B6:$B257,"&lt;="&amp;$B262,'Aceite Virgen'!N$6:N$257)</f>
        <v>0</v>
      </c>
      <c r="O262" s="14"/>
      <c r="P262" s="14"/>
      <c r="Q262" s="14"/>
      <c r="R262" s="9">
        <f>SUMIF('Aceite Virgen'!$B6:$B257,"&lt;="&amp;$B262,'Aceite Virgen'!R$6:R$257)</f>
        <v>3.8000000000000003</v>
      </c>
      <c r="S262" s="9">
        <f>SUMIF('Aceite Virgen'!$B6:$B257,"&lt;="&amp;$B262,'Aceite Virgen'!S$6:S$257)</f>
        <v>5.5</v>
      </c>
      <c r="T262" s="9">
        <f>SUMIF('Aceite Virgen'!$B6:$B257,"&lt;="&amp;$B262,'Aceite Virgen'!T$6:T$257)</f>
        <v>3.8300000000000005</v>
      </c>
      <c r="U262" s="9">
        <f>SUMIF('Aceite Virgen'!$B6:$B257,"&lt;="&amp;$B262,'Aceite Virgen'!U$6:U$257)</f>
        <v>0</v>
      </c>
      <c r="V262" s="14"/>
      <c r="W262" s="14"/>
      <c r="X262" s="14"/>
      <c r="Y262" s="9">
        <f>SUMIF('Aceite Virgen'!$B6:$B257,"&lt;="&amp;$B262,'Aceite Virgen'!Y$6:Y$257)</f>
        <v>3.77</v>
      </c>
      <c r="Z262" s="9">
        <f>SUMIF('Aceite Virgen'!$B6:$B257,"&lt;="&amp;$B262,'Aceite Virgen'!Z$6:Z$257)</f>
        <v>12.32</v>
      </c>
      <c r="AA262" s="9">
        <f>SUMIF('Aceite Virgen'!$B6:$B257,"&lt;="&amp;$B262,'Aceite Virgen'!AA$6:AA$257)</f>
        <v>1.68</v>
      </c>
      <c r="AB262" s="9">
        <f>SUMIF('Aceite Virgen'!$B6:$B257,"&lt;="&amp;$B262,'Aceite Virgen'!AB$6:AB$257)</f>
        <v>1.68</v>
      </c>
      <c r="AC262" s="14"/>
      <c r="AD262" s="14"/>
      <c r="AE262" s="14"/>
      <c r="AF262" s="9">
        <f>SUMIF('Aceite Virgen'!$B6:$B257,"&lt;="&amp;$B262,'Aceite Virgen'!AF$6:AF$257)</f>
        <v>1.3900000000000003</v>
      </c>
      <c r="AG262" s="9">
        <f>SUMIF('Aceite Virgen'!$B6:$B257,"&lt;="&amp;$B262,'Aceite Virgen'!AG$6:AG$257)</f>
        <v>1.78</v>
      </c>
      <c r="AH262" s="9">
        <f>SUMIF('Aceite Virgen'!$B6:$B257,"&lt;="&amp;$B262,'Aceite Virgen'!AH$6:AH$257)</f>
        <v>1.19</v>
      </c>
      <c r="AI262" s="9">
        <f>SUMIF('Aceite Virgen'!$B6:$B257,"&lt;="&amp;$B262,'Aceite Virgen'!AI$6:AI$257)</f>
        <v>0</v>
      </c>
      <c r="AJ262" s="14"/>
      <c r="AK262" s="14"/>
      <c r="AL262" s="14"/>
      <c r="AM262" s="9">
        <f>SUMIF('Aceite Virgen'!$B6:$B257,"&lt;="&amp;$B262,'Aceite Virgen'!AM$6:AM$257)</f>
        <v>1.86</v>
      </c>
      <c r="AN262" s="9">
        <f>SUMIF('Aceite Virgen'!$B6:$B257,"&lt;="&amp;$B262,'Aceite Virgen'!AN$6:AN$257)</f>
        <v>1.4</v>
      </c>
      <c r="AO262" s="9">
        <f>SUMIF('Aceite Virgen'!$B6:$B257,"&lt;="&amp;$B262,'Aceite Virgen'!AO$6:AO$257)</f>
        <v>1.79</v>
      </c>
      <c r="AP262" s="9">
        <f>SUMIF('Aceite Virgen'!$B6:$B257,"&lt;="&amp;$B262,'Aceite Virgen'!AP$6:AP$257)</f>
        <v>1.36</v>
      </c>
      <c r="AQ262" s="14"/>
      <c r="AR262" s="14"/>
      <c r="AT262" s="9">
        <f>SUMIF('Aceite Virgen'!$B6:$B257,"&lt;="&amp;$B262,'Aceite Virgen'!AT$6:AT$257)</f>
        <v>1.93</v>
      </c>
      <c r="AU262" s="9">
        <f>SUMIF('Aceite Virgen'!$B6:$B257,"&lt;="&amp;$B262,'Aceite Virgen'!AU$6:AU$257)</f>
        <v>0</v>
      </c>
      <c r="AV262" s="9">
        <f>SUMIF('Aceite Virgen'!$B6:$B257,"&lt;="&amp;$B262,'Aceite Virgen'!AV$6:AV$257)</f>
        <v>1.5000000000000002</v>
      </c>
      <c r="AW262" s="9">
        <f>SUMIF('Aceite Virgen'!$B6:$B257,"&lt;="&amp;$B262,'Aceite Virgen'!AW$6:AW$257)</f>
        <v>0</v>
      </c>
      <c r="BA262" s="9">
        <f>SUMIF('Aceite Virgen'!$B6:$B257,"&lt;="&amp;$B262,'Aceite Virgen'!BA$6:BA$257)</f>
        <v>1.3900000000000001</v>
      </c>
      <c r="BB262" s="9">
        <f>SUMIF('Aceite Virgen'!$B6:$B257,"&lt;="&amp;$B262,'Aceite Virgen'!BB$6:BB$257)</f>
        <v>2.13</v>
      </c>
      <c r="BC262" s="9">
        <f>SUMIF('Aceite Virgen'!$B6:$B257,"&lt;="&amp;$B262,'Aceite Virgen'!BC$6:BC$257)</f>
        <v>1.37</v>
      </c>
      <c r="BD262" s="9">
        <f>SUMIF('Aceite Virgen'!$B6:$B257,"&lt;="&amp;$B262,'Aceite Virgen'!BD$6:BD$257)</f>
        <v>0</v>
      </c>
      <c r="BH262" s="9">
        <f>SUMIF('Aceite Virgen'!$B6:$B257,"&lt;="&amp;$B262,'Aceite Virgen'!BH$6:BH$257)</f>
        <v>1.3900000000000001</v>
      </c>
      <c r="BI262" s="9">
        <f>SUMIF('Aceite Virgen'!$B6:$B257,"&lt;="&amp;$B262,'Aceite Virgen'!BI$6:BI$257)</f>
        <v>3.08</v>
      </c>
      <c r="BJ262" s="9">
        <f>SUMIF('Aceite Virgen'!$B6:$B257,"&lt;="&amp;$B262,'Aceite Virgen'!BJ$6:BJ$257)</f>
        <v>0.89999999999999991</v>
      </c>
      <c r="BK262" s="9">
        <f>SUMIF('Aceite Virgen'!$B6:$B257,"&lt;="&amp;$B262,'Aceite Virgen'!BK$6:BK$257)</f>
        <v>0</v>
      </c>
      <c r="BO262" s="9">
        <f>SUMIF('Aceite Virgen'!$B6:$B257,"&lt;="&amp;$B262,'Aceite Virgen'!BO$6:BO$257)</f>
        <v>1.2900000000000003</v>
      </c>
      <c r="BP262" s="9">
        <f>SUMIF('Aceite Virgen'!$B6:$B257,"&lt;="&amp;$B262,'Aceite Virgen'!BP$6:BP$257)</f>
        <v>5.31</v>
      </c>
      <c r="BQ262" s="9">
        <f>SUMIF('Aceite Virgen'!$B6:$B257,"&lt;="&amp;$B262,'Aceite Virgen'!BQ$6:BQ$257)</f>
        <v>1</v>
      </c>
      <c r="BR262" s="9">
        <f>SUMIF('Aceite Virgen'!$B6:$B257,"&lt;="&amp;$B262,'Aceite Virgen'!BR$6:BR$257)</f>
        <v>0</v>
      </c>
      <c r="BV262" s="9">
        <f>SUMIF('Aceite Virgen'!$B6:$B257,"&lt;="&amp;$B262,'Aceite Virgen'!BV$6:BV$257)</f>
        <v>1.9200000000000002</v>
      </c>
      <c r="BW262" s="9">
        <f>SUMIF('Aceite Virgen'!$B6:$B257,"&lt;="&amp;$B262,'Aceite Virgen'!BW$6:BW$257)</f>
        <v>0</v>
      </c>
      <c r="BX262" s="9">
        <f>SUMIF('Aceite Virgen'!$B6:$B257,"&lt;="&amp;$B262,'Aceite Virgen'!BX$6:BX$257)</f>
        <v>0.76</v>
      </c>
      <c r="BY262" s="9">
        <f>SUMIF('Aceite Virgen'!$B6:$B257,"&lt;="&amp;$B262,'Aceite Virgen'!BY$6:BY$257)</f>
        <v>0</v>
      </c>
      <c r="CC262" s="9">
        <f>SUMIF('Aceite Virgen'!$B6:$B257,"&lt;="&amp;$B262,'Aceite Virgen'!CC$6:CC$257)</f>
        <v>0.92999999999999994</v>
      </c>
      <c r="CD262" s="9">
        <f>SUMIF('Aceite Virgen'!$B6:$B257,"&lt;="&amp;$B262,'Aceite Virgen'!CD$6:CD$257)</f>
        <v>1.43</v>
      </c>
      <c r="CE262" s="9">
        <f>SUMIF('Aceite Virgen'!$B6:$B257,"&lt;="&amp;$B262,'Aceite Virgen'!CE$6:CE$257)</f>
        <v>0.85000000000000009</v>
      </c>
      <c r="CF262" s="9">
        <f>SUMIF('Aceite Virgen'!$B6:$B257,"&lt;="&amp;$B262,'Aceite Virgen'!CF$6:CF$257)</f>
        <v>0</v>
      </c>
      <c r="CJ262" s="9">
        <f>SUMIF('Aceite Virgen'!$B6:$B257,"&lt;="&amp;$B262,'Aceite Virgen'!CJ$6:CJ$257)</f>
        <v>2.06</v>
      </c>
      <c r="CK262" s="9">
        <f>SUMIF('Aceite Virgen'!$B6:$B257,"&lt;="&amp;$B262,'Aceite Virgen'!CK$6:CK$257)</f>
        <v>2.21</v>
      </c>
      <c r="CL262" s="9">
        <f>SUMIF('Aceite Virgen'!$B6:$B257,"&lt;="&amp;$B262,'Aceite Virgen'!CL$6:CL$257)</f>
        <v>2.0900000000000003</v>
      </c>
      <c r="CM262" s="9">
        <f>SUMIF('Aceite Virgen'!$B6:$B257,"&lt;="&amp;$B262,'Aceite Virgen'!CM$6:CM$257)</f>
        <v>0</v>
      </c>
      <c r="CQ262" s="9">
        <f>SUMIF('Aceite Virgen'!$B6:$B257,"&lt;="&amp;$B262,'Aceite Virgen'!CQ$6:CQ$257)</f>
        <v>4.21</v>
      </c>
      <c r="CR262" s="9">
        <f>SUMIF('Aceite Virgen'!$B6:$B257,"&lt;="&amp;$B262,'Aceite Virgen'!CR$6:CR$257)</f>
        <v>4.7699999999999996</v>
      </c>
      <c r="CS262" s="9">
        <f>SUMIF('Aceite Virgen'!$B6:$B257,"&lt;="&amp;$B262,'Aceite Virgen'!CS$6:CS$257)</f>
        <v>3.9199999999999995</v>
      </c>
      <c r="CT262" s="9">
        <f>SUMIF('Aceite Virgen'!$B6:$B257,"&lt;="&amp;$B262,'Aceite Virgen'!CT$6:CT$257)</f>
        <v>1.91</v>
      </c>
      <c r="CX262" s="9">
        <f>SUMIF('Aceite Virgen'!$B6:$B257,"&lt;="&amp;$B262,'Aceite Virgen'!CX$6:CX$257)</f>
        <v>2.29</v>
      </c>
      <c r="CY262" s="9">
        <f>SUMIF('Aceite Virgen'!$B6:$B257,"&lt;="&amp;$B262,'Aceite Virgen'!CY$6:CY$257)</f>
        <v>1.05</v>
      </c>
      <c r="CZ262" s="9">
        <f>SUMIF('Aceite Virgen'!$B6:$B257,"&lt;="&amp;$B262,'Aceite Virgen'!CZ$6:CZ$257)</f>
        <v>2.97</v>
      </c>
      <c r="DA262" s="9">
        <f>SUMIF('Aceite Virgen'!$B6:$B257,"&lt;="&amp;$B262,'Aceite Virgen'!DA$6:DA$257)</f>
        <v>0</v>
      </c>
      <c r="DE262" s="9">
        <f>SUMIF('Aceite Virgen'!$B6:$B257,"&lt;="&amp;$B262,'Aceite Virgen'!DE$6:DE$257)</f>
        <v>4.38</v>
      </c>
      <c r="DF262" s="9">
        <f>SUMIF('Aceite Virgen'!$B6:$B257,"&lt;="&amp;$B262,'Aceite Virgen'!DF$6:DF$257)</f>
        <v>10.77</v>
      </c>
      <c r="DG262" s="9">
        <f>SUMIF('Aceite Virgen'!$B6:$B257,"&lt;="&amp;$B262,'Aceite Virgen'!DG$6:DG$257)</f>
        <v>2.44</v>
      </c>
      <c r="DH262" s="9">
        <f>SUMIF('Aceite Virgen'!$B6:$B257,"&lt;="&amp;$B262,'Aceite Virgen'!DH$6:DH$257)</f>
        <v>0</v>
      </c>
      <c r="DL262" s="9">
        <f>SUMIF('Aceite Virgen'!$B6:$B257,"&lt;="&amp;$B262,'Aceite Virgen'!DL$6:DL$257)</f>
        <v>2.5299999999999998</v>
      </c>
      <c r="DM262" s="9">
        <f>SUMIF('Aceite Virgen'!$B6:$B257,"&lt;="&amp;$B262,'Aceite Virgen'!DM$6:DM$257)</f>
        <v>1.69</v>
      </c>
      <c r="DN262" s="9">
        <f>SUMIF('Aceite Virgen'!$B6:$B257,"&lt;="&amp;$B262,'Aceite Virgen'!DN$6:DN$257)</f>
        <v>3.1199999999999997</v>
      </c>
      <c r="DO262" s="9">
        <f>SUMIF('Aceite Virgen'!$B6:$B257,"&lt;="&amp;$B262,'Aceite Virgen'!DO$6:DO$257)</f>
        <v>0</v>
      </c>
      <c r="DS262" s="9">
        <f>SUMIF('Aceite Virgen'!$B6:$B257,"&lt;="&amp;$B262,'Aceite Virgen'!DS$6:DS$257)</f>
        <v>9.59</v>
      </c>
      <c r="DT262" s="9">
        <f>SUMIF('Aceite Virgen'!$B6:$B257,"&lt;="&amp;$B262,'Aceite Virgen'!DT$6:DT$257)</f>
        <v>7.67</v>
      </c>
      <c r="DU262" s="9">
        <f>SUMIF('Aceite Virgen'!$B6:$B257,"&lt;="&amp;$B262,'Aceite Virgen'!DU$6:DU$257)</f>
        <v>8.84</v>
      </c>
      <c r="DV262" s="9">
        <f>SUMIF('Aceite Virgen'!$B6:$B257,"&lt;="&amp;$B262,'Aceite Virgen'!DV$6:DV$257)</f>
        <v>7.71</v>
      </c>
      <c r="DZ262" s="9">
        <f>SUMIF('Aceite Virgen'!$B6:$B257,"&lt;="&amp;$B262,'Aceite Virgen'!DZ$6:DZ$257)</f>
        <v>9.0000000000000018</v>
      </c>
      <c r="EA262" s="9">
        <f>SUMIF('Aceite Virgen'!$B6:$B257,"&lt;="&amp;$B262,'Aceite Virgen'!EA$6:EA$257)</f>
        <v>22.28</v>
      </c>
      <c r="EB262" s="9">
        <f>SUMIF('Aceite Virgen'!$B6:$B257,"&lt;="&amp;$B262,'Aceite Virgen'!EB$6:EB$257)</f>
        <v>4.2799999999999994</v>
      </c>
      <c r="EC262" s="9">
        <f>SUMIF('Aceite Virgen'!$B6:$B257,"&lt;="&amp;$B262,'Aceite Virgen'!EC$6:EC$257)</f>
        <v>32.43</v>
      </c>
    </row>
    <row r="263" spans="1:133" x14ac:dyDescent="0.3">
      <c r="A263" s="14">
        <f>'TAM Aceite Virgen'!B11</f>
        <v>2.9</v>
      </c>
      <c r="B263" s="14">
        <f>'TAM Aceite Virgen'!C11</f>
        <v>3</v>
      </c>
      <c r="C263" s="14"/>
      <c r="D263" s="8">
        <f>SUMIFS('Aceite Virgen'!D$6:D$257,'Aceite Virgen'!$A$6:$A$257,"&gt;="&amp;$A263,'Aceite Virgen'!$B$6:$B$257,"&lt;="&amp;$B263)</f>
        <v>0.5</v>
      </c>
      <c r="E263" s="8">
        <f>SUMIFS('Aceite Virgen'!E$6:E$257,'Aceite Virgen'!$A$6:$A$257,"&gt;="&amp;$A263,'Aceite Virgen'!$B$6:$B$257,"&lt;="&amp;$B263)</f>
        <v>2.21</v>
      </c>
      <c r="F263" s="8">
        <f>SUMIFS('Aceite Virgen'!F$6:F$257,'Aceite Virgen'!$A$6:$A$257,"&gt;="&amp;$A263,'Aceite Virgen'!$B$6:$B$257,"&lt;="&amp;$B263)</f>
        <v>0.28999999999999998</v>
      </c>
      <c r="G263" s="8">
        <f>SUMIFS('Aceite Virgen'!G$6:G$257,'Aceite Virgen'!$A$6:$A$257,"&gt;="&amp;$A263,'Aceite Virgen'!$B$6:$B$257,"&lt;="&amp;$B263)</f>
        <v>0</v>
      </c>
      <c r="H263" s="14"/>
      <c r="I263" s="14"/>
      <c r="J263" s="14"/>
      <c r="K263" s="8">
        <f>SUMIFS('Aceite Virgen'!K$6:K$257,'Aceite Virgen'!$A$6:$A$257,"&gt;="&amp;$A263,'Aceite Virgen'!$B$6:$B$257,"&lt;="&amp;$B263)</f>
        <v>0.15</v>
      </c>
      <c r="L263" s="8">
        <f>SUMIFS('Aceite Virgen'!L$6:L$257,'Aceite Virgen'!$A$6:$A$257,"&gt;="&amp;$A263,'Aceite Virgen'!$B$6:$B$257,"&lt;="&amp;$B263)</f>
        <v>0</v>
      </c>
      <c r="M263" s="8">
        <f>SUMIFS('Aceite Virgen'!M$6:M$257,'Aceite Virgen'!$A$6:$A$257,"&gt;="&amp;$A263,'Aceite Virgen'!$B$6:$B$257,"&lt;="&amp;$B263)</f>
        <v>0.19</v>
      </c>
      <c r="N263" s="8">
        <f>SUMIFS('Aceite Virgen'!N$6:N$257,'Aceite Virgen'!$A$6:$A$257,"&gt;="&amp;$A263,'Aceite Virgen'!$B$6:$B$257,"&lt;="&amp;$B263)</f>
        <v>0</v>
      </c>
      <c r="O263" s="14"/>
      <c r="P263" s="14"/>
      <c r="Q263" s="14"/>
      <c r="R263" s="8">
        <f>SUMIFS('Aceite Virgen'!R$6:R$257,'Aceite Virgen'!$A$6:$A$257,"&gt;="&amp;$A263,'Aceite Virgen'!$B$6:$B$257,"&lt;="&amp;$B263)</f>
        <v>0.22</v>
      </c>
      <c r="S263" s="8">
        <f>SUMIFS('Aceite Virgen'!S$6:S$257,'Aceite Virgen'!$A$6:$A$257,"&gt;="&amp;$A263,'Aceite Virgen'!$B$6:$B$257,"&lt;="&amp;$B263)</f>
        <v>0</v>
      </c>
      <c r="T263" s="8">
        <f>SUMIFS('Aceite Virgen'!T$6:T$257,'Aceite Virgen'!$A$6:$A$257,"&gt;="&amp;$A263,'Aceite Virgen'!$B$6:$B$257,"&lt;="&amp;$B263)</f>
        <v>0.31</v>
      </c>
      <c r="U263" s="8">
        <f>SUMIFS('Aceite Virgen'!U$6:U$257,'Aceite Virgen'!$A$6:$A$257,"&gt;="&amp;$A263,'Aceite Virgen'!$B$6:$B$257,"&lt;="&amp;$B263)</f>
        <v>0</v>
      </c>
      <c r="V263" s="14"/>
      <c r="W263" s="14"/>
      <c r="X263" s="14"/>
      <c r="Y263" s="8">
        <f>SUMIFS('Aceite Virgen'!Y$6:Y$257,'Aceite Virgen'!$A$6:$A$257,"&gt;="&amp;$A263,'Aceite Virgen'!$B$6:$B$257,"&lt;="&amp;$B263)</f>
        <v>1.1700000000000002</v>
      </c>
      <c r="Z263" s="8">
        <f>SUMIFS('Aceite Virgen'!Z$6:Z$257,'Aceite Virgen'!$A$6:$A$257,"&gt;="&amp;$A263,'Aceite Virgen'!$B$6:$B$257,"&lt;="&amp;$B263)</f>
        <v>0</v>
      </c>
      <c r="AA263" s="8">
        <f>SUMIFS('Aceite Virgen'!AA$6:AA$257,'Aceite Virgen'!$A$6:$A$257,"&gt;="&amp;$A263,'Aceite Virgen'!$B$6:$B$257,"&lt;="&amp;$B263)</f>
        <v>1.7200000000000002</v>
      </c>
      <c r="AB263" s="8">
        <f>SUMIFS('Aceite Virgen'!AB$6:AB$257,'Aceite Virgen'!$A$6:$A$257,"&gt;="&amp;$A263,'Aceite Virgen'!$B$6:$B$257,"&lt;="&amp;$B263)</f>
        <v>0</v>
      </c>
      <c r="AC263" s="14"/>
      <c r="AD263" s="14"/>
      <c r="AE263" s="14"/>
      <c r="AF263" s="8">
        <f>SUMIFS('Aceite Virgen'!AF$6:AF$257,'Aceite Virgen'!$A$6:$A$257,"&gt;="&amp;$A263,'Aceite Virgen'!$B$6:$B$257,"&lt;="&amp;$B263)</f>
        <v>0.09</v>
      </c>
      <c r="AG263" s="8">
        <f>SUMIFS('Aceite Virgen'!AG$6:AG$257,'Aceite Virgen'!$A$6:$A$257,"&gt;="&amp;$A263,'Aceite Virgen'!$B$6:$B$257,"&lt;="&amp;$B263)</f>
        <v>0.5</v>
      </c>
      <c r="AH263" s="8">
        <f>SUMIFS('Aceite Virgen'!AH$6:AH$257,'Aceite Virgen'!$A$6:$A$257,"&gt;="&amp;$A263,'Aceite Virgen'!$B$6:$B$257,"&lt;="&amp;$B263)</f>
        <v>0</v>
      </c>
      <c r="AI263" s="8">
        <f>SUMIFS('Aceite Virgen'!AI$6:AI$257,'Aceite Virgen'!$A$6:$A$257,"&gt;="&amp;$A263,'Aceite Virgen'!$B$6:$B$257,"&lt;="&amp;$B263)</f>
        <v>1.56</v>
      </c>
      <c r="AJ263" s="14"/>
      <c r="AK263" s="14"/>
      <c r="AL263" s="14"/>
      <c r="AM263" s="8">
        <f>SUMIFS('Aceite Virgen'!AM$6:AM$257,'Aceite Virgen'!$A$6:$A$257,"&gt;="&amp;$A263,'Aceite Virgen'!$B$6:$B$257,"&lt;="&amp;$B263)</f>
        <v>0.22</v>
      </c>
      <c r="AN263" s="8">
        <f>SUMIFS('Aceite Virgen'!AN$6:AN$257,'Aceite Virgen'!$A$6:$A$257,"&gt;="&amp;$A263,'Aceite Virgen'!$B$6:$B$257,"&lt;="&amp;$B263)</f>
        <v>0</v>
      </c>
      <c r="AO263" s="8">
        <f>SUMIFS('Aceite Virgen'!AO$6:AO$257,'Aceite Virgen'!$A$6:$A$257,"&gt;="&amp;$A263,'Aceite Virgen'!$B$6:$B$257,"&lt;="&amp;$B263)</f>
        <v>0.27</v>
      </c>
      <c r="AP263" s="8">
        <f>SUMIFS('Aceite Virgen'!AP$6:AP$257,'Aceite Virgen'!$A$6:$A$257,"&gt;="&amp;$A263,'Aceite Virgen'!$B$6:$B$257,"&lt;="&amp;$B263)</f>
        <v>0</v>
      </c>
      <c r="AQ263" s="14"/>
      <c r="AR263" s="14"/>
      <c r="AT263" s="8">
        <f>SUMIFS('Aceite Virgen'!AT$6:AT$257,'Aceite Virgen'!$A$6:$A$257,"&gt;="&amp;$A263,'Aceite Virgen'!$B$6:$B$257,"&lt;="&amp;$B263)</f>
        <v>0</v>
      </c>
      <c r="AU263" s="8">
        <f>SUMIFS('Aceite Virgen'!AU$6:AU$257,'Aceite Virgen'!$A$6:$A$257,"&gt;="&amp;$A263,'Aceite Virgen'!$B$6:$B$257,"&lt;="&amp;$B263)</f>
        <v>0</v>
      </c>
      <c r="AV263" s="8">
        <f>SUMIFS('Aceite Virgen'!AV$6:AV$257,'Aceite Virgen'!$A$6:$A$257,"&gt;="&amp;$A263,'Aceite Virgen'!$B$6:$B$257,"&lt;="&amp;$B263)</f>
        <v>0</v>
      </c>
      <c r="AW263" s="8">
        <f>SUMIFS('Aceite Virgen'!AW$6:AW$257,'Aceite Virgen'!$A$6:$A$257,"&gt;="&amp;$A263,'Aceite Virgen'!$B$6:$B$257,"&lt;="&amp;$B263)</f>
        <v>0</v>
      </c>
      <c r="BA263" s="8">
        <f>SUMIFS('Aceite Virgen'!BA$6:BA$257,'Aceite Virgen'!$A$6:$A$257,"&gt;="&amp;$A263,'Aceite Virgen'!$B$6:$B$257,"&lt;="&amp;$B263)</f>
        <v>0.14000000000000001</v>
      </c>
      <c r="BB263" s="8">
        <f>SUMIFS('Aceite Virgen'!BB$6:BB$257,'Aceite Virgen'!$A$6:$A$257,"&gt;="&amp;$A263,'Aceite Virgen'!$B$6:$B$257,"&lt;="&amp;$B263)</f>
        <v>1.28</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0.26</v>
      </c>
      <c r="BI263" s="8">
        <f>SUMIFS('Aceite Virgen'!BI$6:BI$257,'Aceite Virgen'!$A$6:$A$257,"&gt;="&amp;$A263,'Aceite Virgen'!$B$6:$B$257,"&lt;="&amp;$B263)</f>
        <v>3.54</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0.44</v>
      </c>
      <c r="BP263" s="8">
        <f>SUMIFS('Aceite Virgen'!BP$6:BP$257,'Aceite Virgen'!$A$6:$A$257,"&gt;="&amp;$A263,'Aceite Virgen'!$B$6:$B$257,"&lt;="&amp;$B263)</f>
        <v>3.74</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0.37</v>
      </c>
      <c r="BW263" s="8">
        <f>SUMIFS('Aceite Virgen'!BW$6:BW$257,'Aceite Virgen'!$A$6:$A$257,"&gt;="&amp;$A263,'Aceite Virgen'!$B$6:$B$257,"&lt;="&amp;$B263)</f>
        <v>3.44</v>
      </c>
      <c r="BX263" s="8">
        <f>SUMIFS('Aceite Virgen'!BX$6:BX$257,'Aceite Virgen'!$A$6:$A$257,"&gt;="&amp;$A263,'Aceite Virgen'!$B$6:$B$257,"&lt;="&amp;$B263)</f>
        <v>0</v>
      </c>
      <c r="BY263" s="8">
        <f>SUMIFS('Aceite Virgen'!BY$6:BY$257,'Aceite Virgen'!$A$6:$A$257,"&gt;="&amp;$A263,'Aceite Virgen'!$B$6:$B$257,"&lt;="&amp;$B263)</f>
        <v>1.06</v>
      </c>
      <c r="CC263" s="8">
        <f>SUMIFS('Aceite Virgen'!CC$6:CC$257,'Aceite Virgen'!$A$6:$A$257,"&gt;="&amp;$A263,'Aceite Virgen'!$B$6:$B$257,"&lt;="&amp;$B263)</f>
        <v>0.77</v>
      </c>
      <c r="CD263" s="8">
        <f>SUMIFS('Aceite Virgen'!CD$6:CD$257,'Aceite Virgen'!$A$6:$A$257,"&gt;="&amp;$A263,'Aceite Virgen'!$B$6:$B$257,"&lt;="&amp;$B263)</f>
        <v>3.95</v>
      </c>
      <c r="CE263" s="8">
        <f>SUMIFS('Aceite Virgen'!CE$6:CE$257,'Aceite Virgen'!$A$6:$A$257,"&gt;="&amp;$A263,'Aceite Virgen'!$B$6:$B$257,"&lt;="&amp;$B263)</f>
        <v>0</v>
      </c>
      <c r="CF263" s="8">
        <f>SUMIFS('Aceite Virgen'!CF$6:CF$257,'Aceite Virgen'!$A$6:$A$257,"&gt;="&amp;$A263,'Aceite Virgen'!$B$6:$B$257,"&lt;="&amp;$B263)</f>
        <v>19.18</v>
      </c>
      <c r="CJ263" s="8">
        <f>SUMIFS('Aceite Virgen'!CJ$6:CJ$257,'Aceite Virgen'!$A$6:$A$257,"&gt;="&amp;$A263,'Aceite Virgen'!$B$6:$B$257,"&lt;="&amp;$B263)</f>
        <v>1.1599999999999999</v>
      </c>
      <c r="CK263" s="8">
        <f>SUMIFS('Aceite Virgen'!CK$6:CK$257,'Aceite Virgen'!$A$6:$A$257,"&gt;="&amp;$A263,'Aceite Virgen'!$B$6:$B$257,"&lt;="&amp;$B263)</f>
        <v>4.63</v>
      </c>
      <c r="CL263" s="8">
        <f>SUMIFS('Aceite Virgen'!CL$6:CL$257,'Aceite Virgen'!$A$6:$A$257,"&gt;="&amp;$A263,'Aceite Virgen'!$B$6:$B$257,"&lt;="&amp;$B263)</f>
        <v>0.78</v>
      </c>
      <c r="CM263" s="8">
        <f>SUMIFS('Aceite Virgen'!CM$6:CM$257,'Aceite Virgen'!$A$6:$A$257,"&gt;="&amp;$A263,'Aceite Virgen'!$B$6:$B$257,"&lt;="&amp;$B263)</f>
        <v>0</v>
      </c>
      <c r="CQ263" s="8">
        <f>SUMIFS('Aceite Virgen'!CQ$6:CQ$257,'Aceite Virgen'!$A$6:$A$257,"&gt;="&amp;$A263,'Aceite Virgen'!$B$6:$B$257,"&lt;="&amp;$B263)</f>
        <v>3.34</v>
      </c>
      <c r="CR263" s="8">
        <f>SUMIFS('Aceite Virgen'!CR$6:CR$257,'Aceite Virgen'!$A$6:$A$257,"&gt;="&amp;$A263,'Aceite Virgen'!$B$6:$B$257,"&lt;="&amp;$B263)</f>
        <v>1.97</v>
      </c>
      <c r="CS263" s="8">
        <f>SUMIFS('Aceite Virgen'!CS$6:CS$257,'Aceite Virgen'!$A$6:$A$257,"&gt;="&amp;$A263,'Aceite Virgen'!$B$6:$B$257,"&lt;="&amp;$B263)</f>
        <v>3.79</v>
      </c>
      <c r="CT263" s="8">
        <f>SUMIFS('Aceite Virgen'!CT$6:CT$257,'Aceite Virgen'!$A$6:$A$257,"&gt;="&amp;$A263,'Aceite Virgen'!$B$6:$B$257,"&lt;="&amp;$B263)</f>
        <v>0</v>
      </c>
      <c r="CX263" s="8">
        <f>SUMIFS('Aceite Virgen'!CX$6:CX$257,'Aceite Virgen'!$A$6:$A$257,"&gt;="&amp;$A263,'Aceite Virgen'!$B$6:$B$257,"&lt;="&amp;$B263)</f>
        <v>2.78</v>
      </c>
      <c r="CY263" s="8">
        <f>SUMIFS('Aceite Virgen'!CY$6:CY$257,'Aceite Virgen'!$A$6:$A$257,"&gt;="&amp;$A263,'Aceite Virgen'!$B$6:$B$257,"&lt;="&amp;$B263)</f>
        <v>0</v>
      </c>
      <c r="CZ263" s="8">
        <f>SUMIFS('Aceite Virgen'!CZ$6:CZ$257,'Aceite Virgen'!$A$6:$A$257,"&gt;="&amp;$A263,'Aceite Virgen'!$B$6:$B$257,"&lt;="&amp;$B263)</f>
        <v>2.78</v>
      </c>
      <c r="DA263" s="8">
        <f>SUMIFS('Aceite Virgen'!DA$6:DA$257,'Aceite Virgen'!$A$6:$A$257,"&gt;="&amp;$A263,'Aceite Virgen'!$B$6:$B$257,"&lt;="&amp;$B263)</f>
        <v>8.16</v>
      </c>
      <c r="DE263" s="8">
        <f>SUMIFS('Aceite Virgen'!DE$6:DE$257,'Aceite Virgen'!$A$6:$A$257,"&gt;="&amp;$A263,'Aceite Virgen'!$B$6:$B$257,"&lt;="&amp;$B263)</f>
        <v>4.41</v>
      </c>
      <c r="DF263" s="8">
        <f>SUMIFS('Aceite Virgen'!DF$6:DF$257,'Aceite Virgen'!$A$6:$A$257,"&gt;="&amp;$A263,'Aceite Virgen'!$B$6:$B$257,"&lt;="&amp;$B263)</f>
        <v>6.84</v>
      </c>
      <c r="DG263" s="8">
        <f>SUMIFS('Aceite Virgen'!DG$6:DG$257,'Aceite Virgen'!$A$6:$A$257,"&gt;="&amp;$A263,'Aceite Virgen'!$B$6:$B$257,"&lt;="&amp;$B263)</f>
        <v>3.53</v>
      </c>
      <c r="DH263" s="8">
        <f>SUMIFS('Aceite Virgen'!DH$6:DH$257,'Aceite Virgen'!$A$6:$A$257,"&gt;="&amp;$A263,'Aceite Virgen'!$B$6:$B$257,"&lt;="&amp;$B263)</f>
        <v>8.86</v>
      </c>
      <c r="DL263" s="8">
        <f>SUMIFS('Aceite Virgen'!DL$6:DL$257,'Aceite Virgen'!$A$6:$A$257,"&gt;="&amp;$A263,'Aceite Virgen'!$B$6:$B$257,"&lt;="&amp;$B263)</f>
        <v>5.67</v>
      </c>
      <c r="DM263" s="8">
        <f>SUMIFS('Aceite Virgen'!DM$6:DM$257,'Aceite Virgen'!$A$6:$A$257,"&gt;="&amp;$A263,'Aceite Virgen'!$B$6:$B$257,"&lt;="&amp;$B263)</f>
        <v>10.59</v>
      </c>
      <c r="DN263" s="8">
        <f>SUMIFS('Aceite Virgen'!DN$6:DN$257,'Aceite Virgen'!$A$6:$A$257,"&gt;="&amp;$A263,'Aceite Virgen'!$B$6:$B$257,"&lt;="&amp;$B263)</f>
        <v>5.03</v>
      </c>
      <c r="DO263" s="8">
        <f>SUMIFS('Aceite Virgen'!DO$6:DO$257,'Aceite Virgen'!$A$6:$A$257,"&gt;="&amp;$A263,'Aceite Virgen'!$B$6:$B$257,"&lt;="&amp;$B263)</f>
        <v>3.04</v>
      </c>
      <c r="DS263" s="8">
        <f>SUMIFS('Aceite Virgen'!DS$6:DS$257,'Aceite Virgen'!$A$6:$A$257,"&gt;="&amp;$A263,'Aceite Virgen'!$B$6:$B$257,"&lt;="&amp;$B263)</f>
        <v>9.3199999999999985</v>
      </c>
      <c r="DT263" s="8">
        <f>SUMIFS('Aceite Virgen'!DT$6:DT$257,'Aceite Virgen'!$A$6:$A$257,"&gt;="&amp;$A263,'Aceite Virgen'!$B$6:$B$257,"&lt;="&amp;$B263)</f>
        <v>9.65</v>
      </c>
      <c r="DU263" s="8">
        <f>SUMIFS('Aceite Virgen'!DU$6:DU$257,'Aceite Virgen'!$A$6:$A$257,"&gt;="&amp;$A263,'Aceite Virgen'!$B$6:$B$257,"&lt;="&amp;$B263)</f>
        <v>10.17</v>
      </c>
      <c r="DV263" s="8">
        <f>SUMIFS('Aceite Virgen'!DV$6:DV$257,'Aceite Virgen'!$A$6:$A$257,"&gt;="&amp;$A263,'Aceite Virgen'!$B$6:$B$257,"&lt;="&amp;$B263)</f>
        <v>0</v>
      </c>
      <c r="DZ263" s="8">
        <f>SUMIFS('Aceite Virgen'!DZ$6:DZ$257,'Aceite Virgen'!$A$6:$A$257,"&gt;="&amp;$A263,'Aceite Virgen'!$B$6:$B$257,"&lt;="&amp;$B263)</f>
        <v>9.99</v>
      </c>
      <c r="EA263" s="8">
        <f>SUMIFS('Aceite Virgen'!EA$6:EA$257,'Aceite Virgen'!$A$6:$A$257,"&gt;="&amp;$A263,'Aceite Virgen'!$B$6:$B$257,"&lt;="&amp;$B263)</f>
        <v>23.560000000000002</v>
      </c>
      <c r="EB263" s="8">
        <f>SUMIFS('Aceite Virgen'!EB$6:EB$257,'Aceite Virgen'!$A$6:$A$257,"&gt;="&amp;$A263,'Aceite Virgen'!$B$6:$B$257,"&lt;="&amp;$B263)</f>
        <v>8.24</v>
      </c>
      <c r="EC263" s="8">
        <f>SUMIFS('Aceite Virgen'!EC$6:EC$257,'Aceite Virgen'!$A$6:$A$257,"&gt;="&amp;$A263,'Aceite Virgen'!$B$6:$B$257,"&lt;="&amp;$B263)</f>
        <v>0</v>
      </c>
    </row>
    <row r="264" spans="1:133" x14ac:dyDescent="0.3">
      <c r="A264" s="14">
        <f>'TAM Aceite Virgen'!B12</f>
        <v>3</v>
      </c>
      <c r="B264" s="14">
        <f>'TAM Aceite Virgen'!C12</f>
        <v>3.1</v>
      </c>
      <c r="C264" s="14"/>
      <c r="D264" s="8">
        <f>SUMIFS('Aceite Virgen'!D$6:D$257,'Aceite Virgen'!$A$6:$A$257,"&gt;="&amp;$A264,'Aceite Virgen'!$B$6:$B$257,"&lt;="&amp;$B264)</f>
        <v>2.19</v>
      </c>
      <c r="E264" s="8">
        <f>SUMIFS('Aceite Virgen'!E$6:E$257,'Aceite Virgen'!$A$6:$A$257,"&gt;="&amp;$A264,'Aceite Virgen'!$B$6:$B$257,"&lt;="&amp;$B264)</f>
        <v>2.2400000000000002</v>
      </c>
      <c r="F264" s="8">
        <f>SUMIFS('Aceite Virgen'!F$6:F$257,'Aceite Virgen'!$A$6:$A$257,"&gt;="&amp;$A264,'Aceite Virgen'!$B$6:$B$257,"&lt;="&amp;$B264)</f>
        <v>1.57</v>
      </c>
      <c r="G264" s="8">
        <f>SUMIFS('Aceite Virgen'!G$6:G$257,'Aceite Virgen'!$A$6:$A$257,"&gt;="&amp;$A264,'Aceite Virgen'!$B$6:$B$257,"&lt;="&amp;$B264)</f>
        <v>2.2799999999999998</v>
      </c>
      <c r="H264" s="14"/>
      <c r="I264" s="14"/>
      <c r="J264" s="14"/>
      <c r="K264" s="8">
        <f>SUMIFS('Aceite Virgen'!K$6:K$257,'Aceite Virgen'!$A$6:$A$257,"&gt;="&amp;$A264,'Aceite Virgen'!$B$6:$B$257,"&lt;="&amp;$B264)</f>
        <v>0.87</v>
      </c>
      <c r="L264" s="8">
        <f>SUMIFS('Aceite Virgen'!L$6:L$257,'Aceite Virgen'!$A$6:$A$257,"&gt;="&amp;$A264,'Aceite Virgen'!$B$6:$B$257,"&lt;="&amp;$B264)</f>
        <v>3.24</v>
      </c>
      <c r="M264" s="8">
        <f>SUMIFS('Aceite Virgen'!M$6:M$257,'Aceite Virgen'!$A$6:$A$257,"&gt;="&amp;$A264,'Aceite Virgen'!$B$6:$B$257,"&lt;="&amp;$B264)</f>
        <v>0.11</v>
      </c>
      <c r="N264" s="8">
        <f>SUMIFS('Aceite Virgen'!N$6:N$257,'Aceite Virgen'!$A$6:$A$257,"&gt;="&amp;$A264,'Aceite Virgen'!$B$6:$B$257,"&lt;="&amp;$B264)</f>
        <v>0</v>
      </c>
      <c r="O264" s="14"/>
      <c r="P264" s="14"/>
      <c r="Q264" s="14"/>
      <c r="R264" s="8">
        <f>SUMIFS('Aceite Virgen'!R$6:R$257,'Aceite Virgen'!$A$6:$A$257,"&gt;="&amp;$A264,'Aceite Virgen'!$B$6:$B$257,"&lt;="&amp;$B264)</f>
        <v>0.18</v>
      </c>
      <c r="S264" s="8">
        <f>SUMIFS('Aceite Virgen'!S$6:S$257,'Aceite Virgen'!$A$6:$A$257,"&gt;="&amp;$A264,'Aceite Virgen'!$B$6:$B$257,"&lt;="&amp;$B264)</f>
        <v>0</v>
      </c>
      <c r="T264" s="8">
        <f>SUMIFS('Aceite Virgen'!T$6:T$257,'Aceite Virgen'!$A$6:$A$257,"&gt;="&amp;$A264,'Aceite Virgen'!$B$6:$B$257,"&lt;="&amp;$B264)</f>
        <v>0.26</v>
      </c>
      <c r="U264" s="8">
        <f>SUMIFS('Aceite Virgen'!U$6:U$257,'Aceite Virgen'!$A$6:$A$257,"&gt;="&amp;$A264,'Aceite Virgen'!$B$6:$B$257,"&lt;="&amp;$B264)</f>
        <v>0</v>
      </c>
      <c r="V264" s="14"/>
      <c r="W264" s="14"/>
      <c r="X264" s="14"/>
      <c r="Y264" s="8">
        <f>SUMIFS('Aceite Virgen'!Y$6:Y$257,'Aceite Virgen'!$A$6:$A$257,"&gt;="&amp;$A264,'Aceite Virgen'!$B$6:$B$257,"&lt;="&amp;$B264)</f>
        <v>0.46</v>
      </c>
      <c r="Z264" s="8">
        <f>SUMIFS('Aceite Virgen'!Z$6:Z$257,'Aceite Virgen'!$A$6:$A$257,"&gt;="&amp;$A264,'Aceite Virgen'!$B$6:$B$257,"&lt;="&amp;$B264)</f>
        <v>0</v>
      </c>
      <c r="AA264" s="8">
        <f>SUMIFS('Aceite Virgen'!AA$6:AA$257,'Aceite Virgen'!$A$6:$A$257,"&gt;="&amp;$A264,'Aceite Virgen'!$B$6:$B$257,"&lt;="&amp;$B264)</f>
        <v>0.68</v>
      </c>
      <c r="AB264" s="8">
        <f>SUMIFS('Aceite Virgen'!AB$6:AB$257,'Aceite Virgen'!$A$6:$A$257,"&gt;="&amp;$A264,'Aceite Virgen'!$B$6:$B$257,"&lt;="&amp;$B264)</f>
        <v>0</v>
      </c>
      <c r="AC264" s="14"/>
      <c r="AD264" s="14"/>
      <c r="AE264" s="14"/>
      <c r="AF264" s="8">
        <f>SUMIFS('Aceite Virgen'!AF$6:AF$257,'Aceite Virgen'!$A$6:$A$257,"&gt;="&amp;$A264,'Aceite Virgen'!$B$6:$B$257,"&lt;="&amp;$B264)</f>
        <v>0.32</v>
      </c>
      <c r="AG264" s="8">
        <f>SUMIFS('Aceite Virgen'!AG$6:AG$257,'Aceite Virgen'!$A$6:$A$257,"&gt;="&amp;$A264,'Aceite Virgen'!$B$6:$B$257,"&lt;="&amp;$B264)</f>
        <v>0.68</v>
      </c>
      <c r="AH264" s="8">
        <f>SUMIFS('Aceite Virgen'!AH$6:AH$257,'Aceite Virgen'!$A$6:$A$257,"&gt;="&amp;$A264,'Aceite Virgen'!$B$6:$B$257,"&lt;="&amp;$B264)</f>
        <v>0.25</v>
      </c>
      <c r="AI264" s="8">
        <f>SUMIFS('Aceite Virgen'!AI$6:AI$257,'Aceite Virgen'!$A$6:$A$257,"&gt;="&amp;$A264,'Aceite Virgen'!$B$6:$B$257,"&lt;="&amp;$B264)</f>
        <v>0</v>
      </c>
      <c r="AJ264" s="14"/>
      <c r="AK264" s="14"/>
      <c r="AL264" s="14"/>
      <c r="AM264" s="8">
        <f>SUMIFS('Aceite Virgen'!AM$6:AM$257,'Aceite Virgen'!$A$6:$A$257,"&gt;="&amp;$A264,'Aceite Virgen'!$B$6:$B$257,"&lt;="&amp;$B264)</f>
        <v>0.29000000000000004</v>
      </c>
      <c r="AN264" s="8">
        <f>SUMIFS('Aceite Virgen'!AN$6:AN$257,'Aceite Virgen'!$A$6:$A$257,"&gt;="&amp;$A264,'Aceite Virgen'!$B$6:$B$257,"&lt;="&amp;$B264)</f>
        <v>0</v>
      </c>
      <c r="AO264" s="8">
        <f>SUMIFS('Aceite Virgen'!AO$6:AO$257,'Aceite Virgen'!$A$6:$A$257,"&gt;="&amp;$A264,'Aceite Virgen'!$B$6:$B$257,"&lt;="&amp;$B264)</f>
        <v>0.25</v>
      </c>
      <c r="AP264" s="8">
        <f>SUMIFS('Aceite Virgen'!AP$6:AP$257,'Aceite Virgen'!$A$6:$A$257,"&gt;="&amp;$A264,'Aceite Virgen'!$B$6:$B$257,"&lt;="&amp;$B264)</f>
        <v>0</v>
      </c>
      <c r="AQ264" s="14"/>
      <c r="AR264" s="14"/>
      <c r="AT264" s="8">
        <f>SUMIFS('Aceite Virgen'!AT$6:AT$257,'Aceite Virgen'!$A$6:$A$257,"&gt;="&amp;$A264,'Aceite Virgen'!$B$6:$B$257,"&lt;="&amp;$B264)</f>
        <v>0.1</v>
      </c>
      <c r="AU264" s="8">
        <f>SUMIFS('Aceite Virgen'!AU$6:AU$257,'Aceite Virgen'!$A$6:$A$257,"&gt;="&amp;$A264,'Aceite Virgen'!$B$6:$B$257,"&lt;="&amp;$B264)</f>
        <v>0.56999999999999995</v>
      </c>
      <c r="AV264" s="8">
        <f>SUMIFS('Aceite Virgen'!AV$6:AV$257,'Aceite Virgen'!$A$6:$A$257,"&gt;="&amp;$A264,'Aceite Virgen'!$B$6:$B$257,"&lt;="&amp;$B264)</f>
        <v>0.05</v>
      </c>
      <c r="AW264" s="8">
        <f>SUMIFS('Aceite Virgen'!AW$6:AW$257,'Aceite Virgen'!$A$6:$A$257,"&gt;="&amp;$A264,'Aceite Virgen'!$B$6:$B$257,"&lt;="&amp;$B264)</f>
        <v>0</v>
      </c>
      <c r="BA264" s="8">
        <f>SUMIFS('Aceite Virgen'!BA$6:BA$257,'Aceite Virgen'!$A$6:$A$257,"&gt;="&amp;A264,'Aceite Virgen'!$B$6:$B$257,"&lt;="&amp;B264)</f>
        <v>0</v>
      </c>
      <c r="BB264" s="8">
        <f>SUMIFS('Aceite Virgen'!BB$6:BB$257,'Aceite Virgen'!$A$6:$A$257,"&gt;="&amp;$A264,'Aceite Virgen'!$B$6:$B$257,"&lt;="&amp;$B264)</f>
        <v>0</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0</v>
      </c>
      <c r="BI264" s="8">
        <f>SUMIFS('Aceite Virgen'!BI$6:BI$257,'Aceite Virgen'!$A$6:$A$257,"&gt;="&amp;$A264,'Aceite Virgen'!$B$6:$B$257,"&lt;="&amp;$B264)</f>
        <v>0</v>
      </c>
      <c r="BJ264" s="8">
        <f>SUMIFS('Aceite Virgen'!BJ$6:BJ$257,'Aceite Virgen'!$A$6:$A$257,"&gt;="&amp;$A264,'Aceite Virgen'!$B$6:$B$257,"&lt;="&amp;$B264)</f>
        <v>0</v>
      </c>
      <c r="BK264" s="8">
        <f>SUMIFS('Aceite Virgen'!BK$6:BK$257,'Aceite Virgen'!$A$6:$A$257,"&gt;="&amp;$A264,'Aceite Virgen'!$B$6:$B$257,"&lt;="&amp;$B264)</f>
        <v>0</v>
      </c>
      <c r="BO264" s="8">
        <f>SUMIFS('Aceite Virgen'!BO$6:BO$257,'Aceite Virgen'!$A$6:$A$257,"&gt;="&amp;$A264,'Aceite Virgen'!$B$6:$B$257,"&lt;="&amp;$B264)</f>
        <v>0</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0.04</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v>
      </c>
      <c r="CK264" s="8">
        <f>SUMIFS('Aceite Virgen'!CK$6:CK$257,'Aceite Virgen'!$A$6:$A$257,"&gt;="&amp;$A264,'Aceite Virgen'!$B$6:$B$257,"&lt;="&amp;$B264)</f>
        <v>0</v>
      </c>
      <c r="CL264" s="8">
        <f>SUMIFS('Aceite Virgen'!CL$6:CL$257,'Aceite Virgen'!$A$6:$A$257,"&gt;="&amp;$A264,'Aceite Virgen'!$B$6:$B$257,"&lt;="&amp;$B264)</f>
        <v>0</v>
      </c>
      <c r="CM264" s="8">
        <f>SUMIFS('Aceite Virgen'!CM$6:CM$257,'Aceite Virgen'!$A$6:$A$257,"&gt;="&amp;$A264,'Aceite Virgen'!$B$6:$B$257,"&lt;="&amp;$B264)</f>
        <v>0</v>
      </c>
      <c r="CQ264" s="8">
        <f>SUMIFS('Aceite Virgen'!CQ$6:CQ$257,'Aceite Virgen'!$A$6:$A$257,"&gt;="&amp;$A264,'Aceite Virgen'!$B$6:$B$257,"&lt;="&amp;$B264)</f>
        <v>0.86</v>
      </c>
      <c r="CR264" s="8">
        <f>SUMIFS('Aceite Virgen'!CR$6:CR$257,'Aceite Virgen'!$A$6:$A$257,"&gt;="&amp;$A264,'Aceite Virgen'!$B$6:$B$257,"&lt;="&amp;$B264)</f>
        <v>0</v>
      </c>
      <c r="CS264" s="8">
        <f>SUMIFS('Aceite Virgen'!CS$6:CS$257,'Aceite Virgen'!$A$6:$A$257,"&gt;="&amp;$A264,'Aceite Virgen'!$B$6:$B$257,"&lt;="&amp;$B264)</f>
        <v>0.90999999999999992</v>
      </c>
      <c r="CT264" s="8">
        <f>SUMIFS('Aceite Virgen'!CT$6:CT$257,'Aceite Virgen'!$A$6:$A$257,"&gt;="&amp;$A264,'Aceite Virgen'!$B$6:$B$257,"&lt;="&amp;$B264)</f>
        <v>2.13</v>
      </c>
      <c r="CX264" s="8">
        <f>SUMIFS('Aceite Virgen'!CX$6:CX$257,'Aceite Virgen'!$A$6:$A$257,"&gt;="&amp;$A264,'Aceite Virgen'!$B$6:$B$257,"&lt;="&amp;$B264)</f>
        <v>0.72</v>
      </c>
      <c r="CY264" s="8">
        <f>SUMIFS('Aceite Virgen'!CY$6:CY$257,'Aceite Virgen'!$A$6:$A$257,"&gt;="&amp;$A264,'Aceite Virgen'!$B$6:$B$257,"&lt;="&amp;$B264)</f>
        <v>0</v>
      </c>
      <c r="CZ264" s="8">
        <f>SUMIFS('Aceite Virgen'!CZ$6:CZ$257,'Aceite Virgen'!$A$6:$A$257,"&gt;="&amp;$A264,'Aceite Virgen'!$B$6:$B$257,"&lt;="&amp;$B264)</f>
        <v>1.01</v>
      </c>
      <c r="DA264" s="8">
        <f>SUMIFS('Aceite Virgen'!DA$6:DA$257,'Aceite Virgen'!$A$6:$A$257,"&gt;="&amp;$A264,'Aceite Virgen'!$B$6:$B$257,"&lt;="&amp;$B264)</f>
        <v>0</v>
      </c>
      <c r="DE264" s="8">
        <f>SUMIFS('Aceite Virgen'!DE$6:DE$257,'Aceite Virgen'!$A$6:$A$257,"&gt;="&amp;$A264,'Aceite Virgen'!$B$6:$B$257,"&lt;="&amp;$B264)</f>
        <v>0.91</v>
      </c>
      <c r="DF264" s="8">
        <f>SUMIFS('Aceite Virgen'!DF$6:DF$257,'Aceite Virgen'!$A$6:$A$257,"&gt;="&amp;$A264,'Aceite Virgen'!$B$6:$B$257,"&lt;="&amp;$B264)</f>
        <v>0.61</v>
      </c>
      <c r="DG264" s="8">
        <f>SUMIFS('Aceite Virgen'!DG$6:DG$257,'Aceite Virgen'!$A$6:$A$257,"&gt;="&amp;$A264,'Aceite Virgen'!$B$6:$B$257,"&lt;="&amp;$B264)</f>
        <v>0.92</v>
      </c>
      <c r="DH264" s="8">
        <f>SUMIFS('Aceite Virgen'!DH$6:DH$257,'Aceite Virgen'!$A$6:$A$257,"&gt;="&amp;$A264,'Aceite Virgen'!$B$6:$B$257,"&lt;="&amp;$B264)</f>
        <v>0</v>
      </c>
      <c r="DL264" s="8">
        <f>SUMIFS('Aceite Virgen'!DL$6:DL$257,'Aceite Virgen'!$A$6:$A$257,"&gt;="&amp;$A264,'Aceite Virgen'!$B$6:$B$257,"&lt;="&amp;$B264)</f>
        <v>7.48</v>
      </c>
      <c r="DM264" s="8">
        <f>SUMIFS('Aceite Virgen'!DM$6:DM$257,'Aceite Virgen'!$A$6:$A$257,"&gt;="&amp;$A264,'Aceite Virgen'!$B$6:$B$257,"&lt;="&amp;$B264)</f>
        <v>13.49</v>
      </c>
      <c r="DN264" s="8">
        <f>SUMIFS('Aceite Virgen'!DN$6:DN$257,'Aceite Virgen'!$A$6:$A$257,"&gt;="&amp;$A264,'Aceite Virgen'!$B$6:$B$257,"&lt;="&amp;$B264)</f>
        <v>0</v>
      </c>
      <c r="DO264" s="8">
        <f>SUMIFS('Aceite Virgen'!DO$6:DO$257,'Aceite Virgen'!$A$6:$A$257,"&gt;="&amp;$A264,'Aceite Virgen'!$B$6:$B$257,"&lt;="&amp;$B264)</f>
        <v>49.94</v>
      </c>
      <c r="DS264" s="8">
        <f>SUMIFS('Aceite Virgen'!DS$6:DS$257,'Aceite Virgen'!$A$6:$A$257,"&gt;="&amp;$A264,'Aceite Virgen'!$B$6:$B$257,"&lt;="&amp;$B264)</f>
        <v>2.5500000000000003</v>
      </c>
      <c r="DT264" s="8">
        <f>SUMIFS('Aceite Virgen'!DT$6:DT$257,'Aceite Virgen'!$A$6:$A$257,"&gt;="&amp;$A264,'Aceite Virgen'!$B$6:$B$257,"&lt;="&amp;$B264)</f>
        <v>7.5600000000000005</v>
      </c>
      <c r="DU264" s="8">
        <f>SUMIFS('Aceite Virgen'!DU$6:DU$257,'Aceite Virgen'!$A$6:$A$257,"&gt;="&amp;$A264,'Aceite Virgen'!$B$6:$B$257,"&lt;="&amp;$B264)</f>
        <v>0.87999999999999989</v>
      </c>
      <c r="DV264" s="8">
        <f>SUMIFS('Aceite Virgen'!DV$6:DV$257,'Aceite Virgen'!$A$6:$A$257,"&gt;="&amp;$A264,'Aceite Virgen'!$B$6:$B$257,"&lt;="&amp;$B264)</f>
        <v>16.48</v>
      </c>
      <c r="DZ264" s="8">
        <f>SUMIFS('Aceite Virgen'!DZ$6:DZ$257,'Aceite Virgen'!$A$6:$A$257,"&gt;="&amp;$A264,'Aceite Virgen'!$B$6:$B$257,"&lt;="&amp;$B264)</f>
        <v>3.19</v>
      </c>
      <c r="EA264" s="8">
        <f>SUMIFS('Aceite Virgen'!EA$6:EA$257,'Aceite Virgen'!$A$6:$A$257,"&gt;="&amp;$A264,'Aceite Virgen'!$B$6:$B$257,"&lt;="&amp;$B264)</f>
        <v>0.81</v>
      </c>
      <c r="EB264" s="8">
        <f>SUMIFS('Aceite Virgen'!EB$6:EB$257,'Aceite Virgen'!$A$6:$A$257,"&gt;="&amp;$A264,'Aceite Virgen'!$B$6:$B$257,"&lt;="&amp;$B264)</f>
        <v>2.83</v>
      </c>
      <c r="EC264" s="8">
        <f>SUMIFS('Aceite Virgen'!EC$6:EC$257,'Aceite Virgen'!$A$6:$A$257,"&gt;="&amp;$A264,'Aceite Virgen'!$B$6:$B$257,"&lt;="&amp;$B264)</f>
        <v>14.28</v>
      </c>
    </row>
    <row r="265" spans="1:133" x14ac:dyDescent="0.3">
      <c r="A265" s="14">
        <f>'TAM Aceite Virgen'!B13</f>
        <v>3.1</v>
      </c>
      <c r="B265" s="14">
        <f>'TAM Aceite Virgen'!C13</f>
        <v>3.2</v>
      </c>
      <c r="C265" s="14"/>
      <c r="D265" s="8">
        <f>SUMIFS('Aceite Virgen'!D$6:D$257,'Aceite Virgen'!$A$6:$A$257,"&gt;="&amp;$A265,'Aceite Virgen'!$B$6:$B$257,"&lt;="&amp;$B265)</f>
        <v>0.3</v>
      </c>
      <c r="E265" s="8">
        <f>SUMIFS('Aceite Virgen'!E$6:E$257,'Aceite Virgen'!$A$6:$A$257,"&gt;="&amp;$A265,'Aceite Virgen'!$B$6:$B$257,"&lt;="&amp;$B265)</f>
        <v>2.34</v>
      </c>
      <c r="F265" s="8">
        <f>SUMIFS('Aceite Virgen'!F$6:F$257,'Aceite Virgen'!$A$6:$A$257,"&gt;="&amp;$A265,'Aceite Virgen'!$B$6:$B$257,"&lt;="&amp;$B265)</f>
        <v>0</v>
      </c>
      <c r="G265" s="8">
        <f>SUMIFS('Aceite Virgen'!G$6:G$257,'Aceite Virgen'!$A$6:$A$257,"&gt;="&amp;$A265,'Aceite Virgen'!$B$6:$B$257,"&lt;="&amp;$B265)</f>
        <v>0</v>
      </c>
      <c r="H265" s="14"/>
      <c r="I265" s="14"/>
      <c r="J265" s="14"/>
      <c r="K265" s="8">
        <f>SUMIFS('Aceite Virgen'!K$6:K$257,'Aceite Virgen'!$A$6:$A$257,"&gt;="&amp;$A265,'Aceite Virgen'!$B$6:$B$257,"&lt;="&amp;$B265)</f>
        <v>0</v>
      </c>
      <c r="L265" s="8">
        <f>SUMIFS('Aceite Virgen'!L$6:L$257,'Aceite Virgen'!$A$6:$A$257,"&gt;="&amp;$A265,'Aceite Virgen'!$B$6:$B$257,"&lt;="&amp;$B265)</f>
        <v>0</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0.14000000000000001</v>
      </c>
      <c r="S265" s="8">
        <f>SUMIFS('Aceite Virgen'!S$6:S$257,'Aceite Virgen'!$A$6:$A$257,"&gt;="&amp;$A265,'Aceite Virgen'!$B$6:$B$257,"&lt;="&amp;$B265)</f>
        <v>0</v>
      </c>
      <c r="T265" s="8">
        <f>SUMIFS('Aceite Virgen'!T$6:T$257,'Aceite Virgen'!$A$6:$A$257,"&gt;="&amp;$A265,'Aceite Virgen'!$B$6:$B$257,"&lt;="&amp;$B265)</f>
        <v>0.19</v>
      </c>
      <c r="U265" s="8">
        <f>SUMIFS('Aceite Virgen'!U$6:U$257,'Aceite Virgen'!$A$6:$A$257,"&gt;="&amp;$A265,'Aceite Virgen'!$B$6:$B$257,"&lt;="&amp;$B265)</f>
        <v>0</v>
      </c>
      <c r="V265" s="14"/>
      <c r="W265" s="14"/>
      <c r="X265" s="14"/>
      <c r="Y265" s="8">
        <f>SUMIFS('Aceite Virgen'!Y$6:Y$257,'Aceite Virgen'!$A$6:$A$257,"&gt;="&amp;$A265,'Aceite Virgen'!$B$6:$B$257,"&lt;="&amp;$B265)</f>
        <v>0.5</v>
      </c>
      <c r="Z265" s="8">
        <f>SUMIFS('Aceite Virgen'!Z$6:Z$257,'Aceite Virgen'!$A$6:$A$257,"&gt;="&amp;$A265,'Aceite Virgen'!$B$6:$B$257,"&lt;="&amp;$B265)</f>
        <v>0</v>
      </c>
      <c r="AA265" s="8">
        <f>SUMIFS('Aceite Virgen'!AA$6:AA$257,'Aceite Virgen'!$A$6:$A$257,"&gt;="&amp;$A265,'Aceite Virgen'!$B$6:$B$257,"&lt;="&amp;$B265)</f>
        <v>0.72</v>
      </c>
      <c r="AB265" s="8">
        <f>SUMIFS('Aceite Virgen'!AB$6:AB$257,'Aceite Virgen'!$A$6:$A$257,"&gt;="&amp;$A265,'Aceite Virgen'!$B$6:$B$257,"&lt;="&amp;$B265)</f>
        <v>0</v>
      </c>
      <c r="AC265" s="14"/>
      <c r="AD265" s="14"/>
      <c r="AE265" s="14"/>
      <c r="AF265" s="8">
        <f>SUMIFS('Aceite Virgen'!AF$6:AF$257,'Aceite Virgen'!$A$6:$A$257,"&gt;="&amp;$A265,'Aceite Virgen'!$B$6:$B$257,"&lt;="&amp;$B265)</f>
        <v>0.06</v>
      </c>
      <c r="AG265" s="8">
        <f>SUMIFS('Aceite Virgen'!AG$6:AG$257,'Aceite Virgen'!$A$6:$A$257,"&gt;="&amp;$A265,'Aceite Virgen'!$B$6:$B$257,"&lt;="&amp;$B265)</f>
        <v>0</v>
      </c>
      <c r="AH265" s="8">
        <f>SUMIFS('Aceite Virgen'!AH$6:AH$257,'Aceite Virgen'!$A$6:$A$257,"&gt;="&amp;$A265,'Aceite Virgen'!$B$6:$B$257,"&lt;="&amp;$B265)</f>
        <v>0</v>
      </c>
      <c r="AI265" s="8">
        <f>SUMIFS('Aceite Virgen'!AI$6:AI$257,'Aceite Virgen'!$A$6:$A$257,"&gt;="&amp;$A265,'Aceite Virgen'!$B$6:$B$257,"&lt;="&amp;$B265)</f>
        <v>2.0499999999999998</v>
      </c>
      <c r="AJ265" s="14"/>
      <c r="AK265" s="14"/>
      <c r="AL265" s="14"/>
      <c r="AM265" s="8">
        <f>SUMIFS('Aceite Virgen'!AM$6:AM$257,'Aceite Virgen'!$A$6:$A$257,"&gt;="&amp;$A265,'Aceite Virgen'!$B$6:$B$257,"&lt;="&amp;$B265)</f>
        <v>0.05</v>
      </c>
      <c r="AN265" s="8">
        <f>SUMIFS('Aceite Virgen'!AN$6:AN$257,'Aceite Virgen'!$A$6:$A$257,"&gt;="&amp;$A265,'Aceite Virgen'!$B$6:$B$257,"&lt;="&amp;$B265)</f>
        <v>0</v>
      </c>
      <c r="AO265" s="8">
        <f>SUMIFS('Aceite Virgen'!AO$6:AO$257,'Aceite Virgen'!$A$6:$A$257,"&gt;="&amp;$A265,'Aceite Virgen'!$B$6:$B$257,"&lt;="&amp;$B265)</f>
        <v>0.06</v>
      </c>
      <c r="AP265" s="8">
        <f>SUMIFS('Aceite Virgen'!AP$6:AP$257,'Aceite Virgen'!$A$6:$A$257,"&gt;="&amp;$A265,'Aceite Virgen'!$B$6:$B$257,"&lt;="&amp;$B265)</f>
        <v>0</v>
      </c>
      <c r="AQ265" s="14"/>
      <c r="AR265" s="14"/>
      <c r="AT265" s="8">
        <f>SUMIFS('Aceite Virgen'!AT$6:AT$257,'Aceite Virgen'!$A$6:$A$257,"&gt;="&amp;$A265,'Aceite Virgen'!$B$6:$B$257,"&lt;="&amp;$B265)</f>
        <v>0</v>
      </c>
      <c r="AU265" s="8">
        <f>SUMIFS('Aceite Virgen'!AU$6:AU$257,'Aceite Virgen'!$A$6:$A$257,"&gt;="&amp;$A265,'Aceite Virgen'!$B$6:$B$257,"&lt;="&amp;$B265)</f>
        <v>0</v>
      </c>
      <c r="AV265" s="8">
        <f>SUMIFS('Aceite Virgen'!AV$6:AV$257,'Aceite Virgen'!$A$6:$A$257,"&gt;="&amp;$A265,'Aceite Virgen'!$B$6:$B$257,"&lt;="&amp;$B265)</f>
        <v>0</v>
      </c>
      <c r="AW265" s="8">
        <f>SUMIFS('Aceite Virgen'!AW$6:AW$257,'Aceite Virgen'!$A$6:$A$257,"&gt;="&amp;$A265,'Aceite Virgen'!$B$6:$B$257,"&lt;="&amp;$B265)</f>
        <v>0</v>
      </c>
      <c r="BA265" s="8">
        <f>SUMIFS('Aceite Virgen'!BA$6:BA$257,'Aceite Virgen'!$A$6:$A$257,"&gt;="&amp;A265,'Aceite Virgen'!$B$6:$B$257,"&lt;="&amp;B265)</f>
        <v>0</v>
      </c>
      <c r="BB265" s="8">
        <f>SUMIFS('Aceite Virgen'!BB$6:BB$257,'Aceite Virgen'!$A$6:$A$257,"&gt;="&amp;$A265,'Aceite Virgen'!$B$6:$B$257,"&lt;="&amp;$B265)</f>
        <v>0</v>
      </c>
      <c r="BC265" s="8">
        <f>SUMIFS('Aceite Virgen'!BC$6:BC$257,'Aceite Virgen'!$A$6:$A$257,"&gt;="&amp;$A265,'Aceite Virgen'!$B$6:$B$257,"&lt;="&amp;$B265)</f>
        <v>0</v>
      </c>
      <c r="BD265" s="8">
        <f>SUMIFS('Aceite Virgen'!BD$6:BD$257,'Aceite Virgen'!$A$6:$A$257,"&gt;="&amp;$A265,'Aceite Virgen'!$B$6:$B$257,"&lt;="&amp;$B265)</f>
        <v>0</v>
      </c>
      <c r="BH265" s="8">
        <f>SUMIFS('Aceite Virgen'!BH$6:BH$257,'Aceite Virgen'!$A$6:$A$257,"&gt;="&amp;$A265,'Aceite Virgen'!$B$6:$B$257,"&lt;="&amp;$B265)</f>
        <v>0</v>
      </c>
      <c r="BI265" s="8">
        <f>SUMIFS('Aceite Virgen'!BI$6:BI$257,'Aceite Virgen'!$A$6:$A$257,"&gt;="&amp;$A265,'Aceite Virgen'!$B$6:$B$257,"&lt;="&amp;$B265)</f>
        <v>0</v>
      </c>
      <c r="BJ265" s="8">
        <f>SUMIFS('Aceite Virgen'!BJ$6:BJ$257,'Aceite Virgen'!$A$6:$A$257,"&gt;="&amp;$A265,'Aceite Virgen'!$B$6:$B$257,"&lt;="&amp;$B265)</f>
        <v>0</v>
      </c>
      <c r="BK265" s="8">
        <f>SUMIFS('Aceite Virgen'!BK$6:BK$257,'Aceite Virgen'!$A$6:$A$257,"&gt;="&amp;$A265,'Aceite Virgen'!$B$6:$B$257,"&lt;="&amp;$B265)</f>
        <v>0</v>
      </c>
      <c r="BO265" s="8">
        <f>SUMIFS('Aceite Virgen'!BO$6:BO$257,'Aceite Virgen'!$A$6:$A$257,"&gt;="&amp;$A265,'Aceite Virgen'!$B$6:$B$257,"&lt;="&amp;$B265)</f>
        <v>0</v>
      </c>
      <c r="BP265" s="8">
        <f>SUMIFS('Aceite Virgen'!BP$6:BP$257,'Aceite Virgen'!$A$6:$A$257,"&gt;="&amp;$A265,'Aceite Virgen'!$B$6:$B$257,"&lt;="&amp;$B265)</f>
        <v>0</v>
      </c>
      <c r="BQ265" s="8">
        <f>SUMIFS('Aceite Virgen'!BQ$6:BQ$257,'Aceite Virgen'!$A$6:$A$257,"&gt;="&amp;$A265,'Aceite Virgen'!$B$6:$B$257,"&lt;="&amp;$B265)</f>
        <v>0</v>
      </c>
      <c r="BR265" s="8">
        <f>SUMIFS('Aceite Virgen'!BR$6:BR$257,'Aceite Virgen'!$A$6:$A$257,"&gt;="&amp;$A265,'Aceite Virgen'!$B$6:$B$257,"&lt;="&amp;$B265)</f>
        <v>0</v>
      </c>
      <c r="BV265" s="8">
        <f>SUMIFS('Aceite Virgen'!BV$6:BV$257,'Aceite Virgen'!$A$6:$A$257,"&gt;="&amp;$A265,'Aceite Virgen'!$B$6:$B$257,"&lt;="&amp;$B265)</f>
        <v>0.09</v>
      </c>
      <c r="BW265" s="8">
        <f>SUMIFS('Aceite Virgen'!BW$6:BW$257,'Aceite Virgen'!$A$6:$A$257,"&gt;="&amp;$A265,'Aceite Virgen'!$B$6:$B$257,"&lt;="&amp;$B265)</f>
        <v>0</v>
      </c>
      <c r="BX265" s="8">
        <f>SUMIFS('Aceite Virgen'!BX$6:BX$257,'Aceite Virgen'!$A$6:$A$257,"&gt;="&amp;$A265,'Aceite Virgen'!$B$6:$B$257,"&lt;="&amp;$B265)</f>
        <v>0.11</v>
      </c>
      <c r="BY265" s="8">
        <f>SUMIFS('Aceite Virgen'!BY$6:BY$257,'Aceite Virgen'!$A$6:$A$257,"&gt;="&amp;$A265,'Aceite Virgen'!$B$6:$B$257,"&lt;="&amp;$B265)</f>
        <v>0</v>
      </c>
      <c r="CC265" s="8">
        <f>SUMIFS('Aceite Virgen'!CC$6:CC$257,'Aceite Virgen'!$A$6:$A$257,"&gt;="&amp;$A265,'Aceite Virgen'!$B$6:$B$257,"&lt;="&amp;$B265)</f>
        <v>0.3</v>
      </c>
      <c r="CD265" s="8">
        <f>SUMIFS('Aceite Virgen'!CD$6:CD$257,'Aceite Virgen'!$A$6:$A$257,"&gt;="&amp;$A265,'Aceite Virgen'!$B$6:$B$257,"&lt;="&amp;$B265)</f>
        <v>0</v>
      </c>
      <c r="CE265" s="8">
        <f>SUMIFS('Aceite Virgen'!CE$6:CE$257,'Aceite Virgen'!$A$6:$A$257,"&gt;="&amp;$A265,'Aceite Virgen'!$B$6:$B$257,"&lt;="&amp;$B265)</f>
        <v>0.27</v>
      </c>
      <c r="CF265" s="8">
        <f>SUMIFS('Aceite Virgen'!CF$6:CF$257,'Aceite Virgen'!$A$6:$A$257,"&gt;="&amp;$A265,'Aceite Virgen'!$B$6:$B$257,"&lt;="&amp;$B265)</f>
        <v>0</v>
      </c>
      <c r="CJ265" s="8">
        <f>SUMIFS('Aceite Virgen'!CJ$6:CJ$257,'Aceite Virgen'!$A$6:$A$257,"&gt;="&amp;$A265,'Aceite Virgen'!$B$6:$B$257,"&lt;="&amp;$B265)</f>
        <v>0.65</v>
      </c>
      <c r="CK265" s="8">
        <f>SUMIFS('Aceite Virgen'!CK$6:CK$257,'Aceite Virgen'!$A$6:$A$257,"&gt;="&amp;$A265,'Aceite Virgen'!$B$6:$B$257,"&lt;="&amp;$B265)</f>
        <v>0</v>
      </c>
      <c r="CL265" s="8">
        <f>SUMIFS('Aceite Virgen'!CL$6:CL$257,'Aceite Virgen'!$A$6:$A$257,"&gt;="&amp;$A265,'Aceite Virgen'!$B$6:$B$257,"&lt;="&amp;$B265)</f>
        <v>0.76</v>
      </c>
      <c r="CM265" s="8">
        <f>SUMIFS('Aceite Virgen'!CM$6:CM$257,'Aceite Virgen'!$A$6:$A$257,"&gt;="&amp;$A265,'Aceite Virgen'!$B$6:$B$257,"&lt;="&amp;$B265)</f>
        <v>0</v>
      </c>
      <c r="CQ265" s="8">
        <f>SUMIFS('Aceite Virgen'!CQ$6:CQ$257,'Aceite Virgen'!$A$6:$A$257,"&gt;="&amp;$A265,'Aceite Virgen'!$B$6:$B$257,"&lt;="&amp;$B265)</f>
        <v>0.6</v>
      </c>
      <c r="CR265" s="8">
        <f>SUMIFS('Aceite Virgen'!CR$6:CR$257,'Aceite Virgen'!$A$6:$A$257,"&gt;="&amp;$A265,'Aceite Virgen'!$B$6:$B$257,"&lt;="&amp;$B265)</f>
        <v>0</v>
      </c>
      <c r="CS265" s="8">
        <f>SUMIFS('Aceite Virgen'!CS$6:CS$257,'Aceite Virgen'!$A$6:$A$257,"&gt;="&amp;$A265,'Aceite Virgen'!$B$6:$B$257,"&lt;="&amp;$B265)</f>
        <v>0.76</v>
      </c>
      <c r="CT265" s="8">
        <f>SUMIFS('Aceite Virgen'!CT$6:CT$257,'Aceite Virgen'!$A$6:$A$257,"&gt;="&amp;$A265,'Aceite Virgen'!$B$6:$B$257,"&lt;="&amp;$B265)</f>
        <v>0</v>
      </c>
      <c r="CX265" s="8">
        <f>SUMIFS('Aceite Virgen'!CX$6:CX$257,'Aceite Virgen'!$A$6:$A$257,"&gt;="&amp;$A265,'Aceite Virgen'!$B$6:$B$257,"&lt;="&amp;$B265)</f>
        <v>1.67</v>
      </c>
      <c r="CY265" s="8">
        <f>SUMIFS('Aceite Virgen'!CY$6:CY$257,'Aceite Virgen'!$A$6:$A$257,"&gt;="&amp;$A265,'Aceite Virgen'!$B$6:$B$257,"&lt;="&amp;$B265)</f>
        <v>4.95</v>
      </c>
      <c r="CZ265" s="8">
        <f>SUMIFS('Aceite Virgen'!CZ$6:CZ$257,'Aceite Virgen'!$A$6:$A$257,"&gt;="&amp;$A265,'Aceite Virgen'!$B$6:$B$257,"&lt;="&amp;$B265)</f>
        <v>1.18</v>
      </c>
      <c r="DA265" s="8">
        <f>SUMIFS('Aceite Virgen'!DA$6:DA$257,'Aceite Virgen'!$A$6:$A$257,"&gt;="&amp;$A265,'Aceite Virgen'!$B$6:$B$257,"&lt;="&amp;$B265)</f>
        <v>0</v>
      </c>
      <c r="DE265" s="8">
        <f>SUMIFS('Aceite Virgen'!DE$6:DE$257,'Aceite Virgen'!$A$6:$A$257,"&gt;="&amp;$A265,'Aceite Virgen'!$B$6:$B$257,"&lt;="&amp;$B265)</f>
        <v>0.74</v>
      </c>
      <c r="DF265" s="8">
        <f>SUMIFS('Aceite Virgen'!DF$6:DF$257,'Aceite Virgen'!$A$6:$A$257,"&gt;="&amp;$A265,'Aceite Virgen'!$B$6:$B$257,"&lt;="&amp;$B265)</f>
        <v>1.28</v>
      </c>
      <c r="DG265" s="8">
        <f>SUMIFS('Aceite Virgen'!DG$6:DG$257,'Aceite Virgen'!$A$6:$A$257,"&gt;="&amp;$A265,'Aceite Virgen'!$B$6:$B$257,"&lt;="&amp;$B265)</f>
        <v>0.66</v>
      </c>
      <c r="DH265" s="8">
        <f>SUMIFS('Aceite Virgen'!DH$6:DH$257,'Aceite Virgen'!$A$6:$A$257,"&gt;="&amp;$A265,'Aceite Virgen'!$B$6:$B$257,"&lt;="&amp;$B265)</f>
        <v>0</v>
      </c>
      <c r="DL265" s="8">
        <f>SUMIFS('Aceite Virgen'!DL$6:DL$257,'Aceite Virgen'!$A$6:$A$257,"&gt;="&amp;$A265,'Aceite Virgen'!$B$6:$B$257,"&lt;="&amp;$B265)</f>
        <v>16.75</v>
      </c>
      <c r="DM265" s="8">
        <f>SUMIFS('Aceite Virgen'!DM$6:DM$257,'Aceite Virgen'!$A$6:$A$257,"&gt;="&amp;$A265,'Aceite Virgen'!$B$6:$B$257,"&lt;="&amp;$B265)</f>
        <v>3.08</v>
      </c>
      <c r="DN265" s="8">
        <f>SUMIFS('Aceite Virgen'!DN$6:DN$257,'Aceite Virgen'!$A$6:$A$257,"&gt;="&amp;$A265,'Aceite Virgen'!$B$6:$B$257,"&lt;="&amp;$B265)</f>
        <v>22.54</v>
      </c>
      <c r="DO265" s="8">
        <f>SUMIFS('Aceite Virgen'!DO$6:DO$257,'Aceite Virgen'!$A$6:$A$257,"&gt;="&amp;$A265,'Aceite Virgen'!$B$6:$B$257,"&lt;="&amp;$B265)</f>
        <v>0</v>
      </c>
      <c r="DS265" s="8">
        <f>SUMIFS('Aceite Virgen'!DS$6:DS$257,'Aceite Virgen'!$A$6:$A$257,"&gt;="&amp;$A265,'Aceite Virgen'!$B$6:$B$257,"&lt;="&amp;$B265)</f>
        <v>20.05</v>
      </c>
      <c r="DT265" s="8">
        <f>SUMIFS('Aceite Virgen'!DT$6:DT$257,'Aceite Virgen'!$A$6:$A$257,"&gt;="&amp;$A265,'Aceite Virgen'!$B$6:$B$257,"&lt;="&amp;$B265)</f>
        <v>6.09</v>
      </c>
      <c r="DU265" s="8">
        <f>SUMIFS('Aceite Virgen'!DU$6:DU$257,'Aceite Virgen'!$A$6:$A$257,"&gt;="&amp;$A265,'Aceite Virgen'!$B$6:$B$257,"&lt;="&amp;$B265)</f>
        <v>25.07</v>
      </c>
      <c r="DV265" s="8">
        <f>SUMIFS('Aceite Virgen'!DV$6:DV$257,'Aceite Virgen'!$A$6:$A$257,"&gt;="&amp;$A265,'Aceite Virgen'!$B$6:$B$257,"&lt;="&amp;$B265)</f>
        <v>0</v>
      </c>
      <c r="DZ265" s="8">
        <f>SUMIFS('Aceite Virgen'!DZ$6:DZ$257,'Aceite Virgen'!$A$6:$A$257,"&gt;="&amp;$A265,'Aceite Virgen'!$B$6:$B$257,"&lt;="&amp;$B265)</f>
        <v>17.22</v>
      </c>
      <c r="EA265" s="8">
        <f>SUMIFS('Aceite Virgen'!EA$6:EA$257,'Aceite Virgen'!$A$6:$A$257,"&gt;="&amp;$A265,'Aceite Virgen'!$B$6:$B$257,"&lt;="&amp;$B265)</f>
        <v>1.06</v>
      </c>
      <c r="EB265" s="8">
        <f>SUMIFS('Aceite Virgen'!EB$6:EB$257,'Aceite Virgen'!$A$6:$A$257,"&gt;="&amp;$A265,'Aceite Virgen'!$B$6:$B$257,"&lt;="&amp;$B265)</f>
        <v>23.01</v>
      </c>
      <c r="EC265" s="8">
        <f>SUMIFS('Aceite Virgen'!EC$6:EC$257,'Aceite Virgen'!$A$6:$A$257,"&gt;="&amp;$A265,'Aceite Virgen'!$B$6:$B$257,"&lt;="&amp;$B265)</f>
        <v>2.1</v>
      </c>
    </row>
    <row r="266" spans="1:133" x14ac:dyDescent="0.3">
      <c r="A266" s="14">
        <f>'TAM Aceite Virgen'!B14</f>
        <v>3.2</v>
      </c>
      <c r="B266" s="14">
        <f>'TAM Aceite Virgen'!C14</f>
        <v>3.3</v>
      </c>
      <c r="C266" s="14"/>
      <c r="D266" s="8">
        <f>SUMIFS('Aceite Virgen'!D$6:D$257,'Aceite Virgen'!$A$6:$A$257,"&gt;="&amp;$A266,'Aceite Virgen'!$B$6:$B$257,"&lt;="&amp;$B266)</f>
        <v>0.48</v>
      </c>
      <c r="E266" s="8">
        <f>SUMIFS('Aceite Virgen'!E$6:E$257,'Aceite Virgen'!$A$6:$A$257,"&gt;="&amp;$A266,'Aceite Virgen'!$B$6:$B$257,"&lt;="&amp;$B266)</f>
        <v>0</v>
      </c>
      <c r="F266" s="8">
        <f>SUMIFS('Aceite Virgen'!F$6:F$257,'Aceite Virgen'!$A$6:$A$257,"&gt;="&amp;$A266,'Aceite Virgen'!$B$6:$B$257,"&lt;="&amp;$B266)</f>
        <v>0.65</v>
      </c>
      <c r="G266" s="8">
        <f>SUMIFS('Aceite Virgen'!G$6:G$257,'Aceite Virgen'!$A$6:$A$257,"&gt;="&amp;$A266,'Aceite Virgen'!$B$6:$B$257,"&lt;="&amp;$B266)</f>
        <v>0</v>
      </c>
      <c r="H266" s="14"/>
      <c r="I266" s="14"/>
      <c r="J266" s="14"/>
      <c r="K266" s="8">
        <f>SUMIFS('Aceite Virgen'!K$6:K$257,'Aceite Virgen'!$A$6:$A$257,"&gt;="&amp;$A266,'Aceite Virgen'!$B$6:$B$257,"&lt;="&amp;$B266)</f>
        <v>0</v>
      </c>
      <c r="L266" s="8">
        <f>SUMIFS('Aceite Virgen'!L$6:L$257,'Aceite Virgen'!$A$6:$A$257,"&gt;="&amp;$A266,'Aceite Virgen'!$B$6:$B$257,"&lt;="&amp;$B266)</f>
        <v>0</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0.5</v>
      </c>
      <c r="S266" s="8">
        <f>SUMIFS('Aceite Virgen'!S$6:S$257,'Aceite Virgen'!$A$6:$A$257,"&gt;="&amp;$A266,'Aceite Virgen'!$B$6:$B$257,"&lt;="&amp;$B266)</f>
        <v>0</v>
      </c>
      <c r="T266" s="8">
        <f>SUMIFS('Aceite Virgen'!T$6:T$257,'Aceite Virgen'!$A$6:$A$257,"&gt;="&amp;$A266,'Aceite Virgen'!$B$6:$B$257,"&lt;="&amp;$B266)</f>
        <v>0.69</v>
      </c>
      <c r="U266" s="8">
        <f>SUMIFS('Aceite Virgen'!U$6:U$257,'Aceite Virgen'!$A$6:$A$257,"&gt;="&amp;$A266,'Aceite Virgen'!$B$6:$B$257,"&lt;="&amp;$B266)</f>
        <v>0</v>
      </c>
      <c r="V266" s="14"/>
      <c r="W266" s="14"/>
      <c r="X266" s="14"/>
      <c r="Y266" s="8">
        <f>SUMIFS('Aceite Virgen'!Y$6:Y$257,'Aceite Virgen'!$A$6:$A$257,"&gt;="&amp;$A266,'Aceite Virgen'!$B$6:$B$257,"&lt;="&amp;$B266)</f>
        <v>0.19</v>
      </c>
      <c r="Z266" s="8">
        <f>SUMIFS('Aceite Virgen'!Z$6:Z$257,'Aceite Virgen'!$A$6:$A$257,"&gt;="&amp;$A266,'Aceite Virgen'!$B$6:$B$257,"&lt;="&amp;$B266)</f>
        <v>0</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0.32</v>
      </c>
      <c r="AN266" s="8">
        <f>SUMIFS('Aceite Virgen'!AN$6:AN$257,'Aceite Virgen'!$A$6:$A$257,"&gt;="&amp;$A266,'Aceite Virgen'!$B$6:$B$257,"&lt;="&amp;$B266)</f>
        <v>0</v>
      </c>
      <c r="AO266" s="8">
        <f>SUMIFS('Aceite Virgen'!AO$6:AO$257,'Aceite Virgen'!$A$6:$A$257,"&gt;="&amp;$A266,'Aceite Virgen'!$B$6:$B$257,"&lt;="&amp;$B266)</f>
        <v>0.39</v>
      </c>
      <c r="AP266" s="8">
        <f>SUMIFS('Aceite Virgen'!AP$6:AP$257,'Aceite Virgen'!$A$6:$A$257,"&gt;="&amp;$A266,'Aceite Virgen'!$B$6:$B$257,"&lt;="&amp;$B266)</f>
        <v>0</v>
      </c>
      <c r="AQ266" s="14"/>
      <c r="AR266" s="14"/>
      <c r="AT266" s="8">
        <f>SUMIFS('Aceite Virgen'!AT$6:AT$257,'Aceite Virgen'!$A$6:$A$257,"&gt;="&amp;$A266,'Aceite Virgen'!$B$6:$B$257,"&lt;="&amp;$B266)</f>
        <v>0.3</v>
      </c>
      <c r="AU266" s="8">
        <f>SUMIFS('Aceite Virgen'!AU$6:AU$257,'Aceite Virgen'!$A$6:$A$257,"&gt;="&amp;$A266,'Aceite Virgen'!$B$6:$B$257,"&lt;="&amp;$B266)</f>
        <v>0</v>
      </c>
      <c r="AV266" s="8">
        <f>SUMIFS('Aceite Virgen'!AV$6:AV$257,'Aceite Virgen'!$A$6:$A$257,"&gt;="&amp;$A266,'Aceite Virgen'!$B$6:$B$257,"&lt;="&amp;$B266)</f>
        <v>0.24</v>
      </c>
      <c r="AW266" s="8">
        <f>SUMIFS('Aceite Virgen'!AW$6:AW$257,'Aceite Virgen'!$A$6:$A$257,"&gt;="&amp;$A266,'Aceite Virgen'!$B$6:$B$257,"&lt;="&amp;$B266)</f>
        <v>0</v>
      </c>
      <c r="BA266" s="8">
        <f>SUMIFS('Aceite Virgen'!BA$6:BA$257,'Aceite Virgen'!$A$6:$A$257,"&gt;="&amp;A266,'Aceite Virgen'!$B$6:$B$257,"&lt;="&amp;B266)</f>
        <v>0</v>
      </c>
      <c r="BB266" s="8">
        <f>SUMIFS('Aceite Virgen'!BB$6:BB$257,'Aceite Virgen'!$A$6:$A$257,"&gt;="&amp;$A266,'Aceite Virgen'!$B$6:$B$257,"&lt;="&amp;$B266)</f>
        <v>0</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0.5</v>
      </c>
      <c r="BI266" s="8">
        <f>SUMIFS('Aceite Virgen'!BI$6:BI$257,'Aceite Virgen'!$A$6:$A$257,"&gt;="&amp;$A266,'Aceite Virgen'!$B$6:$B$257,"&lt;="&amp;$B266)</f>
        <v>0</v>
      </c>
      <c r="BJ266" s="8">
        <f>SUMIFS('Aceite Virgen'!BJ$6:BJ$257,'Aceite Virgen'!$A$6:$A$257,"&gt;="&amp;$A266,'Aceite Virgen'!$B$6:$B$257,"&lt;="&amp;$B266)</f>
        <v>0.57000000000000006</v>
      </c>
      <c r="BK266" s="8">
        <f>SUMIFS('Aceite Virgen'!BK$6:BK$257,'Aceite Virgen'!$A$6:$A$257,"&gt;="&amp;$A266,'Aceite Virgen'!$B$6:$B$257,"&lt;="&amp;$B266)</f>
        <v>0</v>
      </c>
      <c r="BO266" s="8">
        <f>SUMIFS('Aceite Virgen'!BO$6:BO$257,'Aceite Virgen'!$A$6:$A$257,"&gt;="&amp;$A266,'Aceite Virgen'!$B$6:$B$257,"&lt;="&amp;$B266)</f>
        <v>0</v>
      </c>
      <c r="BP266" s="8">
        <f>SUMIFS('Aceite Virgen'!BP$6:BP$257,'Aceite Virgen'!$A$6:$A$257,"&gt;="&amp;$A266,'Aceite Virgen'!$B$6:$B$257,"&lt;="&amp;$B266)</f>
        <v>0</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0.5</v>
      </c>
      <c r="BW266" s="8">
        <f>SUMIFS('Aceite Virgen'!BW$6:BW$257,'Aceite Virgen'!$A$6:$A$257,"&gt;="&amp;$A266,'Aceite Virgen'!$B$6:$B$257,"&lt;="&amp;$B266)</f>
        <v>0.62</v>
      </c>
      <c r="BX266" s="8">
        <f>SUMIFS('Aceite Virgen'!BX$6:BX$257,'Aceite Virgen'!$A$6:$A$257,"&gt;="&amp;$A266,'Aceite Virgen'!$B$6:$B$257,"&lt;="&amp;$B266)</f>
        <v>0.43000000000000005</v>
      </c>
      <c r="BY266" s="8">
        <f>SUMIFS('Aceite Virgen'!BY$6:BY$257,'Aceite Virgen'!$A$6:$A$257,"&gt;="&amp;$A266,'Aceite Virgen'!$B$6:$B$257,"&lt;="&amp;$B266)</f>
        <v>0</v>
      </c>
      <c r="CC266" s="8">
        <f>SUMIFS('Aceite Virgen'!CC$6:CC$257,'Aceite Virgen'!$A$6:$A$257,"&gt;="&amp;$A266,'Aceite Virgen'!$B$6:$B$257,"&lt;="&amp;$B266)</f>
        <v>0.33999999999999997</v>
      </c>
      <c r="CD266" s="8">
        <f>SUMIFS('Aceite Virgen'!CD$6:CD$257,'Aceite Virgen'!$A$6:$A$257,"&gt;="&amp;$A266,'Aceite Virgen'!$B$6:$B$257,"&lt;="&amp;$B266)</f>
        <v>1.87</v>
      </c>
      <c r="CE266" s="8">
        <f>SUMIFS('Aceite Virgen'!CE$6:CE$257,'Aceite Virgen'!$A$6:$A$257,"&gt;="&amp;$A266,'Aceite Virgen'!$B$6:$B$257,"&lt;="&amp;$B266)</f>
        <v>0.11</v>
      </c>
      <c r="CF266" s="8">
        <f>SUMIFS('Aceite Virgen'!CF$6:CF$257,'Aceite Virgen'!$A$6:$A$257,"&gt;="&amp;$A266,'Aceite Virgen'!$B$6:$B$257,"&lt;="&amp;$B266)</f>
        <v>0</v>
      </c>
      <c r="CJ266" s="8">
        <f>SUMIFS('Aceite Virgen'!CJ$6:CJ$257,'Aceite Virgen'!$A$6:$A$257,"&gt;="&amp;$A266,'Aceite Virgen'!$B$6:$B$257,"&lt;="&amp;$B266)</f>
        <v>7.0000000000000007E-2</v>
      </c>
      <c r="CK266" s="8">
        <f>SUMIFS('Aceite Virgen'!CK$6:CK$257,'Aceite Virgen'!$A$6:$A$257,"&gt;="&amp;$A266,'Aceite Virgen'!$B$6:$B$257,"&lt;="&amp;$B266)</f>
        <v>0.76</v>
      </c>
      <c r="CL266" s="8">
        <f>SUMIFS('Aceite Virgen'!CL$6:CL$257,'Aceite Virgen'!$A$6:$A$257,"&gt;="&amp;$A266,'Aceite Virgen'!$B$6:$B$257,"&lt;="&amp;$B266)</f>
        <v>0</v>
      </c>
      <c r="CM266" s="8">
        <f>SUMIFS('Aceite Virgen'!CM$6:CM$257,'Aceite Virgen'!$A$6:$A$257,"&gt;="&amp;$A266,'Aceite Virgen'!$B$6:$B$257,"&lt;="&amp;$B266)</f>
        <v>0</v>
      </c>
      <c r="CQ266" s="8">
        <f>SUMIFS('Aceite Virgen'!CQ$6:CQ$257,'Aceite Virgen'!$A$6:$A$257,"&gt;="&amp;$A266,'Aceite Virgen'!$B$6:$B$257,"&lt;="&amp;$B266)</f>
        <v>1.26</v>
      </c>
      <c r="CR266" s="8">
        <f>SUMIFS('Aceite Virgen'!CR$6:CR$257,'Aceite Virgen'!$A$6:$A$257,"&gt;="&amp;$A266,'Aceite Virgen'!$B$6:$B$257,"&lt;="&amp;$B266)</f>
        <v>0</v>
      </c>
      <c r="CS266" s="8">
        <f>SUMIFS('Aceite Virgen'!CS$6:CS$257,'Aceite Virgen'!$A$6:$A$257,"&gt;="&amp;$A266,'Aceite Virgen'!$B$6:$B$257,"&lt;="&amp;$B266)</f>
        <v>0.96</v>
      </c>
      <c r="CT266" s="8">
        <f>SUMIFS('Aceite Virgen'!CT$6:CT$257,'Aceite Virgen'!$A$6:$A$257,"&gt;="&amp;$A266,'Aceite Virgen'!$B$6:$B$257,"&lt;="&amp;$B266)</f>
        <v>3.17</v>
      </c>
      <c r="CX266" s="8">
        <f>SUMIFS('Aceite Virgen'!CX$6:CX$257,'Aceite Virgen'!$A$6:$A$257,"&gt;="&amp;$A266,'Aceite Virgen'!$B$6:$B$257,"&lt;="&amp;$B266)</f>
        <v>6.5299999999999994</v>
      </c>
      <c r="CY266" s="8">
        <f>SUMIFS('Aceite Virgen'!CY$6:CY$257,'Aceite Virgen'!$A$6:$A$257,"&gt;="&amp;$A266,'Aceite Virgen'!$B$6:$B$257,"&lt;="&amp;$B266)</f>
        <v>26.34</v>
      </c>
      <c r="CZ266" s="8">
        <f>SUMIFS('Aceite Virgen'!CZ$6:CZ$257,'Aceite Virgen'!$A$6:$A$257,"&gt;="&amp;$A266,'Aceite Virgen'!$B$6:$B$257,"&lt;="&amp;$B266)</f>
        <v>2.2999999999999998</v>
      </c>
      <c r="DA266" s="8">
        <f>SUMIFS('Aceite Virgen'!DA$6:DA$257,'Aceite Virgen'!$A$6:$A$257,"&gt;="&amp;$A266,'Aceite Virgen'!$B$6:$B$257,"&lt;="&amp;$B266)</f>
        <v>0</v>
      </c>
      <c r="DE266" s="8">
        <f>SUMIFS('Aceite Virgen'!DE$6:DE$257,'Aceite Virgen'!$A$6:$A$257,"&gt;="&amp;$A266,'Aceite Virgen'!$B$6:$B$257,"&lt;="&amp;$B266)</f>
        <v>2.6700000000000004</v>
      </c>
      <c r="DF266" s="8">
        <f>SUMIFS('Aceite Virgen'!DF$6:DF$257,'Aceite Virgen'!$A$6:$A$257,"&gt;="&amp;$A266,'Aceite Virgen'!$B$6:$B$257,"&lt;="&amp;$B266)</f>
        <v>2.44</v>
      </c>
      <c r="DG266" s="8">
        <f>SUMIFS('Aceite Virgen'!DG$6:DG$257,'Aceite Virgen'!$A$6:$A$257,"&gt;="&amp;$A266,'Aceite Virgen'!$B$6:$B$257,"&lt;="&amp;$B266)</f>
        <v>2.76</v>
      </c>
      <c r="DH266" s="8">
        <f>SUMIFS('Aceite Virgen'!DH$6:DH$257,'Aceite Virgen'!$A$6:$A$257,"&gt;="&amp;$A266,'Aceite Virgen'!$B$6:$B$257,"&lt;="&amp;$B266)</f>
        <v>0</v>
      </c>
      <c r="DL266" s="8">
        <f>SUMIFS('Aceite Virgen'!DL$6:DL$257,'Aceite Virgen'!$A$6:$A$257,"&gt;="&amp;$A266,'Aceite Virgen'!$B$6:$B$257,"&lt;="&amp;$B266)</f>
        <v>3.74</v>
      </c>
      <c r="DM266" s="8">
        <f>SUMIFS('Aceite Virgen'!DM$6:DM$257,'Aceite Virgen'!$A$6:$A$257,"&gt;="&amp;$A266,'Aceite Virgen'!$B$6:$B$257,"&lt;="&amp;$B266)</f>
        <v>3.58</v>
      </c>
      <c r="DN266" s="8">
        <f>SUMIFS('Aceite Virgen'!DN$6:DN$257,'Aceite Virgen'!$A$6:$A$257,"&gt;="&amp;$A266,'Aceite Virgen'!$B$6:$B$257,"&lt;="&amp;$B266)</f>
        <v>4.0199999999999996</v>
      </c>
      <c r="DO266" s="8">
        <f>SUMIFS('Aceite Virgen'!DO$6:DO$257,'Aceite Virgen'!$A$6:$A$257,"&gt;="&amp;$A266,'Aceite Virgen'!$B$6:$B$257,"&lt;="&amp;$B266)</f>
        <v>0</v>
      </c>
      <c r="DS266" s="8">
        <f>SUMIFS('Aceite Virgen'!DS$6:DS$257,'Aceite Virgen'!$A$6:$A$257,"&gt;="&amp;$A266,'Aceite Virgen'!$B$6:$B$257,"&lt;="&amp;$B266)</f>
        <v>3.51</v>
      </c>
      <c r="DT266" s="8">
        <f>SUMIFS('Aceite Virgen'!DT$6:DT$257,'Aceite Virgen'!$A$6:$A$257,"&gt;="&amp;$A266,'Aceite Virgen'!$B$6:$B$257,"&lt;="&amp;$B266)</f>
        <v>14.17</v>
      </c>
      <c r="DU266" s="8">
        <f>SUMIFS('Aceite Virgen'!DU$6:DU$257,'Aceite Virgen'!$A$6:$A$257,"&gt;="&amp;$A266,'Aceite Virgen'!$B$6:$B$257,"&lt;="&amp;$B266)</f>
        <v>1.3399999999999999</v>
      </c>
      <c r="DV266" s="8">
        <f>SUMIFS('Aceite Virgen'!DV$6:DV$257,'Aceite Virgen'!$A$6:$A$257,"&gt;="&amp;$A266,'Aceite Virgen'!$B$6:$B$257,"&lt;="&amp;$B266)</f>
        <v>0</v>
      </c>
      <c r="DZ266" s="8">
        <f>SUMIFS('Aceite Virgen'!DZ$6:DZ$257,'Aceite Virgen'!$A$6:$A$257,"&gt;="&amp;$A266,'Aceite Virgen'!$B$6:$B$257,"&lt;="&amp;$B266)</f>
        <v>0.42</v>
      </c>
      <c r="EA266" s="8">
        <f>SUMIFS('Aceite Virgen'!EA$6:EA$257,'Aceite Virgen'!$A$6:$A$257,"&gt;="&amp;$A266,'Aceite Virgen'!$B$6:$B$257,"&lt;="&amp;$B266)</f>
        <v>0</v>
      </c>
      <c r="EB266" s="8">
        <f>SUMIFS('Aceite Virgen'!EB$6:EB$257,'Aceite Virgen'!$A$6:$A$257,"&gt;="&amp;$A266,'Aceite Virgen'!$B$6:$B$257,"&lt;="&amp;$B266)</f>
        <v>0.57999999999999996</v>
      </c>
      <c r="EC266" s="8">
        <f>SUMIFS('Aceite Virgen'!EC$6:EC$257,'Aceite Virgen'!$A$6:$A$257,"&gt;="&amp;$A266,'Aceite Virgen'!$B$6:$B$257,"&lt;="&amp;$B266)</f>
        <v>0</v>
      </c>
    </row>
    <row r="267" spans="1:133" x14ac:dyDescent="0.3">
      <c r="A267" s="14">
        <f>'TAM Aceite Virgen'!B15</f>
        <v>3.3</v>
      </c>
      <c r="B267" s="14">
        <f>'TAM Aceite Virgen'!C15</f>
        <v>3.4</v>
      </c>
      <c r="C267" s="14"/>
      <c r="D267" s="8">
        <f>SUMIFS('Aceite Virgen'!D$6:D$257,'Aceite Virgen'!$A$6:$A$257,"&gt;="&amp;$A267,'Aceite Virgen'!$B$6:$B$257,"&lt;="&amp;$B267)</f>
        <v>0.81</v>
      </c>
      <c r="E267" s="8">
        <f>SUMIFS('Aceite Virgen'!E$6:E$257,'Aceite Virgen'!$A$6:$A$257,"&gt;="&amp;$A267,'Aceite Virgen'!$B$6:$B$257,"&lt;="&amp;$B267)</f>
        <v>0</v>
      </c>
      <c r="F267" s="8">
        <f>SUMIFS('Aceite Virgen'!F$6:F$257,'Aceite Virgen'!$A$6:$A$257,"&gt;="&amp;$A267,'Aceite Virgen'!$B$6:$B$257,"&lt;="&amp;$B267)</f>
        <v>1.0900000000000001</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2.2599999999999998</v>
      </c>
      <c r="M267" s="8">
        <f>SUMIFS('Aceite Virgen'!M$6:M$257,'Aceite Virgen'!$A$6:$A$257,"&gt;="&amp;$A267,'Aceite Virgen'!$B$6:$B$257,"&lt;="&amp;$B267)</f>
        <v>0.16</v>
      </c>
      <c r="N267" s="8">
        <f>SUMIFS('Aceite Virgen'!N$6:N$257,'Aceite Virgen'!$A$6:$A$257,"&gt;="&amp;$A267,'Aceite Virgen'!$B$6:$B$257,"&lt;="&amp;$B267)</f>
        <v>0</v>
      </c>
      <c r="O267" s="14"/>
      <c r="P267" s="14"/>
      <c r="Q267" s="14"/>
      <c r="R267" s="8">
        <f>SUMIFS('Aceite Virgen'!R$6:R$257,'Aceite Virgen'!$A$6:$A$257,"&gt;="&amp;$A267,'Aceite Virgen'!$B$6:$B$257,"&lt;="&amp;$B267)</f>
        <v>0.75</v>
      </c>
      <c r="S267" s="8">
        <f>SUMIFS('Aceite Virgen'!S$6:S$257,'Aceite Virgen'!$A$6:$A$257,"&gt;="&amp;$A267,'Aceite Virgen'!$B$6:$B$257,"&lt;="&amp;$B267)</f>
        <v>0</v>
      </c>
      <c r="T267" s="8">
        <f>SUMIFS('Aceite Virgen'!T$6:T$257,'Aceite Virgen'!$A$6:$A$257,"&gt;="&amp;$A267,'Aceite Virgen'!$B$6:$B$257,"&lt;="&amp;$B267)</f>
        <v>1.04</v>
      </c>
      <c r="U267" s="8">
        <f>SUMIFS('Aceite Virgen'!U$6:U$257,'Aceite Virgen'!$A$6:$A$257,"&gt;="&amp;$A267,'Aceite Virgen'!$B$6:$B$257,"&lt;="&amp;$B267)</f>
        <v>0</v>
      </c>
      <c r="V267" s="14"/>
      <c r="W267" s="14"/>
      <c r="X267" s="14"/>
      <c r="Y267" s="8">
        <f>SUMIFS('Aceite Virgen'!Y$6:Y$257,'Aceite Virgen'!$A$6:$A$257,"&gt;="&amp;$A267,'Aceite Virgen'!$B$6:$B$257,"&lt;="&amp;$B267)</f>
        <v>0</v>
      </c>
      <c r="Z267" s="8">
        <f>SUMIFS('Aceite Virgen'!Z$6:Z$257,'Aceite Virgen'!$A$6:$A$257,"&gt;="&amp;$A267,'Aceite Virgen'!$B$6:$B$257,"&lt;="&amp;$B267)</f>
        <v>0</v>
      </c>
      <c r="AA267" s="8">
        <f>SUMIFS('Aceite Virgen'!AA$6:AA$257,'Aceite Virgen'!$A$6:$A$257,"&gt;="&amp;$A267,'Aceite Virgen'!$B$6:$B$257,"&lt;="&amp;$B267)</f>
        <v>0</v>
      </c>
      <c r="AB267" s="8">
        <f>SUMIFS('Aceite Virgen'!AB$6:AB$257,'Aceite Virgen'!$A$6:$A$257,"&gt;="&amp;$A267,'Aceite Virgen'!$B$6:$B$257,"&lt;="&amp;$B267)</f>
        <v>0</v>
      </c>
      <c r="AC267" s="14"/>
      <c r="AD267" s="14"/>
      <c r="AE267" s="14"/>
      <c r="AF267" s="8">
        <f>SUMIFS('Aceite Virgen'!AF$6:AF$257,'Aceite Virgen'!$A$6:$A$257,"&gt;="&amp;$A267,'Aceite Virgen'!$B$6:$B$257,"&lt;="&amp;$B267)</f>
        <v>2.19</v>
      </c>
      <c r="AG267" s="8">
        <f>SUMIFS('Aceite Virgen'!AG$6:AG$257,'Aceite Virgen'!$A$6:$A$257,"&gt;="&amp;$A267,'Aceite Virgen'!$B$6:$B$257,"&lt;="&amp;$B267)</f>
        <v>0.63</v>
      </c>
      <c r="AH267" s="8">
        <f>SUMIFS('Aceite Virgen'!AH$6:AH$257,'Aceite Virgen'!$A$6:$A$257,"&gt;="&amp;$A267,'Aceite Virgen'!$B$6:$B$257,"&lt;="&amp;$B267)</f>
        <v>2.44</v>
      </c>
      <c r="AI267" s="8">
        <f>SUMIFS('Aceite Virgen'!AI$6:AI$257,'Aceite Virgen'!$A$6:$A$257,"&gt;="&amp;$A267,'Aceite Virgen'!$B$6:$B$257,"&lt;="&amp;$B267)</f>
        <v>0</v>
      </c>
      <c r="AJ267" s="14"/>
      <c r="AK267" s="14"/>
      <c r="AL267" s="14"/>
      <c r="AM267" s="8">
        <f>SUMIFS('Aceite Virgen'!AM$6:AM$257,'Aceite Virgen'!$A$6:$A$257,"&gt;="&amp;$A267,'Aceite Virgen'!$B$6:$B$257,"&lt;="&amp;$B267)</f>
        <v>1.7000000000000002</v>
      </c>
      <c r="AN267" s="8">
        <f>SUMIFS('Aceite Virgen'!AN$6:AN$257,'Aceite Virgen'!$A$6:$A$257,"&gt;="&amp;$A267,'Aceite Virgen'!$B$6:$B$257,"&lt;="&amp;$B267)</f>
        <v>1.17</v>
      </c>
      <c r="AO267" s="8">
        <f>SUMIFS('Aceite Virgen'!AO$6:AO$257,'Aceite Virgen'!$A$6:$A$257,"&gt;="&amp;$A267,'Aceite Virgen'!$B$6:$B$257,"&lt;="&amp;$B267)</f>
        <v>1.77</v>
      </c>
      <c r="AP267" s="8">
        <f>SUMIFS('Aceite Virgen'!AP$6:AP$257,'Aceite Virgen'!$A$6:$A$257,"&gt;="&amp;$A267,'Aceite Virgen'!$B$6:$B$257,"&lt;="&amp;$B267)</f>
        <v>0</v>
      </c>
      <c r="AQ267" s="14"/>
      <c r="AR267" s="14"/>
      <c r="AT267" s="8">
        <f>SUMIFS('Aceite Virgen'!AT$6:AT$257,'Aceite Virgen'!$A$6:$A$257,"&gt;="&amp;$A267,'Aceite Virgen'!$B$6:$B$257,"&lt;="&amp;$B267)</f>
        <v>1.26</v>
      </c>
      <c r="AU267" s="8">
        <f>SUMIFS('Aceite Virgen'!AU$6:AU$257,'Aceite Virgen'!$A$6:$A$257,"&gt;="&amp;$A267,'Aceite Virgen'!$B$6:$B$257,"&lt;="&amp;$B267)</f>
        <v>1.35</v>
      </c>
      <c r="AV267" s="8">
        <f>SUMIFS('Aceite Virgen'!AV$6:AV$257,'Aceite Virgen'!$A$6:$A$257,"&gt;="&amp;$A267,'Aceite Virgen'!$B$6:$B$257,"&lt;="&amp;$B267)</f>
        <v>1.34</v>
      </c>
      <c r="AW267" s="8">
        <f>SUMIFS('Aceite Virgen'!AW$6:AW$257,'Aceite Virgen'!$A$6:$A$257,"&gt;="&amp;$A267,'Aceite Virgen'!$B$6:$B$257,"&lt;="&amp;$B267)</f>
        <v>0</v>
      </c>
      <c r="BA267" s="8">
        <f>SUMIFS('Aceite Virgen'!BA$6:BA$257,'Aceite Virgen'!$A$6:$A$257,"&gt;="&amp;A267,'Aceite Virgen'!$B$6:$B$257,"&lt;="&amp;B267)</f>
        <v>2.58</v>
      </c>
      <c r="BB267" s="8">
        <f>SUMIFS('Aceite Virgen'!BB$6:BB$257,'Aceite Virgen'!$A$6:$A$257,"&gt;="&amp;$A267,'Aceite Virgen'!$B$6:$B$257,"&lt;="&amp;$B267)</f>
        <v>0</v>
      </c>
      <c r="BC267" s="8">
        <f>SUMIFS('Aceite Virgen'!BC$6:BC$257,'Aceite Virgen'!$A$6:$A$257,"&gt;="&amp;$A267,'Aceite Virgen'!$B$6:$B$257,"&lt;="&amp;$B267)</f>
        <v>3.04</v>
      </c>
      <c r="BD267" s="8">
        <f>SUMIFS('Aceite Virgen'!BD$6:BD$257,'Aceite Virgen'!$A$6:$A$257,"&gt;="&amp;$A267,'Aceite Virgen'!$B$6:$B$257,"&lt;="&amp;$B267)</f>
        <v>0</v>
      </c>
      <c r="BH267" s="8">
        <f>SUMIFS('Aceite Virgen'!BH$6:BH$257,'Aceite Virgen'!$A$6:$A$257,"&gt;="&amp;$A267,'Aceite Virgen'!$B$6:$B$257,"&lt;="&amp;$B267)</f>
        <v>1.9900000000000002</v>
      </c>
      <c r="BI267" s="8">
        <f>SUMIFS('Aceite Virgen'!BI$6:BI$257,'Aceite Virgen'!$A$6:$A$257,"&gt;="&amp;$A267,'Aceite Virgen'!$B$6:$B$257,"&lt;="&amp;$B267)</f>
        <v>0</v>
      </c>
      <c r="BJ267" s="8">
        <f>SUMIFS('Aceite Virgen'!BJ$6:BJ$257,'Aceite Virgen'!$A$6:$A$257,"&gt;="&amp;$A267,'Aceite Virgen'!$B$6:$B$257,"&lt;="&amp;$B267)</f>
        <v>2.14</v>
      </c>
      <c r="BK267" s="8">
        <f>SUMIFS('Aceite Virgen'!BK$6:BK$257,'Aceite Virgen'!$A$6:$A$257,"&gt;="&amp;$A267,'Aceite Virgen'!$B$6:$B$257,"&lt;="&amp;$B267)</f>
        <v>0</v>
      </c>
      <c r="BO267" s="8">
        <f>SUMIFS('Aceite Virgen'!BO$6:BO$257,'Aceite Virgen'!$A$6:$A$257,"&gt;="&amp;$A267,'Aceite Virgen'!$B$6:$B$257,"&lt;="&amp;$B267)</f>
        <v>1.77</v>
      </c>
      <c r="BP267" s="8">
        <f>SUMIFS('Aceite Virgen'!BP$6:BP$257,'Aceite Virgen'!$A$6:$A$257,"&gt;="&amp;$A267,'Aceite Virgen'!$B$6:$B$257,"&lt;="&amp;$B267)</f>
        <v>0</v>
      </c>
      <c r="BQ267" s="8">
        <f>SUMIFS('Aceite Virgen'!BQ$6:BQ$257,'Aceite Virgen'!$A$6:$A$257,"&gt;="&amp;$A267,'Aceite Virgen'!$B$6:$B$257,"&lt;="&amp;$B267)</f>
        <v>1.84</v>
      </c>
      <c r="BR267" s="8">
        <f>SUMIFS('Aceite Virgen'!BR$6:BR$257,'Aceite Virgen'!$A$6:$A$257,"&gt;="&amp;$A267,'Aceite Virgen'!$B$6:$B$257,"&lt;="&amp;$B267)</f>
        <v>0</v>
      </c>
      <c r="BV267" s="8">
        <f>SUMIFS('Aceite Virgen'!BV$6:BV$257,'Aceite Virgen'!$A$6:$A$257,"&gt;="&amp;$A267,'Aceite Virgen'!$B$6:$B$257,"&lt;="&amp;$B267)</f>
        <v>2</v>
      </c>
      <c r="BW267" s="8">
        <f>SUMIFS('Aceite Virgen'!BW$6:BW$257,'Aceite Virgen'!$A$6:$A$257,"&gt;="&amp;$A267,'Aceite Virgen'!$B$6:$B$257,"&lt;="&amp;$B267)</f>
        <v>0</v>
      </c>
      <c r="BX267" s="8">
        <f>SUMIFS('Aceite Virgen'!BX$6:BX$257,'Aceite Virgen'!$A$6:$A$257,"&gt;="&amp;$A267,'Aceite Virgen'!$B$6:$B$257,"&lt;="&amp;$B267)</f>
        <v>2.46</v>
      </c>
      <c r="BY267" s="8">
        <f>SUMIFS('Aceite Virgen'!BY$6:BY$257,'Aceite Virgen'!$A$6:$A$257,"&gt;="&amp;$A267,'Aceite Virgen'!$B$6:$B$257,"&lt;="&amp;$B267)</f>
        <v>0</v>
      </c>
      <c r="CC267" s="8">
        <f>SUMIFS('Aceite Virgen'!CC$6:CC$257,'Aceite Virgen'!$A$6:$A$257,"&gt;="&amp;$A267,'Aceite Virgen'!$B$6:$B$257,"&lt;="&amp;$B267)</f>
        <v>2.89</v>
      </c>
      <c r="CD267" s="8">
        <f>SUMIFS('Aceite Virgen'!CD$6:CD$257,'Aceite Virgen'!$A$6:$A$257,"&gt;="&amp;$A267,'Aceite Virgen'!$B$6:$B$257,"&lt;="&amp;$B267)</f>
        <v>0.41</v>
      </c>
      <c r="CE267" s="8">
        <f>SUMIFS('Aceite Virgen'!CE$6:CE$257,'Aceite Virgen'!$A$6:$A$257,"&gt;="&amp;$A267,'Aceite Virgen'!$B$6:$B$257,"&lt;="&amp;$B267)</f>
        <v>3.39</v>
      </c>
      <c r="CF267" s="8">
        <f>SUMIFS('Aceite Virgen'!CF$6:CF$257,'Aceite Virgen'!$A$6:$A$257,"&gt;="&amp;$A267,'Aceite Virgen'!$B$6:$B$257,"&lt;="&amp;$B267)</f>
        <v>0</v>
      </c>
      <c r="CJ267" s="8">
        <f>SUMIFS('Aceite Virgen'!CJ$6:CJ$257,'Aceite Virgen'!$A$6:$A$257,"&gt;="&amp;$A267,'Aceite Virgen'!$B$6:$B$257,"&lt;="&amp;$B267)</f>
        <v>4.6500000000000004</v>
      </c>
      <c r="CK267" s="8">
        <f>SUMIFS('Aceite Virgen'!CK$6:CK$257,'Aceite Virgen'!$A$6:$A$257,"&gt;="&amp;$A267,'Aceite Virgen'!$B$6:$B$257,"&lt;="&amp;$B267)</f>
        <v>3.66</v>
      </c>
      <c r="CL267" s="8">
        <f>SUMIFS('Aceite Virgen'!CL$6:CL$257,'Aceite Virgen'!$A$6:$A$257,"&gt;="&amp;$A267,'Aceite Virgen'!$B$6:$B$257,"&lt;="&amp;$B267)</f>
        <v>5.34</v>
      </c>
      <c r="CM267" s="8">
        <f>SUMIFS('Aceite Virgen'!CM$6:CM$257,'Aceite Virgen'!$A$6:$A$257,"&gt;="&amp;$A267,'Aceite Virgen'!$B$6:$B$257,"&lt;="&amp;$B267)</f>
        <v>0</v>
      </c>
      <c r="CQ267" s="8">
        <f>SUMIFS('Aceite Virgen'!CQ$6:CQ$257,'Aceite Virgen'!$A$6:$A$257,"&gt;="&amp;$A267,'Aceite Virgen'!$B$6:$B$257,"&lt;="&amp;$B267)</f>
        <v>1.44</v>
      </c>
      <c r="CR267" s="8">
        <f>SUMIFS('Aceite Virgen'!CR$6:CR$257,'Aceite Virgen'!$A$6:$A$257,"&gt;="&amp;$A267,'Aceite Virgen'!$B$6:$B$257,"&lt;="&amp;$B267)</f>
        <v>3.24</v>
      </c>
      <c r="CS267" s="8">
        <f>SUMIFS('Aceite Virgen'!CS$6:CS$257,'Aceite Virgen'!$A$6:$A$257,"&gt;="&amp;$A267,'Aceite Virgen'!$B$6:$B$257,"&lt;="&amp;$B267)</f>
        <v>1.21</v>
      </c>
      <c r="CT267" s="8">
        <f>SUMIFS('Aceite Virgen'!CT$6:CT$257,'Aceite Virgen'!$A$6:$A$257,"&gt;="&amp;$A267,'Aceite Virgen'!$B$6:$B$257,"&lt;="&amp;$B267)</f>
        <v>2.34</v>
      </c>
      <c r="CX267" s="8">
        <f>SUMIFS('Aceite Virgen'!CX$6:CX$257,'Aceite Virgen'!$A$6:$A$257,"&gt;="&amp;$A267,'Aceite Virgen'!$B$6:$B$257,"&lt;="&amp;$B267)</f>
        <v>0.57999999999999996</v>
      </c>
      <c r="CY267" s="8">
        <f>SUMIFS('Aceite Virgen'!CY$6:CY$257,'Aceite Virgen'!$A$6:$A$257,"&gt;="&amp;$A267,'Aceite Virgen'!$B$6:$B$257,"&lt;="&amp;$B267)</f>
        <v>0</v>
      </c>
      <c r="CZ267" s="8">
        <f>SUMIFS('Aceite Virgen'!CZ$6:CZ$257,'Aceite Virgen'!$A$6:$A$257,"&gt;="&amp;$A267,'Aceite Virgen'!$B$6:$B$257,"&lt;="&amp;$B267)</f>
        <v>0.49</v>
      </c>
      <c r="DA267" s="8">
        <f>SUMIFS('Aceite Virgen'!DA$6:DA$257,'Aceite Virgen'!$A$6:$A$257,"&gt;="&amp;$A267,'Aceite Virgen'!$B$6:$B$257,"&lt;="&amp;$B267)</f>
        <v>0</v>
      </c>
      <c r="DE267" s="8">
        <f>SUMIFS('Aceite Virgen'!DE$6:DE$257,'Aceite Virgen'!$A$6:$A$257,"&gt;="&amp;$A267,'Aceite Virgen'!$B$6:$B$257,"&lt;="&amp;$B267)</f>
        <v>1.37</v>
      </c>
      <c r="DF267" s="8">
        <f>SUMIFS('Aceite Virgen'!DF$6:DF$257,'Aceite Virgen'!$A$6:$A$257,"&gt;="&amp;$A267,'Aceite Virgen'!$B$6:$B$257,"&lt;="&amp;$B267)</f>
        <v>5.43</v>
      </c>
      <c r="DG267" s="8">
        <f>SUMIFS('Aceite Virgen'!DG$6:DG$257,'Aceite Virgen'!$A$6:$A$257,"&gt;="&amp;$A267,'Aceite Virgen'!$B$6:$B$257,"&lt;="&amp;$B267)</f>
        <v>0.25</v>
      </c>
      <c r="DH267" s="8">
        <f>SUMIFS('Aceite Virgen'!DH$6:DH$257,'Aceite Virgen'!$A$6:$A$257,"&gt;="&amp;$A267,'Aceite Virgen'!$B$6:$B$257,"&lt;="&amp;$B267)</f>
        <v>0</v>
      </c>
      <c r="DL267" s="8">
        <f>SUMIFS('Aceite Virgen'!DL$6:DL$257,'Aceite Virgen'!$A$6:$A$257,"&gt;="&amp;$A267,'Aceite Virgen'!$B$6:$B$257,"&lt;="&amp;$B267)</f>
        <v>23.330000000000002</v>
      </c>
      <c r="DM267" s="8">
        <f>SUMIFS('Aceite Virgen'!DM$6:DM$257,'Aceite Virgen'!$A$6:$A$257,"&gt;="&amp;$A267,'Aceite Virgen'!$B$6:$B$257,"&lt;="&amp;$B267)</f>
        <v>9.02</v>
      </c>
      <c r="DN267" s="8">
        <f>SUMIFS('Aceite Virgen'!DN$6:DN$257,'Aceite Virgen'!$A$6:$A$257,"&gt;="&amp;$A267,'Aceite Virgen'!$B$6:$B$257,"&lt;="&amp;$B267)</f>
        <v>26.64</v>
      </c>
      <c r="DO267" s="8">
        <f>SUMIFS('Aceite Virgen'!DO$6:DO$257,'Aceite Virgen'!$A$6:$A$257,"&gt;="&amp;$A267,'Aceite Virgen'!$B$6:$B$257,"&lt;="&amp;$B267)</f>
        <v>26.84</v>
      </c>
      <c r="DS267" s="8">
        <f>SUMIFS('Aceite Virgen'!DS$6:DS$257,'Aceite Virgen'!$A$6:$A$257,"&gt;="&amp;$A267,'Aceite Virgen'!$B$6:$B$257,"&lt;="&amp;$B267)</f>
        <v>29.57</v>
      </c>
      <c r="DT267" s="8">
        <f>SUMIFS('Aceite Virgen'!DT$6:DT$257,'Aceite Virgen'!$A$6:$A$257,"&gt;="&amp;$A267,'Aceite Virgen'!$B$6:$B$257,"&lt;="&amp;$B267)</f>
        <v>15.85</v>
      </c>
      <c r="DU267" s="8">
        <f>SUMIFS('Aceite Virgen'!DU$6:DU$257,'Aceite Virgen'!$A$6:$A$257,"&gt;="&amp;$A267,'Aceite Virgen'!$B$6:$B$257,"&lt;="&amp;$B267)</f>
        <v>30.94</v>
      </c>
      <c r="DV267" s="8">
        <f>SUMIFS('Aceite Virgen'!DV$6:DV$257,'Aceite Virgen'!$A$6:$A$257,"&gt;="&amp;$A267,'Aceite Virgen'!$B$6:$B$257,"&lt;="&amp;$B267)</f>
        <v>62.33</v>
      </c>
      <c r="DZ267" s="8">
        <f>SUMIFS('Aceite Virgen'!DZ$6:DZ$257,'Aceite Virgen'!$A$6:$A$257,"&gt;="&amp;$A267,'Aceite Virgen'!$B$6:$B$257,"&lt;="&amp;$B267)</f>
        <v>30.6</v>
      </c>
      <c r="EA267" s="8">
        <f>SUMIFS('Aceite Virgen'!EA$6:EA$257,'Aceite Virgen'!$A$6:$A$257,"&gt;="&amp;$A267,'Aceite Virgen'!$B$6:$B$257,"&lt;="&amp;$B267)</f>
        <v>19.009999999999998</v>
      </c>
      <c r="EB267" s="8">
        <f>SUMIFS('Aceite Virgen'!EB$6:EB$257,'Aceite Virgen'!$A$6:$A$257,"&gt;="&amp;$A267,'Aceite Virgen'!$B$6:$B$257,"&lt;="&amp;$B267)</f>
        <v>34.130000000000003</v>
      </c>
      <c r="EC267" s="8">
        <f>SUMIFS('Aceite Virgen'!EC$6:EC$257,'Aceite Virgen'!$A$6:$A$257,"&gt;="&amp;$A267,'Aceite Virgen'!$B$6:$B$257,"&lt;="&amp;$B267)</f>
        <v>35.950000000000003</v>
      </c>
    </row>
    <row r="268" spans="1:133" x14ac:dyDescent="0.3">
      <c r="A268" s="14">
        <f>'TAM Aceite Virgen'!B16</f>
        <v>3.4</v>
      </c>
      <c r="B268" s="14">
        <f>'TAM Aceite Virgen'!C16</f>
        <v>3.5</v>
      </c>
      <c r="C268" s="14"/>
      <c r="D268" s="8">
        <f>SUMIFS('Aceite Virgen'!D$6:D$257,'Aceite Virgen'!$A$6:$A$257,"&gt;="&amp;$A268,'Aceite Virgen'!$B$6:$B$257,"&lt;="&amp;$B268)</f>
        <v>0.36</v>
      </c>
      <c r="E268" s="8">
        <f>SUMIFS('Aceite Virgen'!E$6:E$257,'Aceite Virgen'!$A$6:$A$257,"&gt;="&amp;$A268,'Aceite Virgen'!$B$6:$B$257,"&lt;="&amp;$B268)</f>
        <v>0</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0.65999999999999992</v>
      </c>
      <c r="L268" s="8">
        <f>SUMIFS('Aceite Virgen'!L$6:L$257,'Aceite Virgen'!$A$6:$A$257,"&gt;="&amp;$A268,'Aceite Virgen'!$B$6:$B$257,"&lt;="&amp;$B268)</f>
        <v>1.7</v>
      </c>
      <c r="M268" s="8">
        <f>SUMIFS('Aceite Virgen'!M$6:M$257,'Aceite Virgen'!$A$6:$A$257,"&gt;="&amp;$A268,'Aceite Virgen'!$B$6:$B$257,"&lt;="&amp;$B268)</f>
        <v>0.55000000000000004</v>
      </c>
      <c r="N268" s="8">
        <f>SUMIFS('Aceite Virgen'!N$6:N$257,'Aceite Virgen'!$A$6:$A$257,"&gt;="&amp;$A268,'Aceite Virgen'!$B$6:$B$257,"&lt;="&amp;$B268)</f>
        <v>0</v>
      </c>
      <c r="O268" s="14"/>
      <c r="P268" s="14"/>
      <c r="Q268" s="14"/>
      <c r="R268" s="8">
        <f>SUMIFS('Aceite Virgen'!R$6:R$257,'Aceite Virgen'!$A$6:$A$257,"&gt;="&amp;$A268,'Aceite Virgen'!$B$6:$B$257,"&lt;="&amp;$B268)</f>
        <v>0.83</v>
      </c>
      <c r="S268" s="8">
        <f>SUMIFS('Aceite Virgen'!S$6:S$257,'Aceite Virgen'!$A$6:$A$257,"&gt;="&amp;$A268,'Aceite Virgen'!$B$6:$B$257,"&lt;="&amp;$B268)</f>
        <v>5.23</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0.22</v>
      </c>
      <c r="Z268" s="8">
        <f>SUMIFS('Aceite Virgen'!Z$6:Z$257,'Aceite Virgen'!$A$6:$A$257,"&gt;="&amp;$A268,'Aceite Virgen'!$B$6:$B$257,"&lt;="&amp;$B268)</f>
        <v>1.24</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0.38999999999999996</v>
      </c>
      <c r="AG268" s="8">
        <f>SUMIFS('Aceite Virgen'!AG$6:AG$257,'Aceite Virgen'!$A$6:$A$257,"&gt;="&amp;$A268,'Aceite Virgen'!$B$6:$B$257,"&lt;="&amp;$B268)</f>
        <v>2.95</v>
      </c>
      <c r="AH268" s="8">
        <f>SUMIFS('Aceite Virgen'!AH$6:AH$257,'Aceite Virgen'!$A$6:$A$257,"&gt;="&amp;$A268,'Aceite Virgen'!$B$6:$B$257,"&lt;="&amp;$B268)</f>
        <v>0.15000000000000002</v>
      </c>
      <c r="AI268" s="8">
        <f>SUMIFS('Aceite Virgen'!AI$6:AI$257,'Aceite Virgen'!$A$6:$A$257,"&gt;="&amp;$A268,'Aceite Virgen'!$B$6:$B$257,"&lt;="&amp;$B268)</f>
        <v>0</v>
      </c>
      <c r="AJ268" s="14"/>
      <c r="AK268" s="14"/>
      <c r="AL268" s="14"/>
      <c r="AM268" s="8">
        <f>SUMIFS('Aceite Virgen'!AM$6:AM$257,'Aceite Virgen'!$A$6:$A$257,"&gt;="&amp;$A268,'Aceite Virgen'!$B$6:$B$257,"&lt;="&amp;$B268)</f>
        <v>0.17</v>
      </c>
      <c r="AN268" s="8">
        <f>SUMIFS('Aceite Virgen'!AN$6:AN$257,'Aceite Virgen'!$A$6:$A$257,"&gt;="&amp;$A268,'Aceite Virgen'!$B$6:$B$257,"&lt;="&amp;$B268)</f>
        <v>0.92</v>
      </c>
      <c r="AO268" s="8">
        <f>SUMIFS('Aceite Virgen'!AO$6:AO$257,'Aceite Virgen'!$A$6:$A$257,"&gt;="&amp;$A268,'Aceite Virgen'!$B$6:$B$257,"&lt;="&amp;$B268)</f>
        <v>0.11</v>
      </c>
      <c r="AP268" s="8">
        <f>SUMIFS('Aceite Virgen'!AP$6:AP$257,'Aceite Virgen'!$A$6:$A$257,"&gt;="&amp;$A268,'Aceite Virgen'!$B$6:$B$257,"&lt;="&amp;$B268)</f>
        <v>0</v>
      </c>
      <c r="AQ268" s="14"/>
      <c r="AR268" s="14"/>
      <c r="AT268" s="8">
        <f>SUMIFS('Aceite Virgen'!AT$6:AT$257,'Aceite Virgen'!$A$6:$A$257,"&gt;="&amp;$A268,'Aceite Virgen'!$B$6:$B$257,"&lt;="&amp;$B268)</f>
        <v>0.94</v>
      </c>
      <c r="AU268" s="8">
        <f>SUMIFS('Aceite Virgen'!AU$6:AU$257,'Aceite Virgen'!$A$6:$A$257,"&gt;="&amp;$A268,'Aceite Virgen'!$B$6:$B$257,"&lt;="&amp;$B268)</f>
        <v>2.85</v>
      </c>
      <c r="AV268" s="8">
        <f>SUMIFS('Aceite Virgen'!AV$6:AV$257,'Aceite Virgen'!$A$6:$A$257,"&gt;="&amp;$A268,'Aceite Virgen'!$B$6:$B$257,"&lt;="&amp;$B268)</f>
        <v>0.52</v>
      </c>
      <c r="AW268" s="8">
        <f>SUMIFS('Aceite Virgen'!AW$6:AW$257,'Aceite Virgen'!$A$6:$A$257,"&gt;="&amp;$A268,'Aceite Virgen'!$B$6:$B$257,"&lt;="&amp;$B268)</f>
        <v>12</v>
      </c>
      <c r="BA268" s="8">
        <f>SUMIFS('Aceite Virgen'!BA$6:BA$257,'Aceite Virgen'!$A$6:$A$257,"&gt;="&amp;A268,'Aceite Virgen'!$B$6:$B$257,"&lt;="&amp;B268)</f>
        <v>0.26</v>
      </c>
      <c r="BB268" s="8">
        <f>SUMIFS('Aceite Virgen'!BB$6:BB$257,'Aceite Virgen'!$A$6:$A$257,"&gt;="&amp;$A268,'Aceite Virgen'!$B$6:$B$257,"&lt;="&amp;$B268)</f>
        <v>0</v>
      </c>
      <c r="BC268" s="8">
        <f>SUMIFS('Aceite Virgen'!BC$6:BC$257,'Aceite Virgen'!$A$6:$A$257,"&gt;="&amp;$A268,'Aceite Virgen'!$B$6:$B$257,"&lt;="&amp;$B268)</f>
        <v>0.31000000000000005</v>
      </c>
      <c r="BD268" s="8">
        <f>SUMIFS('Aceite Virgen'!BD$6:BD$257,'Aceite Virgen'!$A$6:$A$257,"&gt;="&amp;$A268,'Aceite Virgen'!$B$6:$B$257,"&lt;="&amp;$B268)</f>
        <v>0</v>
      </c>
      <c r="BH268" s="8">
        <f>SUMIFS('Aceite Virgen'!BH$6:BH$257,'Aceite Virgen'!$A$6:$A$257,"&gt;="&amp;$A268,'Aceite Virgen'!$B$6:$B$257,"&lt;="&amp;$B268)</f>
        <v>0.09</v>
      </c>
      <c r="BI268" s="8">
        <f>SUMIFS('Aceite Virgen'!BI$6:BI$257,'Aceite Virgen'!$A$6:$A$257,"&gt;="&amp;$A268,'Aceite Virgen'!$B$6:$B$257,"&lt;="&amp;$B268)</f>
        <v>0</v>
      </c>
      <c r="BJ268" s="8">
        <f>SUMIFS('Aceite Virgen'!BJ$6:BJ$257,'Aceite Virgen'!$A$6:$A$257,"&gt;="&amp;$A268,'Aceite Virgen'!$B$6:$B$257,"&lt;="&amp;$B268)</f>
        <v>0.1</v>
      </c>
      <c r="BK268" s="8">
        <f>SUMIFS('Aceite Virgen'!BK$6:BK$257,'Aceite Virgen'!$A$6:$A$257,"&gt;="&amp;$A268,'Aceite Virgen'!$B$6:$B$257,"&lt;="&amp;$B268)</f>
        <v>0</v>
      </c>
      <c r="BO268" s="8">
        <f>SUMIFS('Aceite Virgen'!BO$6:BO$257,'Aceite Virgen'!$A$6:$A$257,"&gt;="&amp;$A268,'Aceite Virgen'!$B$6:$B$257,"&lt;="&amp;$B268)</f>
        <v>0.27</v>
      </c>
      <c r="BP268" s="8">
        <f>SUMIFS('Aceite Virgen'!BP$6:BP$257,'Aceite Virgen'!$A$6:$A$257,"&gt;="&amp;$A268,'Aceite Virgen'!$B$6:$B$257,"&lt;="&amp;$B268)</f>
        <v>0</v>
      </c>
      <c r="BQ268" s="8">
        <f>SUMIFS('Aceite Virgen'!BQ$6:BQ$257,'Aceite Virgen'!$A$6:$A$257,"&gt;="&amp;$A268,'Aceite Virgen'!$B$6:$B$257,"&lt;="&amp;$B268)</f>
        <v>0.32</v>
      </c>
      <c r="BR268" s="8">
        <f>SUMIFS('Aceite Virgen'!BR$6:BR$257,'Aceite Virgen'!$A$6:$A$257,"&gt;="&amp;$A268,'Aceite Virgen'!$B$6:$B$257,"&lt;="&amp;$B268)</f>
        <v>0</v>
      </c>
      <c r="BV268" s="8">
        <f>SUMIFS('Aceite Virgen'!BV$6:BV$257,'Aceite Virgen'!$A$6:$A$257,"&gt;="&amp;$A268,'Aceite Virgen'!$B$6:$B$257,"&lt;="&amp;$B268)</f>
        <v>0.56000000000000005</v>
      </c>
      <c r="BW268" s="8">
        <f>SUMIFS('Aceite Virgen'!BW$6:BW$257,'Aceite Virgen'!$A$6:$A$257,"&gt;="&amp;$A268,'Aceite Virgen'!$B$6:$B$257,"&lt;="&amp;$B268)</f>
        <v>2.59</v>
      </c>
      <c r="BX268" s="8">
        <f>SUMIFS('Aceite Virgen'!BX$6:BX$257,'Aceite Virgen'!$A$6:$A$257,"&gt;="&amp;$A268,'Aceite Virgen'!$B$6:$B$257,"&lt;="&amp;$B268)</f>
        <v>0.38</v>
      </c>
      <c r="BY268" s="8">
        <f>SUMIFS('Aceite Virgen'!BY$6:BY$257,'Aceite Virgen'!$A$6:$A$257,"&gt;="&amp;$A268,'Aceite Virgen'!$B$6:$B$257,"&lt;="&amp;$B268)</f>
        <v>0</v>
      </c>
      <c r="CC268" s="8">
        <f>SUMIFS('Aceite Virgen'!CC$6:CC$257,'Aceite Virgen'!$A$6:$A$257,"&gt;="&amp;$A268,'Aceite Virgen'!$B$6:$B$257,"&lt;="&amp;$B268)</f>
        <v>0.05</v>
      </c>
      <c r="CD268" s="8">
        <f>SUMIFS('Aceite Virgen'!CD$6:CD$257,'Aceite Virgen'!$A$6:$A$257,"&gt;="&amp;$A268,'Aceite Virgen'!$B$6:$B$257,"&lt;="&amp;$B268)</f>
        <v>0</v>
      </c>
      <c r="CE268" s="8">
        <f>SUMIFS('Aceite Virgen'!CE$6:CE$257,'Aceite Virgen'!$A$6:$A$257,"&gt;="&amp;$A268,'Aceite Virgen'!$B$6:$B$257,"&lt;="&amp;$B268)</f>
        <v>0.06</v>
      </c>
      <c r="CF268" s="8">
        <f>SUMIFS('Aceite Virgen'!CF$6:CF$257,'Aceite Virgen'!$A$6:$A$257,"&gt;="&amp;$A268,'Aceite Virgen'!$B$6:$B$257,"&lt;="&amp;$B268)</f>
        <v>0</v>
      </c>
      <c r="CJ268" s="8">
        <f>SUMIFS('Aceite Virgen'!CJ$6:CJ$257,'Aceite Virgen'!$A$6:$A$257,"&gt;="&amp;$A268,'Aceite Virgen'!$B$6:$B$257,"&lt;="&amp;$B268)</f>
        <v>0.92999999999999994</v>
      </c>
      <c r="CK268" s="8">
        <f>SUMIFS('Aceite Virgen'!CK$6:CK$257,'Aceite Virgen'!$A$6:$A$257,"&gt;="&amp;$A268,'Aceite Virgen'!$B$6:$B$257,"&lt;="&amp;$B268)</f>
        <v>2.74</v>
      </c>
      <c r="CL268" s="8">
        <f>SUMIFS('Aceite Virgen'!CL$6:CL$257,'Aceite Virgen'!$A$6:$A$257,"&gt;="&amp;$A268,'Aceite Virgen'!$B$6:$B$257,"&lt;="&amp;$B268)</f>
        <v>0.23</v>
      </c>
      <c r="CM268" s="8">
        <f>SUMIFS('Aceite Virgen'!CM$6:CM$257,'Aceite Virgen'!$A$6:$A$257,"&gt;="&amp;$A268,'Aceite Virgen'!$B$6:$B$257,"&lt;="&amp;$B268)</f>
        <v>8.31</v>
      </c>
      <c r="CQ268" s="8">
        <f>SUMIFS('Aceite Virgen'!CQ$6:CQ$257,'Aceite Virgen'!$A$6:$A$257,"&gt;="&amp;$A268,'Aceite Virgen'!$B$6:$B$257,"&lt;="&amp;$B268)</f>
        <v>2.0699999999999998</v>
      </c>
      <c r="CR268" s="8">
        <f>SUMIFS('Aceite Virgen'!CR$6:CR$257,'Aceite Virgen'!$A$6:$A$257,"&gt;="&amp;$A268,'Aceite Virgen'!$B$6:$B$257,"&lt;="&amp;$B268)</f>
        <v>5.13</v>
      </c>
      <c r="CS268" s="8">
        <f>SUMIFS('Aceite Virgen'!CS$6:CS$257,'Aceite Virgen'!$A$6:$A$257,"&gt;="&amp;$A268,'Aceite Virgen'!$B$6:$B$257,"&lt;="&amp;$B268)</f>
        <v>1.44</v>
      </c>
      <c r="CT268" s="8">
        <f>SUMIFS('Aceite Virgen'!CT$6:CT$257,'Aceite Virgen'!$A$6:$A$257,"&gt;="&amp;$A268,'Aceite Virgen'!$B$6:$B$257,"&lt;="&amp;$B268)</f>
        <v>6.34</v>
      </c>
      <c r="CX268" s="8">
        <f>SUMIFS('Aceite Virgen'!CX$6:CX$257,'Aceite Virgen'!$A$6:$A$257,"&gt;="&amp;$A268,'Aceite Virgen'!$B$6:$B$257,"&lt;="&amp;$B268)</f>
        <v>4.6800000000000006</v>
      </c>
      <c r="CY268" s="8">
        <f>SUMIFS('Aceite Virgen'!CY$6:CY$257,'Aceite Virgen'!$A$6:$A$257,"&gt;="&amp;$A268,'Aceite Virgen'!$B$6:$B$257,"&lt;="&amp;$B268)</f>
        <v>7.32</v>
      </c>
      <c r="CZ268" s="8">
        <f>SUMIFS('Aceite Virgen'!CZ$6:CZ$257,'Aceite Virgen'!$A$6:$A$257,"&gt;="&amp;$A268,'Aceite Virgen'!$B$6:$B$257,"&lt;="&amp;$B268)</f>
        <v>4.37</v>
      </c>
      <c r="DA268" s="8">
        <f>SUMIFS('Aceite Virgen'!DA$6:DA$257,'Aceite Virgen'!$A$6:$A$257,"&gt;="&amp;$A268,'Aceite Virgen'!$B$6:$B$257,"&lt;="&amp;$B268)</f>
        <v>2.35</v>
      </c>
      <c r="DE268" s="8">
        <f>SUMIFS('Aceite Virgen'!DE$6:DE$257,'Aceite Virgen'!$A$6:$A$257,"&gt;="&amp;$A268,'Aceite Virgen'!$B$6:$B$257,"&lt;="&amp;$B268)</f>
        <v>1.67</v>
      </c>
      <c r="DF268" s="8">
        <f>SUMIFS('Aceite Virgen'!DF$6:DF$257,'Aceite Virgen'!$A$6:$A$257,"&gt;="&amp;$A268,'Aceite Virgen'!$B$6:$B$257,"&lt;="&amp;$B268)</f>
        <v>1.71</v>
      </c>
      <c r="DG268" s="8">
        <f>SUMIFS('Aceite Virgen'!DG$6:DG$257,'Aceite Virgen'!$A$6:$A$257,"&gt;="&amp;$A268,'Aceite Virgen'!$B$6:$B$257,"&lt;="&amp;$B268)</f>
        <v>1.62</v>
      </c>
      <c r="DH268" s="8">
        <f>SUMIFS('Aceite Virgen'!DH$6:DH$257,'Aceite Virgen'!$A$6:$A$257,"&gt;="&amp;$A268,'Aceite Virgen'!$B$6:$B$257,"&lt;="&amp;$B268)</f>
        <v>5.15</v>
      </c>
      <c r="DL268" s="8">
        <f>SUMIFS('Aceite Virgen'!DL$6:DL$257,'Aceite Virgen'!$A$6:$A$257,"&gt;="&amp;$A268,'Aceite Virgen'!$B$6:$B$257,"&lt;="&amp;$B268)</f>
        <v>3.0500000000000003</v>
      </c>
      <c r="DM268" s="8">
        <f>SUMIFS('Aceite Virgen'!DM$6:DM$257,'Aceite Virgen'!$A$6:$A$257,"&gt;="&amp;$A268,'Aceite Virgen'!$B$6:$B$257,"&lt;="&amp;$B268)</f>
        <v>10.02</v>
      </c>
      <c r="DN268" s="8">
        <f>SUMIFS('Aceite Virgen'!DN$6:DN$257,'Aceite Virgen'!$A$6:$A$257,"&gt;="&amp;$A268,'Aceite Virgen'!$B$6:$B$257,"&lt;="&amp;$B268)</f>
        <v>1.85</v>
      </c>
      <c r="DO268" s="8">
        <f>SUMIFS('Aceite Virgen'!DO$6:DO$257,'Aceite Virgen'!$A$6:$A$257,"&gt;="&amp;$A268,'Aceite Virgen'!$B$6:$B$257,"&lt;="&amp;$B268)</f>
        <v>0.6</v>
      </c>
      <c r="DS268" s="8">
        <f>SUMIFS('Aceite Virgen'!DS$6:DS$257,'Aceite Virgen'!$A$6:$A$257,"&gt;="&amp;$A268,'Aceite Virgen'!$B$6:$B$257,"&lt;="&amp;$B268)</f>
        <v>0.60000000000000009</v>
      </c>
      <c r="DT268" s="8">
        <f>SUMIFS('Aceite Virgen'!DT$6:DT$257,'Aceite Virgen'!$A$6:$A$257,"&gt;="&amp;$A268,'Aceite Virgen'!$B$6:$B$257,"&lt;="&amp;$B268)</f>
        <v>1.96</v>
      </c>
      <c r="DU268" s="8">
        <f>SUMIFS('Aceite Virgen'!DU$6:DU$257,'Aceite Virgen'!$A$6:$A$257,"&gt;="&amp;$A268,'Aceite Virgen'!$B$6:$B$257,"&lt;="&amp;$B268)</f>
        <v>0.1</v>
      </c>
      <c r="DV268" s="8">
        <f>SUMIFS('Aceite Virgen'!DV$6:DV$257,'Aceite Virgen'!$A$6:$A$257,"&gt;="&amp;$A268,'Aceite Virgen'!$B$6:$B$257,"&lt;="&amp;$B268)</f>
        <v>0</v>
      </c>
      <c r="DZ268" s="8">
        <f>SUMIFS('Aceite Virgen'!DZ$6:DZ$257,'Aceite Virgen'!$A$6:$A$257,"&gt;="&amp;$A268,'Aceite Virgen'!$B$6:$B$257,"&lt;="&amp;$B268)</f>
        <v>1.8099999999999998</v>
      </c>
      <c r="EA268" s="8">
        <f>SUMIFS('Aceite Virgen'!EA$6:EA$257,'Aceite Virgen'!$A$6:$A$257,"&gt;="&amp;$A268,'Aceite Virgen'!$B$6:$B$257,"&lt;="&amp;$B268)</f>
        <v>10.24</v>
      </c>
      <c r="EB268" s="8">
        <f>SUMIFS('Aceite Virgen'!EB$6:EB$257,'Aceite Virgen'!$A$6:$A$257,"&gt;="&amp;$A268,'Aceite Virgen'!$B$6:$B$257,"&lt;="&amp;$B268)</f>
        <v>0.36</v>
      </c>
      <c r="EC268" s="8">
        <f>SUMIFS('Aceite Virgen'!EC$6:EC$257,'Aceite Virgen'!$A$6:$A$257,"&gt;="&amp;$A268,'Aceite Virgen'!$B$6:$B$257,"&lt;="&amp;$B268)</f>
        <v>0</v>
      </c>
    </row>
    <row r="269" spans="1:133" x14ac:dyDescent="0.3">
      <c r="A269" s="14">
        <f>'TAM Aceite Virgen'!B17</f>
        <v>3.5</v>
      </c>
      <c r="B269" s="14">
        <f>'TAM Aceite Virgen'!C17</f>
        <v>3.6</v>
      </c>
      <c r="C269" s="14"/>
      <c r="D269" s="8">
        <f>SUMIFS('Aceite Virgen'!D$6:D$257,'Aceite Virgen'!$A$6:$A$257,"&gt;="&amp;$A269,'Aceite Virgen'!$B$6:$B$257,"&lt;="&amp;$B269)</f>
        <v>1.21</v>
      </c>
      <c r="E269" s="8">
        <f>SUMIFS('Aceite Virgen'!E$6:E$257,'Aceite Virgen'!$A$6:$A$257,"&gt;="&amp;$A269,'Aceite Virgen'!$B$6:$B$257,"&lt;="&amp;$B269)</f>
        <v>6.28</v>
      </c>
      <c r="F269" s="8">
        <f>SUMIFS('Aceite Virgen'!F$6:F$257,'Aceite Virgen'!$A$6:$A$257,"&gt;="&amp;$A269,'Aceite Virgen'!$B$6:$B$257,"&lt;="&amp;$B269)</f>
        <v>0.56000000000000005</v>
      </c>
      <c r="G269" s="8">
        <f>SUMIFS('Aceite Virgen'!G$6:G$257,'Aceite Virgen'!$A$6:$A$257,"&gt;="&amp;$A269,'Aceite Virgen'!$B$6:$B$257,"&lt;="&amp;$B269)</f>
        <v>0</v>
      </c>
      <c r="H269" s="14"/>
      <c r="I269" s="14"/>
      <c r="J269" s="14"/>
      <c r="K269" s="8">
        <f>SUMIFS('Aceite Virgen'!K$6:K$257,'Aceite Virgen'!$A$6:$A$257,"&gt;="&amp;$A269,'Aceite Virgen'!$B$6:$B$257,"&lt;="&amp;$B269)</f>
        <v>0.44</v>
      </c>
      <c r="L269" s="8">
        <f>SUMIFS('Aceite Virgen'!L$6:L$257,'Aceite Virgen'!$A$6:$A$257,"&gt;="&amp;$A269,'Aceite Virgen'!$B$6:$B$257,"&lt;="&amp;$B269)</f>
        <v>3.11</v>
      </c>
      <c r="M269" s="8">
        <f>SUMIFS('Aceite Virgen'!M$6:M$257,'Aceite Virgen'!$A$6:$A$257,"&gt;="&amp;$A269,'Aceite Virgen'!$B$6:$B$257,"&lt;="&amp;$B269)</f>
        <v>0</v>
      </c>
      <c r="N269" s="8">
        <f>SUMIFS('Aceite Virgen'!N$6:N$257,'Aceite Virgen'!$A$6:$A$257,"&gt;="&amp;$A269,'Aceite Virgen'!$B$6:$B$257,"&lt;="&amp;$B269)</f>
        <v>0</v>
      </c>
      <c r="O269" s="14"/>
      <c r="P269" s="14"/>
      <c r="Q269" s="14"/>
      <c r="R269" s="8">
        <f>SUMIFS('Aceite Virgen'!R$6:R$257,'Aceite Virgen'!$A$6:$A$257,"&gt;="&amp;$A269,'Aceite Virgen'!$B$6:$B$257,"&lt;="&amp;$B269)</f>
        <v>0.64</v>
      </c>
      <c r="S269" s="8">
        <f>SUMIFS('Aceite Virgen'!S$6:S$257,'Aceite Virgen'!$A$6:$A$257,"&gt;="&amp;$A269,'Aceite Virgen'!$B$6:$B$257,"&lt;="&amp;$B269)</f>
        <v>4</v>
      </c>
      <c r="T269" s="8">
        <f>SUMIFS('Aceite Virgen'!T$6:T$257,'Aceite Virgen'!$A$6:$A$257,"&gt;="&amp;$A269,'Aceite Virgen'!$B$6:$B$257,"&lt;="&amp;$B269)</f>
        <v>0</v>
      </c>
      <c r="U269" s="8">
        <f>SUMIFS('Aceite Virgen'!U$6:U$257,'Aceite Virgen'!$A$6:$A$257,"&gt;="&amp;$A269,'Aceite Virgen'!$B$6:$B$257,"&lt;="&amp;$B269)</f>
        <v>0</v>
      </c>
      <c r="V269" s="14"/>
      <c r="W269" s="14"/>
      <c r="X269" s="14"/>
      <c r="Y269" s="8">
        <f>SUMIFS('Aceite Virgen'!Y$6:Y$257,'Aceite Virgen'!$A$6:$A$257,"&gt;="&amp;$A269,'Aceite Virgen'!$B$6:$B$257,"&lt;="&amp;$B269)</f>
        <v>0.44</v>
      </c>
      <c r="Z269" s="8">
        <f>SUMIFS('Aceite Virgen'!Z$6:Z$257,'Aceite Virgen'!$A$6:$A$257,"&gt;="&amp;$A269,'Aceite Virgen'!$B$6:$B$257,"&lt;="&amp;$B269)</f>
        <v>2.5499999999999998</v>
      </c>
      <c r="AA269" s="8">
        <f>SUMIFS('Aceite Virgen'!AA$6:AA$257,'Aceite Virgen'!$A$6:$A$257,"&gt;="&amp;$A269,'Aceite Virgen'!$B$6:$B$257,"&lt;="&amp;$B269)</f>
        <v>0</v>
      </c>
      <c r="AB269" s="8">
        <f>SUMIFS('Aceite Virgen'!AB$6:AB$257,'Aceite Virgen'!$A$6:$A$257,"&gt;="&amp;$A269,'Aceite Virgen'!$B$6:$B$257,"&lt;="&amp;$B269)</f>
        <v>0</v>
      </c>
      <c r="AC269" s="14"/>
      <c r="AD269" s="14"/>
      <c r="AE269" s="14"/>
      <c r="AF269" s="8">
        <f>SUMIFS('Aceite Virgen'!AF$6:AF$257,'Aceite Virgen'!$A$6:$A$257,"&gt;="&amp;$A269,'Aceite Virgen'!$B$6:$B$257,"&lt;="&amp;$B269)</f>
        <v>1.54</v>
      </c>
      <c r="AG269" s="8">
        <f>SUMIFS('Aceite Virgen'!AG$6:AG$257,'Aceite Virgen'!$A$6:$A$257,"&gt;="&amp;$A269,'Aceite Virgen'!$B$6:$B$257,"&lt;="&amp;$B269)</f>
        <v>0</v>
      </c>
      <c r="AH269" s="8">
        <f>SUMIFS('Aceite Virgen'!AH$6:AH$257,'Aceite Virgen'!$A$6:$A$257,"&gt;="&amp;$A269,'Aceite Virgen'!$B$6:$B$257,"&lt;="&amp;$B269)</f>
        <v>1.81</v>
      </c>
      <c r="AI269" s="8">
        <f>SUMIFS('Aceite Virgen'!AI$6:AI$257,'Aceite Virgen'!$A$6:$A$257,"&gt;="&amp;$A269,'Aceite Virgen'!$B$6:$B$257,"&lt;="&amp;$B269)</f>
        <v>0</v>
      </c>
      <c r="AJ269" s="14"/>
      <c r="AK269" s="14"/>
      <c r="AL269" s="14"/>
      <c r="AM269" s="8">
        <f>SUMIFS('Aceite Virgen'!AM$6:AM$257,'Aceite Virgen'!$A$6:$A$257,"&gt;="&amp;$A269,'Aceite Virgen'!$B$6:$B$257,"&lt;="&amp;$B269)</f>
        <v>1.2</v>
      </c>
      <c r="AN269" s="8">
        <f>SUMIFS('Aceite Virgen'!AN$6:AN$257,'Aceite Virgen'!$A$6:$A$257,"&gt;="&amp;$A269,'Aceite Virgen'!$B$6:$B$257,"&lt;="&amp;$B269)</f>
        <v>1.26</v>
      </c>
      <c r="AO269" s="8">
        <f>SUMIFS('Aceite Virgen'!AO$6:AO$257,'Aceite Virgen'!$A$6:$A$257,"&gt;="&amp;$A269,'Aceite Virgen'!$B$6:$B$257,"&lt;="&amp;$B269)</f>
        <v>1.32</v>
      </c>
      <c r="AP269" s="8">
        <f>SUMIFS('Aceite Virgen'!AP$6:AP$257,'Aceite Virgen'!$A$6:$A$257,"&gt;="&amp;$A269,'Aceite Virgen'!$B$6:$B$257,"&lt;="&amp;$B269)</f>
        <v>0</v>
      </c>
      <c r="AQ269" s="14"/>
      <c r="AR269" s="14"/>
      <c r="AT269" s="8">
        <f>SUMIFS('Aceite Virgen'!AT$6:AT$257,'Aceite Virgen'!$A$6:$A$257,"&gt;="&amp;$A269,'Aceite Virgen'!$B$6:$B$257,"&lt;="&amp;$B269)</f>
        <v>1.36</v>
      </c>
      <c r="AU269" s="8">
        <f>SUMIFS('Aceite Virgen'!AU$6:AU$257,'Aceite Virgen'!$A$6:$A$257,"&gt;="&amp;$A269,'Aceite Virgen'!$B$6:$B$257,"&lt;="&amp;$B269)</f>
        <v>0</v>
      </c>
      <c r="AV269" s="8">
        <f>SUMIFS('Aceite Virgen'!AV$6:AV$257,'Aceite Virgen'!$A$6:$A$257,"&gt;="&amp;$A269,'Aceite Virgen'!$B$6:$B$257,"&lt;="&amp;$B269)</f>
        <v>1.6300000000000001</v>
      </c>
      <c r="AW269" s="8">
        <f>SUMIFS('Aceite Virgen'!AW$6:AW$257,'Aceite Virgen'!$A$6:$A$257,"&gt;="&amp;$A269,'Aceite Virgen'!$B$6:$B$257,"&lt;="&amp;$B269)</f>
        <v>0</v>
      </c>
      <c r="BA269" s="8">
        <f>SUMIFS('Aceite Virgen'!BA$6:BA$257,'Aceite Virgen'!$A$6:$A$257,"&gt;="&amp;A269,'Aceite Virgen'!$B$6:$B$257,"&lt;="&amp;B269)</f>
        <v>1.31</v>
      </c>
      <c r="BB269" s="8">
        <f>SUMIFS('Aceite Virgen'!BB$6:BB$257,'Aceite Virgen'!$A$6:$A$257,"&gt;="&amp;$A269,'Aceite Virgen'!$B$6:$B$257,"&lt;="&amp;$B269)</f>
        <v>4.7300000000000004</v>
      </c>
      <c r="BC269" s="8">
        <f>SUMIFS('Aceite Virgen'!BC$6:BC$257,'Aceite Virgen'!$A$6:$A$257,"&gt;="&amp;$A269,'Aceite Virgen'!$B$6:$B$257,"&lt;="&amp;$B269)</f>
        <v>0.96</v>
      </c>
      <c r="BD269" s="8">
        <f>SUMIFS('Aceite Virgen'!BD$6:BD$257,'Aceite Virgen'!$A$6:$A$257,"&gt;="&amp;$A269,'Aceite Virgen'!$B$6:$B$257,"&lt;="&amp;$B269)</f>
        <v>0</v>
      </c>
      <c r="BH269" s="8">
        <f>SUMIFS('Aceite Virgen'!BH$6:BH$257,'Aceite Virgen'!$A$6:$A$257,"&gt;="&amp;$A269,'Aceite Virgen'!$B$6:$B$257,"&lt;="&amp;$B269)</f>
        <v>2.06</v>
      </c>
      <c r="BI269" s="8">
        <f>SUMIFS('Aceite Virgen'!BI$6:BI$257,'Aceite Virgen'!$A$6:$A$257,"&gt;="&amp;$A269,'Aceite Virgen'!$B$6:$B$257,"&lt;="&amp;$B269)</f>
        <v>1.58</v>
      </c>
      <c r="BJ269" s="8">
        <f>SUMIFS('Aceite Virgen'!BJ$6:BJ$257,'Aceite Virgen'!$A$6:$A$257,"&gt;="&amp;$A269,'Aceite Virgen'!$B$6:$B$257,"&lt;="&amp;$B269)</f>
        <v>2.06</v>
      </c>
      <c r="BK269" s="8">
        <f>SUMIFS('Aceite Virgen'!BK$6:BK$257,'Aceite Virgen'!$A$6:$A$257,"&gt;="&amp;$A269,'Aceite Virgen'!$B$6:$B$257,"&lt;="&amp;$B269)</f>
        <v>0</v>
      </c>
      <c r="BO269" s="8">
        <f>SUMIFS('Aceite Virgen'!BO$6:BO$257,'Aceite Virgen'!$A$6:$A$257,"&gt;="&amp;$A269,'Aceite Virgen'!$B$6:$B$257,"&lt;="&amp;$B269)</f>
        <v>2.5799999999999996</v>
      </c>
      <c r="BP269" s="8">
        <f>SUMIFS('Aceite Virgen'!BP$6:BP$257,'Aceite Virgen'!$A$6:$A$257,"&gt;="&amp;$A269,'Aceite Virgen'!$B$6:$B$257,"&lt;="&amp;$B269)</f>
        <v>0.92</v>
      </c>
      <c r="BQ269" s="8">
        <f>SUMIFS('Aceite Virgen'!BQ$6:BQ$257,'Aceite Virgen'!$A$6:$A$257,"&gt;="&amp;$A269,'Aceite Virgen'!$B$6:$B$257,"&lt;="&amp;$B269)</f>
        <v>2.97</v>
      </c>
      <c r="BR269" s="8">
        <f>SUMIFS('Aceite Virgen'!BR$6:BR$257,'Aceite Virgen'!$A$6:$A$257,"&gt;="&amp;$A269,'Aceite Virgen'!$B$6:$B$257,"&lt;="&amp;$B269)</f>
        <v>0</v>
      </c>
      <c r="BV269" s="8">
        <f>SUMIFS('Aceite Virgen'!BV$6:BV$257,'Aceite Virgen'!$A$6:$A$257,"&gt;="&amp;$A269,'Aceite Virgen'!$B$6:$B$257,"&lt;="&amp;$B269)</f>
        <v>7.6</v>
      </c>
      <c r="BW269" s="8">
        <f>SUMIFS('Aceite Virgen'!BW$6:BW$257,'Aceite Virgen'!$A$6:$A$257,"&gt;="&amp;$A269,'Aceite Virgen'!$B$6:$B$257,"&lt;="&amp;$B269)</f>
        <v>22.36</v>
      </c>
      <c r="BX269" s="8">
        <f>SUMIFS('Aceite Virgen'!BX$6:BX$257,'Aceite Virgen'!$A$6:$A$257,"&gt;="&amp;$A269,'Aceite Virgen'!$B$6:$B$257,"&lt;="&amp;$B269)</f>
        <v>6.17</v>
      </c>
      <c r="BY269" s="8">
        <f>SUMIFS('Aceite Virgen'!BY$6:BY$257,'Aceite Virgen'!$A$6:$A$257,"&gt;="&amp;$A269,'Aceite Virgen'!$B$6:$B$257,"&lt;="&amp;$B269)</f>
        <v>0</v>
      </c>
      <c r="CC269" s="8">
        <f>SUMIFS('Aceite Virgen'!CC$6:CC$257,'Aceite Virgen'!$A$6:$A$257,"&gt;="&amp;$A269,'Aceite Virgen'!$B$6:$B$257,"&lt;="&amp;$B269)</f>
        <v>15.34</v>
      </c>
      <c r="CD269" s="8">
        <f>SUMIFS('Aceite Virgen'!CD$6:CD$257,'Aceite Virgen'!$A$6:$A$257,"&gt;="&amp;$A269,'Aceite Virgen'!$B$6:$B$257,"&lt;="&amp;$B269)</f>
        <v>35.82</v>
      </c>
      <c r="CE269" s="8">
        <f>SUMIFS('Aceite Virgen'!CE$6:CE$257,'Aceite Virgen'!$A$6:$A$257,"&gt;="&amp;$A269,'Aceite Virgen'!$B$6:$B$257,"&lt;="&amp;$B269)</f>
        <v>14</v>
      </c>
      <c r="CF269" s="8">
        <f>SUMIFS('Aceite Virgen'!CF$6:CF$257,'Aceite Virgen'!$A$6:$A$257,"&gt;="&amp;$A269,'Aceite Virgen'!$B$6:$B$257,"&lt;="&amp;$B269)</f>
        <v>0</v>
      </c>
      <c r="CJ269" s="8">
        <f>SUMIFS('Aceite Virgen'!CJ$6:CJ$257,'Aceite Virgen'!$A$6:$A$257,"&gt;="&amp;$A269,'Aceite Virgen'!$B$6:$B$257,"&lt;="&amp;$B269)</f>
        <v>24.660000000000004</v>
      </c>
      <c r="CK269" s="8">
        <f>SUMIFS('Aceite Virgen'!CK$6:CK$257,'Aceite Virgen'!$A$6:$A$257,"&gt;="&amp;$A269,'Aceite Virgen'!$B$6:$B$257,"&lt;="&amp;$B269)</f>
        <v>35.909999999999997</v>
      </c>
      <c r="CL269" s="8">
        <f>SUMIFS('Aceite Virgen'!CL$6:CL$257,'Aceite Virgen'!$A$6:$A$257,"&gt;="&amp;$A269,'Aceite Virgen'!$B$6:$B$257,"&lt;="&amp;$B269)</f>
        <v>22.52</v>
      </c>
      <c r="CM269" s="8">
        <f>SUMIFS('Aceite Virgen'!CM$6:CM$257,'Aceite Virgen'!$A$6:$A$257,"&gt;="&amp;$A269,'Aceite Virgen'!$B$6:$B$257,"&lt;="&amp;$B269)</f>
        <v>45.68</v>
      </c>
      <c r="CQ269" s="8">
        <f>SUMIFS('Aceite Virgen'!CQ$6:CQ$257,'Aceite Virgen'!$A$6:$A$257,"&gt;="&amp;$A269,'Aceite Virgen'!$B$6:$B$257,"&lt;="&amp;$B269)</f>
        <v>31.92</v>
      </c>
      <c r="CR269" s="8">
        <f>SUMIFS('Aceite Virgen'!CR$6:CR$257,'Aceite Virgen'!$A$6:$A$257,"&gt;="&amp;$A269,'Aceite Virgen'!$B$6:$B$257,"&lt;="&amp;$B269)</f>
        <v>27.87</v>
      </c>
      <c r="CS269" s="8">
        <f>SUMIFS('Aceite Virgen'!CS$6:CS$257,'Aceite Virgen'!$A$6:$A$257,"&gt;="&amp;$A269,'Aceite Virgen'!$B$6:$B$257,"&lt;="&amp;$B269)</f>
        <v>32.880000000000003</v>
      </c>
      <c r="CT269" s="8">
        <f>SUMIFS('Aceite Virgen'!CT$6:CT$257,'Aceite Virgen'!$A$6:$A$257,"&gt;="&amp;$A269,'Aceite Virgen'!$B$6:$B$257,"&lt;="&amp;$B269)</f>
        <v>46.41</v>
      </c>
      <c r="CX269" s="8">
        <f>SUMIFS('Aceite Virgen'!CX$6:CX$257,'Aceite Virgen'!$A$6:$A$257,"&gt;="&amp;$A269,'Aceite Virgen'!$B$6:$B$257,"&lt;="&amp;$B269)</f>
        <v>27.63</v>
      </c>
      <c r="CY269" s="8">
        <f>SUMIFS('Aceite Virgen'!CY$6:CY$257,'Aceite Virgen'!$A$6:$A$257,"&gt;="&amp;$A269,'Aceite Virgen'!$B$6:$B$257,"&lt;="&amp;$B269)</f>
        <v>30.42</v>
      </c>
      <c r="CZ269" s="8">
        <f>SUMIFS('Aceite Virgen'!CZ$6:CZ$257,'Aceite Virgen'!$A$6:$A$257,"&gt;="&amp;$A269,'Aceite Virgen'!$B$6:$B$257,"&lt;="&amp;$B269)</f>
        <v>29.88</v>
      </c>
      <c r="DA269" s="8">
        <f>SUMIFS('Aceite Virgen'!DA$6:DA$257,'Aceite Virgen'!$A$6:$A$257,"&gt;="&amp;$A269,'Aceite Virgen'!$B$6:$B$257,"&lt;="&amp;$B269)</f>
        <v>16.66</v>
      </c>
      <c r="DE269" s="8">
        <f>SUMIFS('Aceite Virgen'!DE$6:DE$257,'Aceite Virgen'!$A$6:$A$257,"&gt;="&amp;$A269,'Aceite Virgen'!$B$6:$B$257,"&lt;="&amp;$B269)</f>
        <v>28.52</v>
      </c>
      <c r="DF269" s="8">
        <f>SUMIFS('Aceite Virgen'!DF$6:DF$257,'Aceite Virgen'!$A$6:$A$257,"&gt;="&amp;$A269,'Aceite Virgen'!$B$6:$B$257,"&lt;="&amp;$B269)</f>
        <v>28.68</v>
      </c>
      <c r="DG269" s="8">
        <f>SUMIFS('Aceite Virgen'!DG$6:DG$257,'Aceite Virgen'!$A$6:$A$257,"&gt;="&amp;$A269,'Aceite Virgen'!$B$6:$B$257,"&lt;="&amp;$B269)</f>
        <v>31.200000000000003</v>
      </c>
      <c r="DH269" s="8">
        <f>SUMIFS('Aceite Virgen'!DH$6:DH$257,'Aceite Virgen'!$A$6:$A$257,"&gt;="&amp;$A269,'Aceite Virgen'!$B$6:$B$257,"&lt;="&amp;$B269)</f>
        <v>0</v>
      </c>
      <c r="DL269" s="8">
        <f>SUMIFS('Aceite Virgen'!DL$6:DL$257,'Aceite Virgen'!$A$6:$A$257,"&gt;="&amp;$A269,'Aceite Virgen'!$B$6:$B$257,"&lt;="&amp;$B269)</f>
        <v>5.56</v>
      </c>
      <c r="DM269" s="8">
        <f>SUMIFS('Aceite Virgen'!DM$6:DM$257,'Aceite Virgen'!$A$6:$A$257,"&gt;="&amp;$A269,'Aceite Virgen'!$B$6:$B$257,"&lt;="&amp;$B269)</f>
        <v>8.61</v>
      </c>
      <c r="DN269" s="8">
        <f>SUMIFS('Aceite Virgen'!DN$6:DN$257,'Aceite Virgen'!$A$6:$A$257,"&gt;="&amp;$A269,'Aceite Virgen'!$B$6:$B$257,"&lt;="&amp;$B269)</f>
        <v>5.3599999999999994</v>
      </c>
      <c r="DO269" s="8">
        <f>SUMIFS('Aceite Virgen'!DO$6:DO$257,'Aceite Virgen'!$A$6:$A$257,"&gt;="&amp;$A269,'Aceite Virgen'!$B$6:$B$257,"&lt;="&amp;$B269)</f>
        <v>2.83</v>
      </c>
      <c r="DS269" s="8">
        <f>SUMIFS('Aceite Virgen'!DS$6:DS$257,'Aceite Virgen'!$A$6:$A$257,"&gt;="&amp;$A269,'Aceite Virgen'!$B$6:$B$257,"&lt;="&amp;$B269)</f>
        <v>1.69</v>
      </c>
      <c r="DT269" s="8">
        <f>SUMIFS('Aceite Virgen'!DT$6:DT$257,'Aceite Virgen'!$A$6:$A$257,"&gt;="&amp;$A269,'Aceite Virgen'!$B$6:$B$257,"&lt;="&amp;$B269)</f>
        <v>0</v>
      </c>
      <c r="DU269" s="8">
        <f>SUMIFS('Aceite Virgen'!DU$6:DU$257,'Aceite Virgen'!$A$6:$A$257,"&gt;="&amp;$A269,'Aceite Virgen'!$B$6:$B$257,"&lt;="&amp;$B269)</f>
        <v>2.2000000000000002</v>
      </c>
      <c r="DV269" s="8">
        <f>SUMIFS('Aceite Virgen'!DV$6:DV$257,'Aceite Virgen'!$A$6:$A$257,"&gt;="&amp;$A269,'Aceite Virgen'!$B$6:$B$257,"&lt;="&amp;$B269)</f>
        <v>0</v>
      </c>
      <c r="DZ269" s="8">
        <f>SUMIFS('Aceite Virgen'!DZ$6:DZ$257,'Aceite Virgen'!$A$6:$A$257,"&gt;="&amp;$A269,'Aceite Virgen'!$B$6:$B$257,"&lt;="&amp;$B269)</f>
        <v>2.82</v>
      </c>
      <c r="EA269" s="8">
        <f>SUMIFS('Aceite Virgen'!EA$6:EA$257,'Aceite Virgen'!$A$6:$A$257,"&gt;="&amp;$A269,'Aceite Virgen'!$B$6:$B$257,"&lt;="&amp;$B269)</f>
        <v>1.08</v>
      </c>
      <c r="EB269" s="8">
        <f>SUMIFS('Aceite Virgen'!EB$6:EB$257,'Aceite Virgen'!$A$6:$A$257,"&gt;="&amp;$A269,'Aceite Virgen'!$B$6:$B$257,"&lt;="&amp;$B269)</f>
        <v>2.68</v>
      </c>
      <c r="EC269" s="8">
        <f>SUMIFS('Aceite Virgen'!EC$6:EC$257,'Aceite Virgen'!$A$6:$A$257,"&gt;="&amp;$A269,'Aceite Virgen'!$B$6:$B$257,"&lt;="&amp;$B269)</f>
        <v>0</v>
      </c>
    </row>
    <row r="270" spans="1:133" x14ac:dyDescent="0.3">
      <c r="A270" s="14">
        <f>'TAM Aceite Virgen'!B18</f>
        <v>3.6</v>
      </c>
      <c r="B270" s="14">
        <f>'TAM Aceite Virgen'!C18</f>
        <v>3.7</v>
      </c>
      <c r="C270" s="14"/>
      <c r="D270" s="8">
        <f>SUMIFS('Aceite Virgen'!D$6:D$257,'Aceite Virgen'!$A$6:$A$257,"&gt;="&amp;$A270,'Aceite Virgen'!$B$6:$B$257,"&lt;="&amp;$B270)</f>
        <v>7.29</v>
      </c>
      <c r="E270" s="8">
        <f>SUMIFS('Aceite Virgen'!E$6:E$257,'Aceite Virgen'!$A$6:$A$257,"&gt;="&amp;$A270,'Aceite Virgen'!$B$6:$B$257,"&lt;="&amp;$B270)</f>
        <v>3.93</v>
      </c>
      <c r="F270" s="8">
        <f>SUMIFS('Aceite Virgen'!F$6:F$257,'Aceite Virgen'!$A$6:$A$257,"&gt;="&amp;$A270,'Aceite Virgen'!$B$6:$B$257,"&lt;="&amp;$B270)</f>
        <v>8.9699999999999989</v>
      </c>
      <c r="G270" s="8">
        <f>SUMIFS('Aceite Virgen'!G$6:G$257,'Aceite Virgen'!$A$6:$A$257,"&gt;="&amp;$A270,'Aceite Virgen'!$B$6:$B$257,"&lt;="&amp;$B270)</f>
        <v>1.93</v>
      </c>
      <c r="H270" s="14"/>
      <c r="I270" s="14"/>
      <c r="J270" s="14"/>
      <c r="K270" s="8">
        <f>SUMIFS('Aceite Virgen'!K$6:K$257,'Aceite Virgen'!$A$6:$A$257,"&gt;="&amp;$A270,'Aceite Virgen'!$B$6:$B$257,"&lt;="&amp;$B270)</f>
        <v>6.32</v>
      </c>
      <c r="L270" s="8">
        <f>SUMIFS('Aceite Virgen'!L$6:L$257,'Aceite Virgen'!$A$6:$A$257,"&gt;="&amp;$A270,'Aceite Virgen'!$B$6:$B$257,"&lt;="&amp;$B270)</f>
        <v>7.57</v>
      </c>
      <c r="M270" s="8">
        <f>SUMIFS('Aceite Virgen'!M$6:M$257,'Aceite Virgen'!$A$6:$A$257,"&gt;="&amp;$A270,'Aceite Virgen'!$B$6:$B$257,"&lt;="&amp;$B270)</f>
        <v>4.17</v>
      </c>
      <c r="N270" s="8">
        <f>SUMIFS('Aceite Virgen'!N$6:N$257,'Aceite Virgen'!$A$6:$A$257,"&gt;="&amp;$A270,'Aceite Virgen'!$B$6:$B$257,"&lt;="&amp;$B270)</f>
        <v>30.29</v>
      </c>
      <c r="O270" s="14"/>
      <c r="P270" s="14"/>
      <c r="Q270" s="14"/>
      <c r="R270" s="8">
        <f>SUMIFS('Aceite Virgen'!R$6:R$257,'Aceite Virgen'!$A$6:$A$257,"&gt;="&amp;$A270,'Aceite Virgen'!$B$6:$B$257,"&lt;="&amp;$B270)</f>
        <v>11.030000000000001</v>
      </c>
      <c r="S270" s="8">
        <f>SUMIFS('Aceite Virgen'!S$6:S$257,'Aceite Virgen'!$A$6:$A$257,"&gt;="&amp;$A270,'Aceite Virgen'!$B$6:$B$257,"&lt;="&amp;$B270)</f>
        <v>6.55</v>
      </c>
      <c r="T270" s="8">
        <f>SUMIFS('Aceite Virgen'!T$6:T$257,'Aceite Virgen'!$A$6:$A$257,"&gt;="&amp;$A270,'Aceite Virgen'!$B$6:$B$257,"&lt;="&amp;$B270)</f>
        <v>6.69</v>
      </c>
      <c r="U270" s="8">
        <f>SUMIFS('Aceite Virgen'!U$6:U$257,'Aceite Virgen'!$A$6:$A$257,"&gt;="&amp;$A270,'Aceite Virgen'!$B$6:$B$257,"&lt;="&amp;$B270)</f>
        <v>57.89</v>
      </c>
      <c r="V270" s="14"/>
      <c r="W270" s="14"/>
      <c r="X270" s="14"/>
      <c r="Y270" s="8">
        <f>SUMIFS('Aceite Virgen'!Y$6:Y$257,'Aceite Virgen'!$A$6:$A$257,"&gt;="&amp;$A270,'Aceite Virgen'!$B$6:$B$257,"&lt;="&amp;$B270)</f>
        <v>2.62</v>
      </c>
      <c r="Z270" s="8">
        <f>SUMIFS('Aceite Virgen'!Z$6:Z$257,'Aceite Virgen'!$A$6:$A$257,"&gt;="&amp;$A270,'Aceite Virgen'!$B$6:$B$257,"&lt;="&amp;$B270)</f>
        <v>0</v>
      </c>
      <c r="AA270" s="8">
        <f>SUMIFS('Aceite Virgen'!AA$6:AA$257,'Aceite Virgen'!$A$6:$A$257,"&gt;="&amp;$A270,'Aceite Virgen'!$B$6:$B$257,"&lt;="&amp;$B270)</f>
        <v>2.98</v>
      </c>
      <c r="AB270" s="8">
        <f>SUMIFS('Aceite Virgen'!AB$6:AB$257,'Aceite Virgen'!$A$6:$A$257,"&gt;="&amp;$A270,'Aceite Virgen'!$B$6:$B$257,"&lt;="&amp;$B270)</f>
        <v>7.16</v>
      </c>
      <c r="AC270" s="14"/>
      <c r="AD270" s="14"/>
      <c r="AE270" s="14"/>
      <c r="AF270" s="8">
        <f>SUMIFS('Aceite Virgen'!AF$6:AF$257,'Aceite Virgen'!$A$6:$A$257,"&gt;="&amp;$A270,'Aceite Virgen'!$B$6:$B$257,"&lt;="&amp;$B270)</f>
        <v>1.62</v>
      </c>
      <c r="AG270" s="8">
        <f>SUMIFS('Aceite Virgen'!AG$6:AG$257,'Aceite Virgen'!$A$6:$A$257,"&gt;="&amp;$A270,'Aceite Virgen'!$B$6:$B$257,"&lt;="&amp;$B270)</f>
        <v>1.05</v>
      </c>
      <c r="AH270" s="8">
        <f>SUMIFS('Aceite Virgen'!AH$6:AH$257,'Aceite Virgen'!$A$6:$A$257,"&gt;="&amp;$A270,'Aceite Virgen'!$B$6:$B$257,"&lt;="&amp;$B270)</f>
        <v>1.42</v>
      </c>
      <c r="AI270" s="8">
        <f>SUMIFS('Aceite Virgen'!AI$6:AI$257,'Aceite Virgen'!$A$6:$A$257,"&gt;="&amp;$A270,'Aceite Virgen'!$B$6:$B$257,"&lt;="&amp;$B270)</f>
        <v>0</v>
      </c>
      <c r="AJ270" s="14"/>
      <c r="AK270" s="14"/>
      <c r="AL270" s="14"/>
      <c r="AM270" s="8">
        <f>SUMIFS('Aceite Virgen'!AM$6:AM$257,'Aceite Virgen'!$A$6:$A$257,"&gt;="&amp;$A270,'Aceite Virgen'!$B$6:$B$257,"&lt;="&amp;$B270)</f>
        <v>3.95</v>
      </c>
      <c r="AN270" s="8">
        <f>SUMIFS('Aceite Virgen'!AN$6:AN$257,'Aceite Virgen'!$A$6:$A$257,"&gt;="&amp;$A270,'Aceite Virgen'!$B$6:$B$257,"&lt;="&amp;$B270)</f>
        <v>1.1299999999999999</v>
      </c>
      <c r="AO270" s="8">
        <f>SUMIFS('Aceite Virgen'!AO$6:AO$257,'Aceite Virgen'!$A$6:$A$257,"&gt;="&amp;$A270,'Aceite Virgen'!$B$6:$B$257,"&lt;="&amp;$B270)</f>
        <v>1.19</v>
      </c>
      <c r="AP270" s="8">
        <f>SUMIFS('Aceite Virgen'!AP$6:AP$257,'Aceite Virgen'!$A$6:$A$257,"&gt;="&amp;$A270,'Aceite Virgen'!$B$6:$B$257,"&lt;="&amp;$B270)</f>
        <v>50.49</v>
      </c>
      <c r="AQ270" s="14"/>
      <c r="AR270" s="14"/>
      <c r="AT270" s="8">
        <f>SUMIFS('Aceite Virgen'!AT$6:AT$257,'Aceite Virgen'!$A$6:$A$257,"&gt;="&amp;$A270,'Aceite Virgen'!$B$6:$B$257,"&lt;="&amp;$B270)</f>
        <v>2.5499999999999998</v>
      </c>
      <c r="AU270" s="8">
        <f>SUMIFS('Aceite Virgen'!AU$6:AU$257,'Aceite Virgen'!$A$6:$A$257,"&gt;="&amp;$A270,'Aceite Virgen'!$B$6:$B$257,"&lt;="&amp;$B270)</f>
        <v>0</v>
      </c>
      <c r="AV270" s="8">
        <f>SUMIFS('Aceite Virgen'!AV$6:AV$257,'Aceite Virgen'!$A$6:$A$257,"&gt;="&amp;$A270,'Aceite Virgen'!$B$6:$B$257,"&lt;="&amp;$B270)</f>
        <v>1.4300000000000002</v>
      </c>
      <c r="AW270" s="8">
        <f>SUMIFS('Aceite Virgen'!AW$6:AW$257,'Aceite Virgen'!$A$6:$A$257,"&gt;="&amp;$A270,'Aceite Virgen'!$B$6:$B$257,"&lt;="&amp;$B270)</f>
        <v>13.58</v>
      </c>
      <c r="BA270" s="8">
        <f>SUMIFS('Aceite Virgen'!BA$6:BA$257,'Aceite Virgen'!$A$6:$A$257,"&gt;="&amp;A270,'Aceite Virgen'!$B$6:$B$257,"&lt;="&amp;B270)</f>
        <v>11.260000000000002</v>
      </c>
      <c r="BB270" s="8">
        <f>SUMIFS('Aceite Virgen'!BB$6:BB$257,'Aceite Virgen'!$A$6:$A$257,"&gt;="&amp;$A270,'Aceite Virgen'!$B$6:$B$257,"&lt;="&amp;$B270)</f>
        <v>3.0599999999999996</v>
      </c>
      <c r="BC270" s="8">
        <f>SUMIFS('Aceite Virgen'!BC$6:BC$257,'Aceite Virgen'!$A$6:$A$257,"&gt;="&amp;$A270,'Aceite Virgen'!$B$6:$B$257,"&lt;="&amp;$B270)</f>
        <v>11.33</v>
      </c>
      <c r="BD270" s="8">
        <f>SUMIFS('Aceite Virgen'!BD$6:BD$257,'Aceite Virgen'!$A$6:$A$257,"&gt;="&amp;$A270,'Aceite Virgen'!$B$6:$B$257,"&lt;="&amp;$B270)</f>
        <v>41.5</v>
      </c>
      <c r="BH270" s="8">
        <f>SUMIFS('Aceite Virgen'!BH$6:BH$257,'Aceite Virgen'!$A$6:$A$257,"&gt;="&amp;$A270,'Aceite Virgen'!$B$6:$B$257,"&lt;="&amp;$B270)</f>
        <v>8.27</v>
      </c>
      <c r="BI270" s="8">
        <f>SUMIFS('Aceite Virgen'!BI$6:BI$257,'Aceite Virgen'!$A$6:$A$257,"&gt;="&amp;$A270,'Aceite Virgen'!$B$6:$B$257,"&lt;="&amp;$B270)</f>
        <v>0</v>
      </c>
      <c r="BJ270" s="8">
        <f>SUMIFS('Aceite Virgen'!BJ$6:BJ$257,'Aceite Virgen'!$A$6:$A$257,"&gt;="&amp;$A270,'Aceite Virgen'!$B$6:$B$257,"&lt;="&amp;$B270)</f>
        <v>8.93</v>
      </c>
      <c r="BK270" s="8">
        <f>SUMIFS('Aceite Virgen'!BK$6:BK$257,'Aceite Virgen'!$A$6:$A$257,"&gt;="&amp;$A270,'Aceite Virgen'!$B$6:$B$257,"&lt;="&amp;$B270)</f>
        <v>14.07</v>
      </c>
      <c r="BO270" s="8">
        <f>SUMIFS('Aceite Virgen'!BO$6:BO$257,'Aceite Virgen'!$A$6:$A$257,"&gt;="&amp;$A270,'Aceite Virgen'!$B$6:$B$257,"&lt;="&amp;$B270)</f>
        <v>5.33</v>
      </c>
      <c r="BP270" s="8">
        <f>SUMIFS('Aceite Virgen'!BP$6:BP$257,'Aceite Virgen'!$A$6:$A$257,"&gt;="&amp;$A270,'Aceite Virgen'!$B$6:$B$257,"&lt;="&amp;$B270)</f>
        <v>4.1500000000000004</v>
      </c>
      <c r="BQ270" s="8">
        <f>SUMIFS('Aceite Virgen'!BQ$6:BQ$257,'Aceite Virgen'!$A$6:$A$257,"&gt;="&amp;$A270,'Aceite Virgen'!$B$6:$B$257,"&lt;="&amp;$B270)</f>
        <v>5.83</v>
      </c>
      <c r="BR270" s="8">
        <f>SUMIFS('Aceite Virgen'!BR$6:BR$257,'Aceite Virgen'!$A$6:$A$257,"&gt;="&amp;$A270,'Aceite Virgen'!$B$6:$B$257,"&lt;="&amp;$B270)</f>
        <v>2.4</v>
      </c>
      <c r="BV270" s="8">
        <f>SUMIFS('Aceite Virgen'!BV$6:BV$257,'Aceite Virgen'!$A$6:$A$257,"&gt;="&amp;$A270,'Aceite Virgen'!$B$6:$B$257,"&lt;="&amp;$B270)</f>
        <v>7.47</v>
      </c>
      <c r="BW270" s="8">
        <f>SUMIFS('Aceite Virgen'!BW$6:BW$257,'Aceite Virgen'!$A$6:$A$257,"&gt;="&amp;$A270,'Aceite Virgen'!$B$6:$B$257,"&lt;="&amp;$B270)</f>
        <v>9.7899999999999991</v>
      </c>
      <c r="BX270" s="8">
        <f>SUMIFS('Aceite Virgen'!BX$6:BX$257,'Aceite Virgen'!$A$6:$A$257,"&gt;="&amp;$A270,'Aceite Virgen'!$B$6:$B$257,"&lt;="&amp;$B270)</f>
        <v>7.09</v>
      </c>
      <c r="BY270" s="8">
        <f>SUMIFS('Aceite Virgen'!BY$6:BY$257,'Aceite Virgen'!$A$6:$A$257,"&gt;="&amp;$A270,'Aceite Virgen'!$B$6:$B$257,"&lt;="&amp;$B270)</f>
        <v>6.82</v>
      </c>
      <c r="CC270" s="8">
        <f>SUMIFS('Aceite Virgen'!CC$6:CC$257,'Aceite Virgen'!$A$6:$A$257,"&gt;="&amp;$A270,'Aceite Virgen'!$B$6:$B$257,"&lt;="&amp;$B270)</f>
        <v>17.580000000000002</v>
      </c>
      <c r="CD270" s="8">
        <f>SUMIFS('Aceite Virgen'!CD$6:CD$257,'Aceite Virgen'!$A$6:$A$257,"&gt;="&amp;$A270,'Aceite Virgen'!$B$6:$B$257,"&lt;="&amp;$B270)</f>
        <v>12.29</v>
      </c>
      <c r="CE270" s="8">
        <f>SUMIFS('Aceite Virgen'!CE$6:CE$257,'Aceite Virgen'!$A$6:$A$257,"&gt;="&amp;$A270,'Aceite Virgen'!$B$6:$B$257,"&lt;="&amp;$B270)</f>
        <v>17.45</v>
      </c>
      <c r="CF270" s="8">
        <f>SUMIFS('Aceite Virgen'!CF$6:CF$257,'Aceite Virgen'!$A$6:$A$257,"&gt;="&amp;$A270,'Aceite Virgen'!$B$6:$B$257,"&lt;="&amp;$B270)</f>
        <v>32.01</v>
      </c>
      <c r="CJ270" s="8">
        <f>SUMIFS('Aceite Virgen'!CJ$6:CJ$257,'Aceite Virgen'!$A$6:$A$257,"&gt;="&amp;$A270,'Aceite Virgen'!$B$6:$B$257,"&lt;="&amp;$B270)</f>
        <v>15.690000000000001</v>
      </c>
      <c r="CK270" s="8">
        <f>SUMIFS('Aceite Virgen'!CK$6:CK$257,'Aceite Virgen'!$A$6:$A$257,"&gt;="&amp;$A270,'Aceite Virgen'!$B$6:$B$257,"&lt;="&amp;$B270)</f>
        <v>7.34</v>
      </c>
      <c r="CL270" s="8">
        <f>SUMIFS('Aceite Virgen'!CL$6:CL$257,'Aceite Virgen'!$A$6:$A$257,"&gt;="&amp;$A270,'Aceite Virgen'!$B$6:$B$257,"&lt;="&amp;$B270)</f>
        <v>16.91</v>
      </c>
      <c r="CM270" s="8">
        <f>SUMIFS('Aceite Virgen'!CM$6:CM$257,'Aceite Virgen'!$A$6:$A$257,"&gt;="&amp;$A270,'Aceite Virgen'!$B$6:$B$257,"&lt;="&amp;$B270)</f>
        <v>11.85</v>
      </c>
      <c r="CQ270" s="8">
        <f>SUMIFS('Aceite Virgen'!CQ$6:CQ$257,'Aceite Virgen'!$A$6:$A$257,"&gt;="&amp;$A270,'Aceite Virgen'!$B$6:$B$257,"&lt;="&amp;$B270)</f>
        <v>23.900000000000002</v>
      </c>
      <c r="CR270" s="8">
        <f>SUMIFS('Aceite Virgen'!CR$6:CR$257,'Aceite Virgen'!$A$6:$A$257,"&gt;="&amp;$A270,'Aceite Virgen'!$B$6:$B$257,"&lt;="&amp;$B270)</f>
        <v>7.7899999999999991</v>
      </c>
      <c r="CS270" s="8">
        <f>SUMIFS('Aceite Virgen'!CS$6:CS$257,'Aceite Virgen'!$A$6:$A$257,"&gt;="&amp;$A270,'Aceite Virgen'!$B$6:$B$257,"&lt;="&amp;$B270)</f>
        <v>27.06</v>
      </c>
      <c r="CT270" s="8">
        <f>SUMIFS('Aceite Virgen'!CT$6:CT$257,'Aceite Virgen'!$A$6:$A$257,"&gt;="&amp;$A270,'Aceite Virgen'!$B$6:$B$257,"&lt;="&amp;$B270)</f>
        <v>11.65</v>
      </c>
      <c r="CX270" s="8">
        <f>SUMIFS('Aceite Virgen'!CX$6:CX$257,'Aceite Virgen'!$A$6:$A$257,"&gt;="&amp;$A270,'Aceite Virgen'!$B$6:$B$257,"&lt;="&amp;$B270)</f>
        <v>27.29</v>
      </c>
      <c r="CY270" s="8">
        <f>SUMIFS('Aceite Virgen'!CY$6:CY$257,'Aceite Virgen'!$A$6:$A$257,"&gt;="&amp;$A270,'Aceite Virgen'!$B$6:$B$257,"&lt;="&amp;$B270)</f>
        <v>3.32</v>
      </c>
      <c r="CZ270" s="8">
        <f>SUMIFS('Aceite Virgen'!CZ$6:CZ$257,'Aceite Virgen'!$A$6:$A$257,"&gt;="&amp;$A270,'Aceite Virgen'!$B$6:$B$257,"&lt;="&amp;$B270)</f>
        <v>33.93</v>
      </c>
      <c r="DA270" s="8">
        <f>SUMIFS('Aceite Virgen'!DA$6:DA$257,'Aceite Virgen'!$A$6:$A$257,"&gt;="&amp;$A270,'Aceite Virgen'!$B$6:$B$257,"&lt;="&amp;$B270)</f>
        <v>42.76</v>
      </c>
      <c r="DE270" s="8">
        <f>SUMIFS('Aceite Virgen'!DE$6:DE$257,'Aceite Virgen'!$A$6:$A$257,"&gt;="&amp;$A270,'Aceite Virgen'!$B$6:$B$257,"&lt;="&amp;$B270)</f>
        <v>26.599999999999998</v>
      </c>
      <c r="DF270" s="8">
        <f>SUMIFS('Aceite Virgen'!DF$6:DF$257,'Aceite Virgen'!$A$6:$A$257,"&gt;="&amp;$A270,'Aceite Virgen'!$B$6:$B$257,"&lt;="&amp;$B270)</f>
        <v>0.85000000000000009</v>
      </c>
      <c r="DG270" s="8">
        <f>SUMIFS('Aceite Virgen'!DG$6:DG$257,'Aceite Virgen'!$A$6:$A$257,"&gt;="&amp;$A270,'Aceite Virgen'!$B$6:$B$257,"&lt;="&amp;$B270)</f>
        <v>34.14</v>
      </c>
      <c r="DH270" s="8">
        <f>SUMIFS('Aceite Virgen'!DH$6:DH$257,'Aceite Virgen'!$A$6:$A$257,"&gt;="&amp;$A270,'Aceite Virgen'!$B$6:$B$257,"&lt;="&amp;$B270)</f>
        <v>81.069999999999993</v>
      </c>
      <c r="DL270" s="8">
        <f>SUMIFS('Aceite Virgen'!DL$6:DL$257,'Aceite Virgen'!$A$6:$A$257,"&gt;="&amp;$A270,'Aceite Virgen'!$B$6:$B$257,"&lt;="&amp;$B270)</f>
        <v>9.6</v>
      </c>
      <c r="DM270" s="8">
        <f>SUMIFS('Aceite Virgen'!DM$6:DM$257,'Aceite Virgen'!$A$6:$A$257,"&gt;="&amp;$A270,'Aceite Virgen'!$B$6:$B$257,"&lt;="&amp;$B270)</f>
        <v>6.06</v>
      </c>
      <c r="DN270" s="8">
        <f>SUMIFS('Aceite Virgen'!DN$6:DN$257,'Aceite Virgen'!$A$6:$A$257,"&gt;="&amp;$A270,'Aceite Virgen'!$B$6:$B$257,"&lt;="&amp;$B270)</f>
        <v>10.210000000000001</v>
      </c>
      <c r="DO270" s="8">
        <f>SUMIFS('Aceite Virgen'!DO$6:DO$257,'Aceite Virgen'!$A$6:$A$257,"&gt;="&amp;$A270,'Aceite Virgen'!$B$6:$B$257,"&lt;="&amp;$B270)</f>
        <v>13.05</v>
      </c>
      <c r="DS270" s="8">
        <f>SUMIFS('Aceite Virgen'!DS$6:DS$257,'Aceite Virgen'!$A$6:$A$257,"&gt;="&amp;$A270,'Aceite Virgen'!$B$6:$B$257,"&lt;="&amp;$B270)</f>
        <v>2.27</v>
      </c>
      <c r="DT270" s="8">
        <f>SUMIFS('Aceite Virgen'!DT$6:DT$257,'Aceite Virgen'!$A$6:$A$257,"&gt;="&amp;$A270,'Aceite Virgen'!$B$6:$B$257,"&lt;="&amp;$B270)</f>
        <v>4.53</v>
      </c>
      <c r="DU270" s="8">
        <f>SUMIFS('Aceite Virgen'!DU$6:DU$257,'Aceite Virgen'!$A$6:$A$257,"&gt;="&amp;$A270,'Aceite Virgen'!$B$6:$B$257,"&lt;="&amp;$B270)</f>
        <v>2.2400000000000002</v>
      </c>
      <c r="DV270" s="8">
        <f>SUMIFS('Aceite Virgen'!DV$6:DV$257,'Aceite Virgen'!$A$6:$A$257,"&gt;="&amp;$A270,'Aceite Virgen'!$B$6:$B$257,"&lt;="&amp;$B270)</f>
        <v>0</v>
      </c>
      <c r="DZ270" s="8">
        <f>SUMIFS('Aceite Virgen'!DZ$6:DZ$257,'Aceite Virgen'!$A$6:$A$257,"&gt;="&amp;$A270,'Aceite Virgen'!$B$6:$B$257,"&lt;="&amp;$B270)</f>
        <v>0.96</v>
      </c>
      <c r="EA270" s="8">
        <f>SUMIFS('Aceite Virgen'!EA$6:EA$257,'Aceite Virgen'!$A$6:$A$257,"&gt;="&amp;$A270,'Aceite Virgen'!$B$6:$B$257,"&lt;="&amp;$B270)</f>
        <v>4.3499999999999996</v>
      </c>
      <c r="EB270" s="8">
        <f>SUMIFS('Aceite Virgen'!EB$6:EB$257,'Aceite Virgen'!$A$6:$A$257,"&gt;="&amp;$A270,'Aceite Virgen'!$B$6:$B$257,"&lt;="&amp;$B270)</f>
        <v>0.41</v>
      </c>
      <c r="EC270" s="8">
        <f>SUMIFS('Aceite Virgen'!EC$6:EC$257,'Aceite Virgen'!$A$6:$A$257,"&gt;="&amp;$A270,'Aceite Virgen'!$B$6:$B$257,"&lt;="&amp;$B270)</f>
        <v>0</v>
      </c>
    </row>
    <row r="271" spans="1:133" x14ac:dyDescent="0.3">
      <c r="A271" s="14">
        <f>'TAM Aceite Virgen'!B19</f>
        <v>3.7</v>
      </c>
      <c r="B271" s="14">
        <f>'TAM Aceite Virgen'!C19</f>
        <v>3.8</v>
      </c>
      <c r="C271" s="14"/>
      <c r="D271" s="8">
        <f>SUMIFS('Aceite Virgen'!D$6:D$257,'Aceite Virgen'!$A$6:$A$257,"&gt;="&amp;$A271,'Aceite Virgen'!$B$6:$B$257,"&lt;="&amp;$B271)</f>
        <v>0.52</v>
      </c>
      <c r="E271" s="8">
        <f>SUMIFS('Aceite Virgen'!E$6:E$257,'Aceite Virgen'!$A$6:$A$257,"&gt;="&amp;$A271,'Aceite Virgen'!$B$6:$B$257,"&lt;="&amp;$B271)</f>
        <v>3.46</v>
      </c>
      <c r="F271" s="8">
        <f>SUMIFS('Aceite Virgen'!F$6:F$257,'Aceite Virgen'!$A$6:$A$257,"&gt;="&amp;$A271,'Aceite Virgen'!$B$6:$B$257,"&lt;="&amp;$B271)</f>
        <v>0.11</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0.38</v>
      </c>
      <c r="S271" s="8">
        <f>SUMIFS('Aceite Virgen'!S$6:S$257,'Aceite Virgen'!$A$6:$A$257,"&gt;="&amp;$A271,'Aceite Virgen'!$B$6:$B$257,"&lt;="&amp;$B271)</f>
        <v>0</v>
      </c>
      <c r="T271" s="8">
        <f>SUMIFS('Aceite Virgen'!T$6:T$257,'Aceite Virgen'!$A$6:$A$257,"&gt;="&amp;$A271,'Aceite Virgen'!$B$6:$B$257,"&lt;="&amp;$B271)</f>
        <v>0.53</v>
      </c>
      <c r="U271" s="8">
        <f>SUMIFS('Aceite Virgen'!U$6:U$257,'Aceite Virgen'!$A$6:$A$257,"&gt;="&amp;$A271,'Aceite Virgen'!$B$6:$B$257,"&lt;="&amp;$B271)</f>
        <v>0</v>
      </c>
      <c r="V271" s="14"/>
      <c r="W271" s="14"/>
      <c r="X271" s="14"/>
      <c r="Y271" s="8">
        <f>SUMIFS('Aceite Virgen'!Y$6:Y$257,'Aceite Virgen'!$A$6:$A$257,"&gt;="&amp;$A271,'Aceite Virgen'!$B$6:$B$257,"&lt;="&amp;$B271)</f>
        <v>6.69</v>
      </c>
      <c r="Z271" s="8">
        <f>SUMIFS('Aceite Virgen'!Z$6:Z$257,'Aceite Virgen'!$A$6:$A$257,"&gt;="&amp;$A271,'Aceite Virgen'!$B$6:$B$257,"&lt;="&amp;$B271)</f>
        <v>36.700000000000003</v>
      </c>
      <c r="AA271" s="8">
        <f>SUMIFS('Aceite Virgen'!AA$6:AA$257,'Aceite Virgen'!$A$6:$A$257,"&gt;="&amp;$A271,'Aceite Virgen'!$B$6:$B$257,"&lt;="&amp;$B271)</f>
        <v>0.45</v>
      </c>
      <c r="AB271" s="8">
        <f>SUMIFS('Aceite Virgen'!AB$6:AB$257,'Aceite Virgen'!$A$6:$A$257,"&gt;="&amp;$A271,'Aceite Virgen'!$B$6:$B$257,"&lt;="&amp;$B271)</f>
        <v>0</v>
      </c>
      <c r="AC271" s="14"/>
      <c r="AD271" s="14"/>
      <c r="AE271" s="14"/>
      <c r="AF271" s="8">
        <f>SUMIFS('Aceite Virgen'!AF$6:AF$257,'Aceite Virgen'!$A$6:$A$257,"&gt;="&amp;$A271,'Aceite Virgen'!$B$6:$B$257,"&lt;="&amp;$B271)</f>
        <v>0.91</v>
      </c>
      <c r="AG271" s="8">
        <f>SUMIFS('Aceite Virgen'!AG$6:AG$257,'Aceite Virgen'!$A$6:$A$257,"&gt;="&amp;$A271,'Aceite Virgen'!$B$6:$B$257,"&lt;="&amp;$B271)</f>
        <v>7.75</v>
      </c>
      <c r="AH271" s="8">
        <f>SUMIFS('Aceite Virgen'!AH$6:AH$257,'Aceite Virgen'!$A$6:$A$257,"&gt;="&amp;$A271,'Aceite Virgen'!$B$6:$B$257,"&lt;="&amp;$B271)</f>
        <v>0.17</v>
      </c>
      <c r="AI271" s="8">
        <f>SUMIFS('Aceite Virgen'!AI$6:AI$257,'Aceite Virgen'!$A$6:$A$257,"&gt;="&amp;$A271,'Aceite Virgen'!$B$6:$B$257,"&lt;="&amp;$B271)</f>
        <v>0</v>
      </c>
      <c r="AJ271" s="14"/>
      <c r="AK271" s="14"/>
      <c r="AL271" s="14"/>
      <c r="AM271" s="8">
        <f>SUMIFS('Aceite Virgen'!AM$6:AM$257,'Aceite Virgen'!$A$6:$A$257,"&gt;="&amp;$A271,'Aceite Virgen'!$B$6:$B$257,"&lt;="&amp;$B271)</f>
        <v>0.44</v>
      </c>
      <c r="AN271" s="8">
        <f>SUMIFS('Aceite Virgen'!AN$6:AN$257,'Aceite Virgen'!$A$6:$A$257,"&gt;="&amp;$A271,'Aceite Virgen'!$B$6:$B$257,"&lt;="&amp;$B271)</f>
        <v>3.16</v>
      </c>
      <c r="AO271" s="8">
        <f>SUMIFS('Aceite Virgen'!AO$6:AO$257,'Aceite Virgen'!$A$6:$A$257,"&gt;="&amp;$A271,'Aceite Virgen'!$B$6:$B$257,"&lt;="&amp;$B271)</f>
        <v>0.05</v>
      </c>
      <c r="AP271" s="8">
        <f>SUMIFS('Aceite Virgen'!AP$6:AP$257,'Aceite Virgen'!$A$6:$A$257,"&gt;="&amp;$A271,'Aceite Virgen'!$B$6:$B$257,"&lt;="&amp;$B271)</f>
        <v>0</v>
      </c>
      <c r="AQ271" s="14"/>
      <c r="AR271" s="14"/>
      <c r="AT271" s="8">
        <f>SUMIFS('Aceite Virgen'!AT$6:AT$257,'Aceite Virgen'!$A$6:$A$257,"&gt;="&amp;$A271,'Aceite Virgen'!$B$6:$B$257,"&lt;="&amp;$B271)</f>
        <v>3.37</v>
      </c>
      <c r="AU271" s="8">
        <f>SUMIFS('Aceite Virgen'!AU$6:AU$257,'Aceite Virgen'!$A$6:$A$257,"&gt;="&amp;$A271,'Aceite Virgen'!$B$6:$B$257,"&lt;="&amp;$B271)</f>
        <v>28.87</v>
      </c>
      <c r="AV271" s="8">
        <f>SUMIFS('Aceite Virgen'!AV$6:AV$257,'Aceite Virgen'!$A$6:$A$257,"&gt;="&amp;$A271,'Aceite Virgen'!$B$6:$B$257,"&lt;="&amp;$B271)</f>
        <v>0.29000000000000004</v>
      </c>
      <c r="AW271" s="8">
        <f>SUMIFS('Aceite Virgen'!AW$6:AW$257,'Aceite Virgen'!$A$6:$A$257,"&gt;="&amp;$A271,'Aceite Virgen'!$B$6:$B$257,"&lt;="&amp;$B271)</f>
        <v>5.78</v>
      </c>
      <c r="BA271" s="8">
        <f>SUMIFS('Aceite Virgen'!BA$6:BA$257,'Aceite Virgen'!$A$6:$A$257,"&gt;="&amp;A271,'Aceite Virgen'!$B$6:$B$257,"&lt;="&amp;B271)</f>
        <v>4.93</v>
      </c>
      <c r="BB271" s="8">
        <f>SUMIFS('Aceite Virgen'!BB$6:BB$257,'Aceite Virgen'!$A$6:$A$257,"&gt;="&amp;$A271,'Aceite Virgen'!$B$6:$B$257,"&lt;="&amp;$B271)</f>
        <v>37.5</v>
      </c>
      <c r="BC271" s="8">
        <f>SUMIFS('Aceite Virgen'!BC$6:BC$257,'Aceite Virgen'!$A$6:$A$257,"&gt;="&amp;$A271,'Aceite Virgen'!$B$6:$B$257,"&lt;="&amp;$B271)</f>
        <v>0.91999999999999993</v>
      </c>
      <c r="BD271" s="8">
        <f>SUMIFS('Aceite Virgen'!BD$6:BD$257,'Aceite Virgen'!$A$6:$A$257,"&gt;="&amp;$A271,'Aceite Virgen'!$B$6:$B$257,"&lt;="&amp;$B271)</f>
        <v>0</v>
      </c>
      <c r="BH271" s="8">
        <f>SUMIFS('Aceite Virgen'!BH$6:BH$257,'Aceite Virgen'!$A$6:$A$257,"&gt;="&amp;$A271,'Aceite Virgen'!$B$6:$B$257,"&lt;="&amp;$B271)</f>
        <v>1.9</v>
      </c>
      <c r="BI271" s="8">
        <f>SUMIFS('Aceite Virgen'!BI$6:BI$257,'Aceite Virgen'!$A$6:$A$257,"&gt;="&amp;$A271,'Aceite Virgen'!$B$6:$B$257,"&lt;="&amp;$B271)</f>
        <v>21.43</v>
      </c>
      <c r="BJ271" s="8">
        <f>SUMIFS('Aceite Virgen'!BJ$6:BJ$257,'Aceite Virgen'!$A$6:$A$257,"&gt;="&amp;$A271,'Aceite Virgen'!$B$6:$B$257,"&lt;="&amp;$B271)</f>
        <v>0.13</v>
      </c>
      <c r="BK271" s="8">
        <f>SUMIFS('Aceite Virgen'!BK$6:BK$257,'Aceite Virgen'!$A$6:$A$257,"&gt;="&amp;$A271,'Aceite Virgen'!$B$6:$B$257,"&lt;="&amp;$B271)</f>
        <v>0</v>
      </c>
      <c r="BO271" s="8">
        <f>SUMIFS('Aceite Virgen'!BO$6:BO$257,'Aceite Virgen'!$A$6:$A$257,"&gt;="&amp;$A271,'Aceite Virgen'!$B$6:$B$257,"&lt;="&amp;$B271)</f>
        <v>5.34</v>
      </c>
      <c r="BP271" s="8">
        <f>SUMIFS('Aceite Virgen'!BP$6:BP$257,'Aceite Virgen'!$A$6:$A$257,"&gt;="&amp;$A271,'Aceite Virgen'!$B$6:$B$257,"&lt;="&amp;$B271)</f>
        <v>33.700000000000003</v>
      </c>
      <c r="BQ271" s="8">
        <f>SUMIFS('Aceite Virgen'!BQ$6:BQ$257,'Aceite Virgen'!$A$6:$A$257,"&gt;="&amp;$A271,'Aceite Virgen'!$B$6:$B$257,"&lt;="&amp;$B271)</f>
        <v>0.8600000000000001</v>
      </c>
      <c r="BR271" s="8">
        <f>SUMIFS('Aceite Virgen'!BR$6:BR$257,'Aceite Virgen'!$A$6:$A$257,"&gt;="&amp;$A271,'Aceite Virgen'!$B$6:$B$257,"&lt;="&amp;$B271)</f>
        <v>47.3</v>
      </c>
      <c r="BV271" s="8">
        <f>SUMIFS('Aceite Virgen'!BV$6:BV$257,'Aceite Virgen'!$A$6:$A$257,"&gt;="&amp;$A271,'Aceite Virgen'!$B$6:$B$257,"&lt;="&amp;$B271)</f>
        <v>1.67</v>
      </c>
      <c r="BW271" s="8">
        <f>SUMIFS('Aceite Virgen'!BW$6:BW$257,'Aceite Virgen'!$A$6:$A$257,"&gt;="&amp;$A271,'Aceite Virgen'!$B$6:$B$257,"&lt;="&amp;$B271)</f>
        <v>6.33</v>
      </c>
      <c r="BX271" s="8">
        <f>SUMIFS('Aceite Virgen'!BX$6:BX$257,'Aceite Virgen'!$A$6:$A$257,"&gt;="&amp;$A271,'Aceite Virgen'!$B$6:$B$257,"&lt;="&amp;$B271)</f>
        <v>0.76</v>
      </c>
      <c r="BY271" s="8">
        <f>SUMIFS('Aceite Virgen'!BY$6:BY$257,'Aceite Virgen'!$A$6:$A$257,"&gt;="&amp;$A271,'Aceite Virgen'!$B$6:$B$257,"&lt;="&amp;$B271)</f>
        <v>9.2799999999999994</v>
      </c>
      <c r="CC271" s="8">
        <f>SUMIFS('Aceite Virgen'!CC$6:CC$257,'Aceite Virgen'!$A$6:$A$257,"&gt;="&amp;$A271,'Aceite Virgen'!$B$6:$B$257,"&lt;="&amp;$B271)</f>
        <v>0.67999999999999994</v>
      </c>
      <c r="CD271" s="8">
        <f>SUMIFS('Aceite Virgen'!CD$6:CD$257,'Aceite Virgen'!$A$6:$A$257,"&gt;="&amp;$A271,'Aceite Virgen'!$B$6:$B$257,"&lt;="&amp;$B271)</f>
        <v>0.49</v>
      </c>
      <c r="CE271" s="8">
        <f>SUMIFS('Aceite Virgen'!CE$6:CE$257,'Aceite Virgen'!$A$6:$A$257,"&gt;="&amp;$A271,'Aceite Virgen'!$B$6:$B$257,"&lt;="&amp;$B271)</f>
        <v>0.64</v>
      </c>
      <c r="CF271" s="8">
        <f>SUMIFS('Aceite Virgen'!CF$6:CF$257,'Aceite Virgen'!$A$6:$A$257,"&gt;="&amp;$A271,'Aceite Virgen'!$B$6:$B$257,"&lt;="&amp;$B271)</f>
        <v>0</v>
      </c>
      <c r="CJ271" s="8">
        <f>SUMIFS('Aceite Virgen'!CJ$6:CJ$257,'Aceite Virgen'!$A$6:$A$257,"&gt;="&amp;$A271,'Aceite Virgen'!$B$6:$B$257,"&lt;="&amp;$B271)</f>
        <v>0.4</v>
      </c>
      <c r="CK271" s="8">
        <f>SUMIFS('Aceite Virgen'!CK$6:CK$257,'Aceite Virgen'!$A$6:$A$257,"&gt;="&amp;$A271,'Aceite Virgen'!$B$6:$B$257,"&lt;="&amp;$B271)</f>
        <v>0</v>
      </c>
      <c r="CL271" s="8">
        <f>SUMIFS('Aceite Virgen'!CL$6:CL$257,'Aceite Virgen'!$A$6:$A$257,"&gt;="&amp;$A271,'Aceite Virgen'!$B$6:$B$257,"&lt;="&amp;$B271)</f>
        <v>0.49</v>
      </c>
      <c r="CM271" s="8">
        <f>SUMIFS('Aceite Virgen'!CM$6:CM$257,'Aceite Virgen'!$A$6:$A$257,"&gt;="&amp;$A271,'Aceite Virgen'!$B$6:$B$257,"&lt;="&amp;$B271)</f>
        <v>0</v>
      </c>
      <c r="CQ271" s="8">
        <f>SUMIFS('Aceite Virgen'!CQ$6:CQ$257,'Aceite Virgen'!$A$6:$A$257,"&gt;="&amp;$A271,'Aceite Virgen'!$B$6:$B$257,"&lt;="&amp;$B271)</f>
        <v>0.92999999999999994</v>
      </c>
      <c r="CR271" s="8">
        <f>SUMIFS('Aceite Virgen'!CR$6:CR$257,'Aceite Virgen'!$A$6:$A$257,"&gt;="&amp;$A271,'Aceite Virgen'!$B$6:$B$257,"&lt;="&amp;$B271)</f>
        <v>7.22</v>
      </c>
      <c r="CS271" s="8">
        <f>SUMIFS('Aceite Virgen'!CS$6:CS$257,'Aceite Virgen'!$A$6:$A$257,"&gt;="&amp;$A271,'Aceite Virgen'!$B$6:$B$257,"&lt;="&amp;$B271)</f>
        <v>0</v>
      </c>
      <c r="CT271" s="8">
        <f>SUMIFS('Aceite Virgen'!CT$6:CT$257,'Aceite Virgen'!$A$6:$A$257,"&gt;="&amp;$A271,'Aceite Virgen'!$B$6:$B$257,"&lt;="&amp;$B271)</f>
        <v>0</v>
      </c>
      <c r="CX271" s="8">
        <f>SUMIFS('Aceite Virgen'!CX$6:CX$257,'Aceite Virgen'!$A$6:$A$257,"&gt;="&amp;$A271,'Aceite Virgen'!$B$6:$B$257,"&lt;="&amp;$B271)</f>
        <v>0.15</v>
      </c>
      <c r="CY271" s="8">
        <f>SUMIFS('Aceite Virgen'!CY$6:CY$257,'Aceite Virgen'!$A$6:$A$257,"&gt;="&amp;$A271,'Aceite Virgen'!$B$6:$B$257,"&lt;="&amp;$B271)</f>
        <v>0</v>
      </c>
      <c r="CZ271" s="8">
        <f>SUMIFS('Aceite Virgen'!CZ$6:CZ$257,'Aceite Virgen'!$A$6:$A$257,"&gt;="&amp;$A271,'Aceite Virgen'!$B$6:$B$257,"&lt;="&amp;$B271)</f>
        <v>0.2</v>
      </c>
      <c r="DA271" s="8">
        <f>SUMIFS('Aceite Virgen'!DA$6:DA$257,'Aceite Virgen'!$A$6:$A$257,"&gt;="&amp;$A271,'Aceite Virgen'!$B$6:$B$257,"&lt;="&amp;$B271)</f>
        <v>0</v>
      </c>
      <c r="DE271" s="8">
        <f>SUMIFS('Aceite Virgen'!DE$6:DE$257,'Aceite Virgen'!$A$6:$A$257,"&gt;="&amp;$A271,'Aceite Virgen'!$B$6:$B$257,"&lt;="&amp;$B271)</f>
        <v>0.31</v>
      </c>
      <c r="DF271" s="8">
        <f>SUMIFS('Aceite Virgen'!DF$6:DF$257,'Aceite Virgen'!$A$6:$A$257,"&gt;="&amp;$A271,'Aceite Virgen'!$B$6:$B$257,"&lt;="&amp;$B271)</f>
        <v>1.42</v>
      </c>
      <c r="DG271" s="8">
        <f>SUMIFS('Aceite Virgen'!DG$6:DG$257,'Aceite Virgen'!$A$6:$A$257,"&gt;="&amp;$A271,'Aceite Virgen'!$B$6:$B$257,"&lt;="&amp;$B271)</f>
        <v>0</v>
      </c>
      <c r="DH271" s="8">
        <f>SUMIFS('Aceite Virgen'!DH$6:DH$257,'Aceite Virgen'!$A$6:$A$257,"&gt;="&amp;$A271,'Aceite Virgen'!$B$6:$B$257,"&lt;="&amp;$B271)</f>
        <v>0</v>
      </c>
      <c r="DL271" s="8">
        <f>SUMIFS('Aceite Virgen'!DL$6:DL$257,'Aceite Virgen'!$A$6:$A$257,"&gt;="&amp;$A271,'Aceite Virgen'!$B$6:$B$257,"&lt;="&amp;$B271)</f>
        <v>0.27</v>
      </c>
      <c r="DM271" s="8">
        <f>SUMIFS('Aceite Virgen'!DM$6:DM$257,'Aceite Virgen'!$A$6:$A$257,"&gt;="&amp;$A271,'Aceite Virgen'!$B$6:$B$257,"&lt;="&amp;$B271)</f>
        <v>0.75</v>
      </c>
      <c r="DN271" s="8">
        <f>SUMIFS('Aceite Virgen'!DN$6:DN$257,'Aceite Virgen'!$A$6:$A$257,"&gt;="&amp;$A271,'Aceite Virgen'!$B$6:$B$257,"&lt;="&amp;$B271)</f>
        <v>0.21</v>
      </c>
      <c r="DO271" s="8">
        <f>SUMIFS('Aceite Virgen'!DO$6:DO$257,'Aceite Virgen'!$A$6:$A$257,"&gt;="&amp;$A271,'Aceite Virgen'!$B$6:$B$257,"&lt;="&amp;$B271)</f>
        <v>0</v>
      </c>
      <c r="DS271" s="8">
        <f>SUMIFS('Aceite Virgen'!DS$6:DS$257,'Aceite Virgen'!$A$6:$A$257,"&gt;="&amp;$A271,'Aceite Virgen'!$B$6:$B$257,"&lt;="&amp;$B271)</f>
        <v>3.69</v>
      </c>
      <c r="DT271" s="8">
        <f>SUMIFS('Aceite Virgen'!DT$6:DT$257,'Aceite Virgen'!$A$6:$A$257,"&gt;="&amp;$A271,'Aceite Virgen'!$B$6:$B$257,"&lt;="&amp;$B271)</f>
        <v>1.8</v>
      </c>
      <c r="DU271" s="8">
        <f>SUMIFS('Aceite Virgen'!DU$6:DU$257,'Aceite Virgen'!$A$6:$A$257,"&gt;="&amp;$A271,'Aceite Virgen'!$B$6:$B$257,"&lt;="&amp;$B271)</f>
        <v>4.53</v>
      </c>
      <c r="DV271" s="8">
        <f>SUMIFS('Aceite Virgen'!DV$6:DV$257,'Aceite Virgen'!$A$6:$A$257,"&gt;="&amp;$A271,'Aceite Virgen'!$B$6:$B$257,"&lt;="&amp;$B271)</f>
        <v>0</v>
      </c>
      <c r="DZ271" s="8">
        <f>SUMIFS('Aceite Virgen'!DZ$6:DZ$257,'Aceite Virgen'!$A$6:$A$257,"&gt;="&amp;$A271,'Aceite Virgen'!$B$6:$B$257,"&lt;="&amp;$B271)</f>
        <v>3.03</v>
      </c>
      <c r="EA271" s="8">
        <f>SUMIFS('Aceite Virgen'!EA$6:EA$257,'Aceite Virgen'!$A$6:$A$257,"&gt;="&amp;$A271,'Aceite Virgen'!$B$6:$B$257,"&lt;="&amp;$B271)</f>
        <v>0</v>
      </c>
      <c r="EB271" s="8">
        <f>SUMIFS('Aceite Virgen'!EB$6:EB$257,'Aceite Virgen'!$A$6:$A$257,"&gt;="&amp;$A271,'Aceite Virgen'!$B$6:$B$257,"&lt;="&amp;$B271)</f>
        <v>4.0599999999999996</v>
      </c>
      <c r="EC271" s="8">
        <f>SUMIFS('Aceite Virgen'!EC$6:EC$257,'Aceite Virgen'!$A$6:$A$257,"&gt;="&amp;$A271,'Aceite Virgen'!$B$6:$B$257,"&lt;="&amp;$B271)</f>
        <v>0</v>
      </c>
    </row>
    <row r="272" spans="1:133" x14ac:dyDescent="0.3">
      <c r="A272" s="14">
        <f>'TAM Aceite Virgen'!B20</f>
        <v>3.8</v>
      </c>
      <c r="B272" s="14">
        <f>'TAM Aceite Virgen'!C20</f>
        <v>3.9</v>
      </c>
      <c r="C272" s="14"/>
      <c r="D272" s="8">
        <f>SUMIFS('Aceite Virgen'!D$6:D$257,'Aceite Virgen'!$A$6:$A$257,"&gt;="&amp;$A272,'Aceite Virgen'!$B$6:$B$257,"&lt;="&amp;$B272)</f>
        <v>0.35</v>
      </c>
      <c r="E272" s="8">
        <f>SUMIFS('Aceite Virgen'!E$6:E$257,'Aceite Virgen'!$A$6:$A$257,"&gt;="&amp;$A272,'Aceite Virgen'!$B$6:$B$257,"&lt;="&amp;$B272)</f>
        <v>1.08</v>
      </c>
      <c r="F272" s="8">
        <f>SUMIFS('Aceite Virgen'!F$6:F$257,'Aceite Virgen'!$A$6:$A$257,"&gt;="&amp;$A272,'Aceite Virgen'!$B$6:$B$257,"&lt;="&amp;$B272)</f>
        <v>0.28000000000000003</v>
      </c>
      <c r="G272" s="8">
        <f>SUMIFS('Aceite Virgen'!G$6:G$257,'Aceite Virgen'!$A$6:$A$257,"&gt;="&amp;$A272,'Aceite Virgen'!$B$6:$B$257,"&lt;="&amp;$B272)</f>
        <v>0</v>
      </c>
      <c r="H272" s="14"/>
      <c r="I272" s="14"/>
      <c r="J272" s="14"/>
      <c r="K272" s="8">
        <f>SUMIFS('Aceite Virgen'!K$6:K$257,'Aceite Virgen'!$A$6:$A$257,"&gt;="&amp;$A272,'Aceite Virgen'!$B$6:$B$257,"&lt;="&amp;$B272)</f>
        <v>0.41</v>
      </c>
      <c r="L272" s="8">
        <f>SUMIFS('Aceite Virgen'!L$6:L$257,'Aceite Virgen'!$A$6:$A$257,"&gt;="&amp;$A272,'Aceite Virgen'!$B$6:$B$257,"&lt;="&amp;$B272)</f>
        <v>0</v>
      </c>
      <c r="M272" s="8">
        <f>SUMIFS('Aceite Virgen'!M$6:M$257,'Aceite Virgen'!$A$6:$A$257,"&gt;="&amp;$A272,'Aceite Virgen'!$B$6:$B$257,"&lt;="&amp;$B272)</f>
        <v>0.54</v>
      </c>
      <c r="N272" s="8">
        <f>SUMIFS('Aceite Virgen'!N$6:N$257,'Aceite Virgen'!$A$6:$A$257,"&gt;="&amp;$A272,'Aceite Virgen'!$B$6:$B$257,"&lt;="&amp;$B272)</f>
        <v>0</v>
      </c>
      <c r="O272" s="14"/>
      <c r="P272" s="14"/>
      <c r="Q272" s="14"/>
      <c r="R272" s="8">
        <f>SUMIFS('Aceite Virgen'!R$6:R$257,'Aceite Virgen'!$A$6:$A$257,"&gt;="&amp;$A272,'Aceite Virgen'!$B$6:$B$257,"&lt;="&amp;$B272)</f>
        <v>0</v>
      </c>
      <c r="S272" s="8">
        <f>SUMIFS('Aceite Virgen'!S$6:S$257,'Aceite Virgen'!$A$6:$A$257,"&gt;="&amp;$A272,'Aceite Virgen'!$B$6:$B$257,"&lt;="&amp;$B272)</f>
        <v>0</v>
      </c>
      <c r="T272" s="8">
        <f>SUMIFS('Aceite Virgen'!T$6:T$257,'Aceite Virgen'!$A$6:$A$257,"&gt;="&amp;$A272,'Aceite Virgen'!$B$6:$B$257,"&lt;="&amp;$B272)</f>
        <v>0</v>
      </c>
      <c r="U272" s="8">
        <f>SUMIFS('Aceite Virgen'!U$6:U$257,'Aceite Virgen'!$A$6:$A$257,"&gt;="&amp;$A272,'Aceite Virgen'!$B$6:$B$257,"&lt;="&amp;$B272)</f>
        <v>0</v>
      </c>
      <c r="V272" s="14"/>
      <c r="W272" s="14"/>
      <c r="X272" s="14"/>
      <c r="Y272" s="8">
        <f>SUMIFS('Aceite Virgen'!Y$6:Y$257,'Aceite Virgen'!$A$6:$A$257,"&gt;="&amp;$A272,'Aceite Virgen'!$B$6:$B$257,"&lt;="&amp;$B272)</f>
        <v>1.1800000000000002</v>
      </c>
      <c r="Z272" s="8">
        <f>SUMIFS('Aceite Virgen'!Z$6:Z$257,'Aceite Virgen'!$A$6:$A$257,"&gt;="&amp;$A272,'Aceite Virgen'!$B$6:$B$257,"&lt;="&amp;$B272)</f>
        <v>1.5999999999999999</v>
      </c>
      <c r="AA272" s="8">
        <f>SUMIFS('Aceite Virgen'!AA$6:AA$257,'Aceite Virgen'!$A$6:$A$257,"&gt;="&amp;$A272,'Aceite Virgen'!$B$6:$B$257,"&lt;="&amp;$B272)</f>
        <v>0.52</v>
      </c>
      <c r="AB272" s="8">
        <f>SUMIFS('Aceite Virgen'!AB$6:AB$257,'Aceite Virgen'!$A$6:$A$257,"&gt;="&amp;$A272,'Aceite Virgen'!$B$6:$B$257,"&lt;="&amp;$B272)</f>
        <v>0</v>
      </c>
      <c r="AC272" s="14"/>
      <c r="AD272" s="14"/>
      <c r="AE272" s="14"/>
      <c r="AF272" s="8">
        <f>SUMIFS('Aceite Virgen'!AF$6:AF$257,'Aceite Virgen'!$A$6:$A$257,"&gt;="&amp;$A272,'Aceite Virgen'!$B$6:$B$257,"&lt;="&amp;$B272)</f>
        <v>24.05</v>
      </c>
      <c r="AG272" s="8">
        <f>SUMIFS('Aceite Virgen'!AG$6:AG$257,'Aceite Virgen'!$A$6:$A$257,"&gt;="&amp;$A272,'Aceite Virgen'!$B$6:$B$257,"&lt;="&amp;$B272)</f>
        <v>0.32</v>
      </c>
      <c r="AH272" s="8">
        <f>SUMIFS('Aceite Virgen'!AH$6:AH$257,'Aceite Virgen'!$A$6:$A$257,"&gt;="&amp;$A272,'Aceite Virgen'!$B$6:$B$257,"&lt;="&amp;$B272)</f>
        <v>27.59</v>
      </c>
      <c r="AI272" s="8">
        <f>SUMIFS('Aceite Virgen'!AI$6:AI$257,'Aceite Virgen'!$A$6:$A$257,"&gt;="&amp;$A272,'Aceite Virgen'!$B$6:$B$257,"&lt;="&amp;$B272)</f>
        <v>0</v>
      </c>
      <c r="AJ272" s="14"/>
      <c r="AK272" s="14"/>
      <c r="AL272" s="14"/>
      <c r="AM272" s="8">
        <f>SUMIFS('Aceite Virgen'!AM$6:AM$257,'Aceite Virgen'!$A$6:$A$257,"&gt;="&amp;$A272,'Aceite Virgen'!$B$6:$B$257,"&lt;="&amp;$B272)</f>
        <v>24.720000000000002</v>
      </c>
      <c r="AN272" s="8">
        <f>SUMIFS('Aceite Virgen'!AN$6:AN$257,'Aceite Virgen'!$A$6:$A$257,"&gt;="&amp;$A272,'Aceite Virgen'!$B$6:$B$257,"&lt;="&amp;$B272)</f>
        <v>5.14</v>
      </c>
      <c r="AO272" s="8">
        <f>SUMIFS('Aceite Virgen'!AO$6:AO$257,'Aceite Virgen'!$A$6:$A$257,"&gt;="&amp;$A272,'Aceite Virgen'!$B$6:$B$257,"&lt;="&amp;$B272)</f>
        <v>29.24</v>
      </c>
      <c r="AP272" s="8">
        <f>SUMIFS('Aceite Virgen'!AP$6:AP$257,'Aceite Virgen'!$A$6:$A$257,"&gt;="&amp;$A272,'Aceite Virgen'!$B$6:$B$257,"&lt;="&amp;$B272)</f>
        <v>0.55000000000000004</v>
      </c>
      <c r="AQ272" s="14"/>
      <c r="AR272" s="14"/>
      <c r="AT272" s="8">
        <f>SUMIFS('Aceite Virgen'!AT$6:AT$257,'Aceite Virgen'!$A$6:$A$257,"&gt;="&amp;$A272,'Aceite Virgen'!$B$6:$B$257,"&lt;="&amp;$B272)</f>
        <v>25.05</v>
      </c>
      <c r="AU272" s="8">
        <f>SUMIFS('Aceite Virgen'!AU$6:AU$257,'Aceite Virgen'!$A$6:$A$257,"&gt;="&amp;$A272,'Aceite Virgen'!$B$6:$B$257,"&lt;="&amp;$B272)</f>
        <v>0.93</v>
      </c>
      <c r="AV272" s="8">
        <f>SUMIFS('Aceite Virgen'!AV$6:AV$257,'Aceite Virgen'!$A$6:$A$257,"&gt;="&amp;$A272,'Aceite Virgen'!$B$6:$B$257,"&lt;="&amp;$B272)</f>
        <v>29.25</v>
      </c>
      <c r="AW272" s="8">
        <f>SUMIFS('Aceite Virgen'!AW$6:AW$257,'Aceite Virgen'!$A$6:$A$257,"&gt;="&amp;$A272,'Aceite Virgen'!$B$6:$B$257,"&lt;="&amp;$B272)</f>
        <v>0</v>
      </c>
      <c r="BA272" s="8">
        <f>SUMIFS('Aceite Virgen'!BA$6:BA$257,'Aceite Virgen'!$A$6:$A$257,"&gt;="&amp;A272,'Aceite Virgen'!$B$6:$B$257,"&lt;="&amp;B272)</f>
        <v>20.57</v>
      </c>
      <c r="BB272" s="8">
        <f>SUMIFS('Aceite Virgen'!BB$6:BB$257,'Aceite Virgen'!$A$6:$A$257,"&gt;="&amp;$A272,'Aceite Virgen'!$B$6:$B$257,"&lt;="&amp;$B272)</f>
        <v>4.13</v>
      </c>
      <c r="BC272" s="8">
        <f>SUMIFS('Aceite Virgen'!BC$6:BC$257,'Aceite Virgen'!$A$6:$A$257,"&gt;="&amp;$A272,'Aceite Virgen'!$B$6:$B$257,"&lt;="&amp;$B272)</f>
        <v>23.95</v>
      </c>
      <c r="BD272" s="8">
        <f>SUMIFS('Aceite Virgen'!BD$6:BD$257,'Aceite Virgen'!$A$6:$A$257,"&gt;="&amp;$A272,'Aceite Virgen'!$B$6:$B$257,"&lt;="&amp;$B272)</f>
        <v>0</v>
      </c>
      <c r="BH272" s="8">
        <f>SUMIFS('Aceite Virgen'!BH$6:BH$257,'Aceite Virgen'!$A$6:$A$257,"&gt;="&amp;$A272,'Aceite Virgen'!$B$6:$B$257,"&lt;="&amp;$B272)</f>
        <v>21.540000000000003</v>
      </c>
      <c r="BI272" s="8">
        <f>SUMIFS('Aceite Virgen'!BI$6:BI$257,'Aceite Virgen'!$A$6:$A$257,"&gt;="&amp;$A272,'Aceite Virgen'!$B$6:$B$257,"&lt;="&amp;$B272)</f>
        <v>13.87</v>
      </c>
      <c r="BJ272" s="8">
        <f>SUMIFS('Aceite Virgen'!BJ$6:BJ$257,'Aceite Virgen'!$A$6:$A$257,"&gt;="&amp;$A272,'Aceite Virgen'!$B$6:$B$257,"&lt;="&amp;$B272)</f>
        <v>23.22</v>
      </c>
      <c r="BK272" s="8">
        <f>SUMIFS('Aceite Virgen'!BK$6:BK$257,'Aceite Virgen'!$A$6:$A$257,"&gt;="&amp;$A272,'Aceite Virgen'!$B$6:$B$257,"&lt;="&amp;$B272)</f>
        <v>0</v>
      </c>
      <c r="BO272" s="8">
        <f>SUMIFS('Aceite Virgen'!BO$6:BO$257,'Aceite Virgen'!$A$6:$A$257,"&gt;="&amp;$A272,'Aceite Virgen'!$B$6:$B$257,"&lt;="&amp;$B272)</f>
        <v>25.900000000000002</v>
      </c>
      <c r="BP272" s="8">
        <f>SUMIFS('Aceite Virgen'!BP$6:BP$257,'Aceite Virgen'!$A$6:$A$257,"&gt;="&amp;$A272,'Aceite Virgen'!$B$6:$B$257,"&lt;="&amp;$B272)</f>
        <v>0.75</v>
      </c>
      <c r="BQ272" s="8">
        <f>SUMIFS('Aceite Virgen'!BQ$6:BQ$257,'Aceite Virgen'!$A$6:$A$257,"&gt;="&amp;$A272,'Aceite Virgen'!$B$6:$B$257,"&lt;="&amp;$B272)</f>
        <v>30.13</v>
      </c>
      <c r="BR272" s="8">
        <f>SUMIFS('Aceite Virgen'!BR$6:BR$257,'Aceite Virgen'!$A$6:$A$257,"&gt;="&amp;$A272,'Aceite Virgen'!$B$6:$B$257,"&lt;="&amp;$B272)</f>
        <v>0</v>
      </c>
      <c r="BV272" s="8">
        <f>SUMIFS('Aceite Virgen'!BV$6:BV$257,'Aceite Virgen'!$A$6:$A$257,"&gt;="&amp;$A272,'Aceite Virgen'!$B$6:$B$257,"&lt;="&amp;$B272)</f>
        <v>22.64</v>
      </c>
      <c r="BW272" s="8">
        <f>SUMIFS('Aceite Virgen'!BW$6:BW$257,'Aceite Virgen'!$A$6:$A$257,"&gt;="&amp;$A272,'Aceite Virgen'!$B$6:$B$257,"&lt;="&amp;$B272)</f>
        <v>15</v>
      </c>
      <c r="BX272" s="8">
        <f>SUMIFS('Aceite Virgen'!BX$6:BX$257,'Aceite Virgen'!$A$6:$A$257,"&gt;="&amp;$A272,'Aceite Virgen'!$B$6:$B$257,"&lt;="&amp;$B272)</f>
        <v>25.8</v>
      </c>
      <c r="BY272" s="8">
        <f>SUMIFS('Aceite Virgen'!BY$6:BY$257,'Aceite Virgen'!$A$6:$A$257,"&gt;="&amp;$A272,'Aceite Virgen'!$B$6:$B$257,"&lt;="&amp;$B272)</f>
        <v>0</v>
      </c>
      <c r="CC272" s="8">
        <f>SUMIFS('Aceite Virgen'!CC$6:CC$257,'Aceite Virgen'!$A$6:$A$257,"&gt;="&amp;$A272,'Aceite Virgen'!$B$6:$B$257,"&lt;="&amp;$B272)</f>
        <v>11.84</v>
      </c>
      <c r="CD272" s="8">
        <f>SUMIFS('Aceite Virgen'!CD$6:CD$257,'Aceite Virgen'!$A$6:$A$257,"&gt;="&amp;$A272,'Aceite Virgen'!$B$6:$B$257,"&lt;="&amp;$B272)</f>
        <v>14.580000000000002</v>
      </c>
      <c r="CE272" s="8">
        <f>SUMIFS('Aceite Virgen'!CE$6:CE$257,'Aceite Virgen'!$A$6:$A$257,"&gt;="&amp;$A272,'Aceite Virgen'!$B$6:$B$257,"&lt;="&amp;$B272)</f>
        <v>12.39</v>
      </c>
      <c r="CF272" s="8">
        <f>SUMIFS('Aceite Virgen'!CF$6:CF$257,'Aceite Virgen'!$A$6:$A$257,"&gt;="&amp;$A272,'Aceite Virgen'!$B$6:$B$257,"&lt;="&amp;$B272)</f>
        <v>0</v>
      </c>
      <c r="CJ272" s="8">
        <f>SUMIFS('Aceite Virgen'!CJ$6:CJ$257,'Aceite Virgen'!$A$6:$A$257,"&gt;="&amp;$A272,'Aceite Virgen'!$B$6:$B$257,"&lt;="&amp;$B272)</f>
        <v>7.17</v>
      </c>
      <c r="CK272" s="8">
        <f>SUMIFS('Aceite Virgen'!CK$6:CK$257,'Aceite Virgen'!$A$6:$A$257,"&gt;="&amp;$A272,'Aceite Virgen'!$B$6:$B$257,"&lt;="&amp;$B272)</f>
        <v>7.97</v>
      </c>
      <c r="CL272" s="8">
        <f>SUMIFS('Aceite Virgen'!CL$6:CL$257,'Aceite Virgen'!$A$6:$A$257,"&gt;="&amp;$A272,'Aceite Virgen'!$B$6:$B$257,"&lt;="&amp;$B272)</f>
        <v>7.95</v>
      </c>
      <c r="CM272" s="8">
        <f>SUMIFS('Aceite Virgen'!CM$6:CM$257,'Aceite Virgen'!$A$6:$A$257,"&gt;="&amp;$A272,'Aceite Virgen'!$B$6:$B$257,"&lt;="&amp;$B272)</f>
        <v>0</v>
      </c>
      <c r="CQ272" s="8">
        <f>SUMIFS('Aceite Virgen'!CQ$6:CQ$257,'Aceite Virgen'!$A$6:$A$257,"&gt;="&amp;$A272,'Aceite Virgen'!$B$6:$B$257,"&lt;="&amp;$B272)</f>
        <v>3.01</v>
      </c>
      <c r="CR272" s="8">
        <f>SUMIFS('Aceite Virgen'!CR$6:CR$257,'Aceite Virgen'!$A$6:$A$257,"&gt;="&amp;$A272,'Aceite Virgen'!$B$6:$B$257,"&lt;="&amp;$B272)</f>
        <v>2.78</v>
      </c>
      <c r="CS272" s="8">
        <f>SUMIFS('Aceite Virgen'!CS$6:CS$257,'Aceite Virgen'!$A$6:$A$257,"&gt;="&amp;$A272,'Aceite Virgen'!$B$6:$B$257,"&lt;="&amp;$B272)</f>
        <v>3.4399999999999995</v>
      </c>
      <c r="CT272" s="8">
        <f>SUMIFS('Aceite Virgen'!CT$6:CT$257,'Aceite Virgen'!$A$6:$A$257,"&gt;="&amp;$A272,'Aceite Virgen'!$B$6:$B$257,"&lt;="&amp;$B272)</f>
        <v>0</v>
      </c>
      <c r="CX272" s="8">
        <f>SUMIFS('Aceite Virgen'!CX$6:CX$257,'Aceite Virgen'!$A$6:$A$257,"&gt;="&amp;$A272,'Aceite Virgen'!$B$6:$B$257,"&lt;="&amp;$B272)</f>
        <v>1.04</v>
      </c>
      <c r="CY272" s="8">
        <f>SUMIFS('Aceite Virgen'!CY$6:CY$257,'Aceite Virgen'!$A$6:$A$257,"&gt;="&amp;$A272,'Aceite Virgen'!$B$6:$B$257,"&lt;="&amp;$B272)</f>
        <v>0</v>
      </c>
      <c r="CZ272" s="8">
        <f>SUMIFS('Aceite Virgen'!CZ$6:CZ$257,'Aceite Virgen'!$A$6:$A$257,"&gt;="&amp;$A272,'Aceite Virgen'!$B$6:$B$257,"&lt;="&amp;$B272)</f>
        <v>1.46</v>
      </c>
      <c r="DA272" s="8">
        <f>SUMIFS('Aceite Virgen'!DA$6:DA$257,'Aceite Virgen'!$A$6:$A$257,"&gt;="&amp;$A272,'Aceite Virgen'!$B$6:$B$257,"&lt;="&amp;$B272)</f>
        <v>0</v>
      </c>
      <c r="DE272" s="8">
        <f>SUMIFS('Aceite Virgen'!DE$6:DE$257,'Aceite Virgen'!$A$6:$A$257,"&gt;="&amp;$A272,'Aceite Virgen'!$B$6:$B$257,"&lt;="&amp;$B272)</f>
        <v>1.8</v>
      </c>
      <c r="DF272" s="8">
        <f>SUMIFS('Aceite Virgen'!DF$6:DF$257,'Aceite Virgen'!$A$6:$A$257,"&gt;="&amp;$A272,'Aceite Virgen'!$B$6:$B$257,"&lt;="&amp;$B272)</f>
        <v>8.17</v>
      </c>
      <c r="DG272" s="8">
        <f>SUMIFS('Aceite Virgen'!DG$6:DG$257,'Aceite Virgen'!$A$6:$A$257,"&gt;="&amp;$A272,'Aceite Virgen'!$B$6:$B$257,"&lt;="&amp;$B272)</f>
        <v>0</v>
      </c>
      <c r="DH272" s="8">
        <f>SUMIFS('Aceite Virgen'!DH$6:DH$257,'Aceite Virgen'!$A$6:$A$257,"&gt;="&amp;$A272,'Aceite Virgen'!$B$6:$B$257,"&lt;="&amp;$B272)</f>
        <v>0</v>
      </c>
      <c r="DL272" s="8">
        <f>SUMIFS('Aceite Virgen'!DL$6:DL$257,'Aceite Virgen'!$A$6:$A$257,"&gt;="&amp;$A272,'Aceite Virgen'!$B$6:$B$257,"&lt;="&amp;$B272)</f>
        <v>2.7</v>
      </c>
      <c r="DM272" s="8">
        <f>SUMIFS('Aceite Virgen'!DM$6:DM$257,'Aceite Virgen'!$A$6:$A$257,"&gt;="&amp;$A272,'Aceite Virgen'!$B$6:$B$257,"&lt;="&amp;$B272)</f>
        <v>7.62</v>
      </c>
      <c r="DN272" s="8">
        <f>SUMIFS('Aceite Virgen'!DN$6:DN$257,'Aceite Virgen'!$A$6:$A$257,"&gt;="&amp;$A272,'Aceite Virgen'!$B$6:$B$257,"&lt;="&amp;$B272)</f>
        <v>1.99</v>
      </c>
      <c r="DO272" s="8">
        <f>SUMIFS('Aceite Virgen'!DO$6:DO$257,'Aceite Virgen'!$A$6:$A$257,"&gt;="&amp;$A272,'Aceite Virgen'!$B$6:$B$257,"&lt;="&amp;$B272)</f>
        <v>0</v>
      </c>
      <c r="DS272" s="8">
        <f>SUMIFS('Aceite Virgen'!DS$6:DS$257,'Aceite Virgen'!$A$6:$A$257,"&gt;="&amp;$A272,'Aceite Virgen'!$B$6:$B$257,"&lt;="&amp;$B272)</f>
        <v>0.67999999999999994</v>
      </c>
      <c r="DT272" s="8">
        <f>SUMIFS('Aceite Virgen'!DT$6:DT$257,'Aceite Virgen'!$A$6:$A$257,"&gt;="&amp;$A272,'Aceite Virgen'!$B$6:$B$257,"&lt;="&amp;$B272)</f>
        <v>4.7</v>
      </c>
      <c r="DU272" s="8">
        <f>SUMIFS('Aceite Virgen'!DU$6:DU$257,'Aceite Virgen'!$A$6:$A$257,"&gt;="&amp;$A272,'Aceite Virgen'!$B$6:$B$257,"&lt;="&amp;$B272)</f>
        <v>0.13</v>
      </c>
      <c r="DV272" s="8">
        <f>SUMIFS('Aceite Virgen'!DV$6:DV$257,'Aceite Virgen'!$A$6:$A$257,"&gt;="&amp;$A272,'Aceite Virgen'!$B$6:$B$257,"&lt;="&amp;$B272)</f>
        <v>0</v>
      </c>
      <c r="DZ272" s="8">
        <f>SUMIFS('Aceite Virgen'!DZ$6:DZ$257,'Aceite Virgen'!$A$6:$A$257,"&gt;="&amp;$A272,'Aceite Virgen'!$B$6:$B$257,"&lt;="&amp;$B272)</f>
        <v>0.94</v>
      </c>
      <c r="EA272" s="8">
        <f>SUMIFS('Aceite Virgen'!EA$6:EA$257,'Aceite Virgen'!$A$6:$A$257,"&gt;="&amp;$A272,'Aceite Virgen'!$B$6:$B$257,"&lt;="&amp;$B272)</f>
        <v>0</v>
      </c>
      <c r="EB272" s="8">
        <f>SUMIFS('Aceite Virgen'!EB$6:EB$257,'Aceite Virgen'!$A$6:$A$257,"&gt;="&amp;$A272,'Aceite Virgen'!$B$6:$B$257,"&lt;="&amp;$B272)</f>
        <v>1.29</v>
      </c>
      <c r="EC272" s="8">
        <f>SUMIFS('Aceite Virgen'!EC$6:EC$257,'Aceite Virgen'!$A$6:$A$257,"&gt;="&amp;$A272,'Aceite Virgen'!$B$6:$B$257,"&lt;="&amp;$B272)</f>
        <v>0</v>
      </c>
    </row>
    <row r="273" spans="1:133" x14ac:dyDescent="0.3">
      <c r="A273" s="14">
        <f>'TAM Aceite Virgen'!B21</f>
        <v>3.9</v>
      </c>
      <c r="B273" s="14">
        <f>'TAM Aceite Virgen'!C21</f>
        <v>4</v>
      </c>
      <c r="C273" s="14"/>
      <c r="D273" s="8">
        <f>SUMIFS('Aceite Virgen'!D$6:D$257,'Aceite Virgen'!$A$6:$A$257,"&gt;="&amp;$A273,'Aceite Virgen'!$B$6:$B$257,"&lt;="&amp;$B273)</f>
        <v>6.34</v>
      </c>
      <c r="E273" s="8">
        <f>SUMIFS('Aceite Virgen'!E$6:E$257,'Aceite Virgen'!$A$6:$A$257,"&gt;="&amp;$A273,'Aceite Virgen'!$B$6:$B$257,"&lt;="&amp;$B273)</f>
        <v>14.27</v>
      </c>
      <c r="F273" s="8">
        <f>SUMIFS('Aceite Virgen'!F$6:F$257,'Aceite Virgen'!$A$6:$A$257,"&gt;="&amp;$A273,'Aceite Virgen'!$B$6:$B$257,"&lt;="&amp;$B273)</f>
        <v>5.36</v>
      </c>
      <c r="G273" s="8">
        <f>SUMIFS('Aceite Virgen'!G$6:G$257,'Aceite Virgen'!$A$6:$A$257,"&gt;="&amp;$A273,'Aceite Virgen'!$B$6:$B$257,"&lt;="&amp;$B273)</f>
        <v>6.83</v>
      </c>
      <c r="H273" s="14"/>
      <c r="I273" s="14"/>
      <c r="J273" s="14"/>
      <c r="K273" s="8">
        <f>SUMIFS('Aceite Virgen'!K$6:K$257,'Aceite Virgen'!$A$6:$A$257,"&gt;="&amp;$A273,'Aceite Virgen'!$B$6:$B$257,"&lt;="&amp;$B273)</f>
        <v>9.01</v>
      </c>
      <c r="L273" s="8">
        <f>SUMIFS('Aceite Virgen'!L$6:L$257,'Aceite Virgen'!$A$6:$A$257,"&gt;="&amp;$A273,'Aceite Virgen'!$B$6:$B$257,"&lt;="&amp;$B273)</f>
        <v>4.96</v>
      </c>
      <c r="M273" s="8">
        <f>SUMIFS('Aceite Virgen'!M$6:M$257,'Aceite Virgen'!$A$6:$A$257,"&gt;="&amp;$A273,'Aceite Virgen'!$B$6:$B$257,"&lt;="&amp;$B273)</f>
        <v>10.68</v>
      </c>
      <c r="N273" s="8">
        <f>SUMIFS('Aceite Virgen'!N$6:N$257,'Aceite Virgen'!$A$6:$A$257,"&gt;="&amp;$A273,'Aceite Virgen'!$B$6:$B$257,"&lt;="&amp;$B273)</f>
        <v>0</v>
      </c>
      <c r="O273" s="14"/>
      <c r="P273" s="14"/>
      <c r="Q273" s="14"/>
      <c r="R273" s="8">
        <f>SUMIFS('Aceite Virgen'!R$6:R$257,'Aceite Virgen'!$A$6:$A$257,"&gt;="&amp;$A273,'Aceite Virgen'!$B$6:$B$257,"&lt;="&amp;$B273)</f>
        <v>15.989999999999998</v>
      </c>
      <c r="S273" s="8">
        <f>SUMIFS('Aceite Virgen'!S$6:S$257,'Aceite Virgen'!$A$6:$A$257,"&gt;="&amp;$A273,'Aceite Virgen'!$B$6:$B$257,"&lt;="&amp;$B273)</f>
        <v>5.23</v>
      </c>
      <c r="T273" s="8">
        <f>SUMIFS('Aceite Virgen'!T$6:T$257,'Aceite Virgen'!$A$6:$A$257,"&gt;="&amp;$A273,'Aceite Virgen'!$B$6:$B$257,"&lt;="&amp;$B273)</f>
        <v>20.420000000000002</v>
      </c>
      <c r="U273" s="8">
        <f>SUMIFS('Aceite Virgen'!U$6:U$257,'Aceite Virgen'!$A$6:$A$257,"&gt;="&amp;$A273,'Aceite Virgen'!$B$6:$B$257,"&lt;="&amp;$B273)</f>
        <v>0</v>
      </c>
      <c r="V273" s="14"/>
      <c r="W273" s="14"/>
      <c r="X273" s="14"/>
      <c r="Y273" s="8">
        <f>SUMIFS('Aceite Virgen'!Y$6:Y$257,'Aceite Virgen'!$A$6:$A$257,"&gt;="&amp;$A273,'Aceite Virgen'!$B$6:$B$257,"&lt;="&amp;$B273)</f>
        <v>24.580000000000002</v>
      </c>
      <c r="Z273" s="8">
        <f>SUMIFS('Aceite Virgen'!Z$6:Z$257,'Aceite Virgen'!$A$6:$A$257,"&gt;="&amp;$A273,'Aceite Virgen'!$B$6:$B$257,"&lt;="&amp;$B273)</f>
        <v>8.7099999999999991</v>
      </c>
      <c r="AA273" s="8">
        <f>SUMIFS('Aceite Virgen'!AA$6:AA$257,'Aceite Virgen'!$A$6:$A$257,"&gt;="&amp;$A273,'Aceite Virgen'!$B$6:$B$257,"&lt;="&amp;$B273)</f>
        <v>33.230000000000004</v>
      </c>
      <c r="AB273" s="8">
        <f>SUMIFS('Aceite Virgen'!AB$6:AB$257,'Aceite Virgen'!$A$6:$A$257,"&gt;="&amp;$A273,'Aceite Virgen'!$B$6:$B$257,"&lt;="&amp;$B273)</f>
        <v>1.36</v>
      </c>
      <c r="AC273" s="14"/>
      <c r="AD273" s="14"/>
      <c r="AE273" s="14"/>
      <c r="AF273" s="8">
        <f>SUMIFS('Aceite Virgen'!AF$6:AF$257,'Aceite Virgen'!$A$6:$A$257,"&gt;="&amp;$A273,'Aceite Virgen'!$B$6:$B$257,"&lt;="&amp;$B273)</f>
        <v>12.809999999999999</v>
      </c>
      <c r="AG273" s="8">
        <f>SUMIFS('Aceite Virgen'!AG$6:AG$257,'Aceite Virgen'!$A$6:$A$257,"&gt;="&amp;$A273,'Aceite Virgen'!$B$6:$B$257,"&lt;="&amp;$B273)</f>
        <v>23.3</v>
      </c>
      <c r="AH273" s="8">
        <f>SUMIFS('Aceite Virgen'!AH$6:AH$257,'Aceite Virgen'!$A$6:$A$257,"&gt;="&amp;$A273,'Aceite Virgen'!$B$6:$B$257,"&lt;="&amp;$B273)</f>
        <v>12.15</v>
      </c>
      <c r="AI273" s="8">
        <f>SUMIFS('Aceite Virgen'!AI$6:AI$257,'Aceite Virgen'!$A$6:$A$257,"&gt;="&amp;$A273,'Aceite Virgen'!$B$6:$B$257,"&lt;="&amp;$B273)</f>
        <v>1.54</v>
      </c>
      <c r="AJ273" s="14"/>
      <c r="AK273" s="14"/>
      <c r="AL273" s="14"/>
      <c r="AM273" s="8">
        <f>SUMIFS('Aceite Virgen'!AM$6:AM$257,'Aceite Virgen'!$A$6:$A$257,"&gt;="&amp;$A273,'Aceite Virgen'!$B$6:$B$257,"&lt;="&amp;$B273)</f>
        <v>11.66</v>
      </c>
      <c r="AN273" s="8">
        <f>SUMIFS('Aceite Virgen'!AN$6:AN$257,'Aceite Virgen'!$A$6:$A$257,"&gt;="&amp;$A273,'Aceite Virgen'!$B$6:$B$257,"&lt;="&amp;$B273)</f>
        <v>32.549999999999997</v>
      </c>
      <c r="AO273" s="8">
        <f>SUMIFS('Aceite Virgen'!AO$6:AO$257,'Aceite Virgen'!$A$6:$A$257,"&gt;="&amp;$A273,'Aceite Virgen'!$B$6:$B$257,"&lt;="&amp;$B273)</f>
        <v>10.050000000000001</v>
      </c>
      <c r="AP273" s="8">
        <f>SUMIFS('Aceite Virgen'!AP$6:AP$257,'Aceite Virgen'!$A$6:$A$257,"&gt;="&amp;$A273,'Aceite Virgen'!$B$6:$B$257,"&lt;="&amp;$B273)</f>
        <v>0</v>
      </c>
      <c r="AQ273" s="14"/>
      <c r="AR273" s="14"/>
      <c r="AT273" s="8">
        <f>SUMIFS('Aceite Virgen'!AT$6:AT$257,'Aceite Virgen'!$A$6:$A$257,"&gt;="&amp;$A273,'Aceite Virgen'!$B$6:$B$257,"&lt;="&amp;$B273)</f>
        <v>8.66</v>
      </c>
      <c r="AU273" s="8">
        <f>SUMIFS('Aceite Virgen'!AU$6:AU$257,'Aceite Virgen'!$A$6:$A$257,"&gt;="&amp;$A273,'Aceite Virgen'!$B$6:$B$257,"&lt;="&amp;$B273)</f>
        <v>13.09</v>
      </c>
      <c r="AV273" s="8">
        <f>SUMIFS('Aceite Virgen'!AV$6:AV$257,'Aceite Virgen'!$A$6:$A$257,"&gt;="&amp;$A273,'Aceite Virgen'!$B$6:$B$257,"&lt;="&amp;$B273)</f>
        <v>8.6300000000000008</v>
      </c>
      <c r="AW273" s="8">
        <f>SUMIFS('Aceite Virgen'!AW$6:AW$257,'Aceite Virgen'!$A$6:$A$257,"&gt;="&amp;$A273,'Aceite Virgen'!$B$6:$B$257,"&lt;="&amp;$B273)</f>
        <v>7.14</v>
      </c>
      <c r="BA273" s="8">
        <f>SUMIFS('Aceite Virgen'!BA$6:BA$257,'Aceite Virgen'!$A$6:$A$257,"&gt;="&amp;A273,'Aceite Virgen'!$B$6:$B$257,"&lt;="&amp;B273)</f>
        <v>8.5500000000000007</v>
      </c>
      <c r="BB273" s="8">
        <f>SUMIFS('Aceite Virgen'!BB$6:BB$257,'Aceite Virgen'!$A$6:$A$257,"&gt;="&amp;$A273,'Aceite Virgen'!$B$6:$B$257,"&lt;="&amp;$B273)</f>
        <v>6.92</v>
      </c>
      <c r="BC273" s="8">
        <f>SUMIFS('Aceite Virgen'!BC$6:BC$257,'Aceite Virgen'!$A$6:$A$257,"&gt;="&amp;$A273,'Aceite Virgen'!$B$6:$B$257,"&lt;="&amp;$B273)</f>
        <v>8.9700000000000006</v>
      </c>
      <c r="BD273" s="8">
        <f>SUMIFS('Aceite Virgen'!BD$6:BD$257,'Aceite Virgen'!$A$6:$A$257,"&gt;="&amp;$A273,'Aceite Virgen'!$B$6:$B$257,"&lt;="&amp;$B273)</f>
        <v>8.98</v>
      </c>
      <c r="BH273" s="8">
        <f>SUMIFS('Aceite Virgen'!BH$6:BH$257,'Aceite Virgen'!$A$6:$A$257,"&gt;="&amp;$A273,'Aceite Virgen'!$B$6:$B$257,"&lt;="&amp;$B273)</f>
        <v>6.99</v>
      </c>
      <c r="BI273" s="8">
        <f>SUMIFS('Aceite Virgen'!BI$6:BI$257,'Aceite Virgen'!$A$6:$A$257,"&gt;="&amp;$A273,'Aceite Virgen'!$B$6:$B$257,"&lt;="&amp;$B273)</f>
        <v>2.06</v>
      </c>
      <c r="BJ273" s="8">
        <f>SUMIFS('Aceite Virgen'!BJ$6:BJ$257,'Aceite Virgen'!$A$6:$A$257,"&gt;="&amp;$A273,'Aceite Virgen'!$B$6:$B$257,"&lt;="&amp;$B273)</f>
        <v>7.52</v>
      </c>
      <c r="BK273" s="8">
        <f>SUMIFS('Aceite Virgen'!BK$6:BK$257,'Aceite Virgen'!$A$6:$A$257,"&gt;="&amp;$A273,'Aceite Virgen'!$B$6:$B$257,"&lt;="&amp;$B273)</f>
        <v>6.28</v>
      </c>
      <c r="BO273" s="8">
        <f>SUMIFS('Aceite Virgen'!BO$6:BO$257,'Aceite Virgen'!$A$6:$A$257,"&gt;="&amp;$A273,'Aceite Virgen'!$B$6:$B$257,"&lt;="&amp;$B273)</f>
        <v>5.17</v>
      </c>
      <c r="BP273" s="8">
        <f>SUMIFS('Aceite Virgen'!BP$6:BP$257,'Aceite Virgen'!$A$6:$A$257,"&gt;="&amp;$A273,'Aceite Virgen'!$B$6:$B$257,"&lt;="&amp;$B273)</f>
        <v>3.39</v>
      </c>
      <c r="BQ273" s="8">
        <f>SUMIFS('Aceite Virgen'!BQ$6:BQ$257,'Aceite Virgen'!$A$6:$A$257,"&gt;="&amp;$A273,'Aceite Virgen'!$B$6:$B$257,"&lt;="&amp;$B273)</f>
        <v>5.42</v>
      </c>
      <c r="BR273" s="8">
        <f>SUMIFS('Aceite Virgen'!BR$6:BR$257,'Aceite Virgen'!$A$6:$A$257,"&gt;="&amp;$A273,'Aceite Virgen'!$B$6:$B$257,"&lt;="&amp;$B273)</f>
        <v>5.48</v>
      </c>
      <c r="BV273" s="8">
        <f>SUMIFS('Aceite Virgen'!BV$6:BV$257,'Aceite Virgen'!$A$6:$A$257,"&gt;="&amp;$A273,'Aceite Virgen'!$B$6:$B$257,"&lt;="&amp;$B273)</f>
        <v>8.61</v>
      </c>
      <c r="BW273" s="8">
        <f>SUMIFS('Aceite Virgen'!BW$6:BW$257,'Aceite Virgen'!$A$6:$A$257,"&gt;="&amp;$A273,'Aceite Virgen'!$B$6:$B$257,"&lt;="&amp;$B273)</f>
        <v>4.09</v>
      </c>
      <c r="BX273" s="8">
        <f>SUMIFS('Aceite Virgen'!BX$6:BX$257,'Aceite Virgen'!$A$6:$A$257,"&gt;="&amp;$A273,'Aceite Virgen'!$B$6:$B$257,"&lt;="&amp;$B273)</f>
        <v>9.0299999999999994</v>
      </c>
      <c r="BY273" s="8">
        <f>SUMIFS('Aceite Virgen'!BY$6:BY$257,'Aceite Virgen'!$A$6:$A$257,"&gt;="&amp;$A273,'Aceite Virgen'!$B$6:$B$257,"&lt;="&amp;$B273)</f>
        <v>2.27</v>
      </c>
      <c r="CC273" s="8">
        <f>SUMIFS('Aceite Virgen'!CC$6:CC$257,'Aceite Virgen'!$A$6:$A$257,"&gt;="&amp;$A273,'Aceite Virgen'!$B$6:$B$257,"&lt;="&amp;$B273)</f>
        <v>23.32</v>
      </c>
      <c r="CD273" s="8">
        <f>SUMIFS('Aceite Virgen'!CD$6:CD$257,'Aceite Virgen'!$A$6:$A$257,"&gt;="&amp;$A273,'Aceite Virgen'!$B$6:$B$257,"&lt;="&amp;$B273)</f>
        <v>7.11</v>
      </c>
      <c r="CE273" s="8">
        <f>SUMIFS('Aceite Virgen'!CE$6:CE$257,'Aceite Virgen'!$A$6:$A$257,"&gt;="&amp;$A273,'Aceite Virgen'!$B$6:$B$257,"&lt;="&amp;$B273)</f>
        <v>25.509999999999998</v>
      </c>
      <c r="CF273" s="8">
        <f>SUMIFS('Aceite Virgen'!CF$6:CF$257,'Aceite Virgen'!$A$6:$A$257,"&gt;="&amp;$A273,'Aceite Virgen'!$B$6:$B$257,"&lt;="&amp;$B273)</f>
        <v>32.049999999999997</v>
      </c>
      <c r="CJ273" s="8">
        <f>SUMIFS('Aceite Virgen'!CJ$6:CJ$257,'Aceite Virgen'!$A$6:$A$257,"&gt;="&amp;$A273,'Aceite Virgen'!$B$6:$B$257,"&lt;="&amp;$B273)</f>
        <v>29.53</v>
      </c>
      <c r="CK273" s="8">
        <f>SUMIFS('Aceite Virgen'!CK$6:CK$257,'Aceite Virgen'!$A$6:$A$257,"&gt;="&amp;$A273,'Aceite Virgen'!$B$6:$B$257,"&lt;="&amp;$B273)</f>
        <v>4.8599999999999994</v>
      </c>
      <c r="CL273" s="8">
        <f>SUMIFS('Aceite Virgen'!CL$6:CL$257,'Aceite Virgen'!$A$6:$A$257,"&gt;="&amp;$A273,'Aceite Virgen'!$B$6:$B$257,"&lt;="&amp;$B273)</f>
        <v>32.950000000000003</v>
      </c>
      <c r="CM273" s="8">
        <f>SUMIFS('Aceite Virgen'!CM$6:CM$257,'Aceite Virgen'!$A$6:$A$257,"&gt;="&amp;$A273,'Aceite Virgen'!$B$6:$B$257,"&lt;="&amp;$B273)</f>
        <v>29.21</v>
      </c>
      <c r="CQ273" s="8">
        <f>SUMIFS('Aceite Virgen'!CQ$6:CQ$257,'Aceite Virgen'!$A$6:$A$257,"&gt;="&amp;$A273,'Aceite Virgen'!$B$6:$B$257,"&lt;="&amp;$B273)</f>
        <v>4.8899999999999997</v>
      </c>
      <c r="CR273" s="8">
        <f>SUMIFS('Aceite Virgen'!CR$6:CR$257,'Aceite Virgen'!$A$6:$A$257,"&gt;="&amp;$A273,'Aceite Virgen'!$B$6:$B$257,"&lt;="&amp;$B273)</f>
        <v>3.04</v>
      </c>
      <c r="CS273" s="8">
        <f>SUMIFS('Aceite Virgen'!CS$6:CS$257,'Aceite Virgen'!$A$6:$A$257,"&gt;="&amp;$A273,'Aceite Virgen'!$B$6:$B$257,"&lt;="&amp;$B273)</f>
        <v>3.8</v>
      </c>
      <c r="CT273" s="8">
        <f>SUMIFS('Aceite Virgen'!CT$6:CT$257,'Aceite Virgen'!$A$6:$A$257,"&gt;="&amp;$A273,'Aceite Virgen'!$B$6:$B$257,"&lt;="&amp;$B273)</f>
        <v>24.24</v>
      </c>
      <c r="CX273" s="8">
        <f>SUMIFS('Aceite Virgen'!CX$6:CX$257,'Aceite Virgen'!$A$6:$A$257,"&gt;="&amp;$A273,'Aceite Virgen'!$B$6:$B$257,"&lt;="&amp;$B273)</f>
        <v>4.05</v>
      </c>
      <c r="CY273" s="8">
        <f>SUMIFS('Aceite Virgen'!CY$6:CY$257,'Aceite Virgen'!$A$6:$A$257,"&gt;="&amp;$A273,'Aceite Virgen'!$B$6:$B$257,"&lt;="&amp;$B273)</f>
        <v>0</v>
      </c>
      <c r="CZ273" s="8">
        <f>SUMIFS('Aceite Virgen'!CZ$6:CZ$257,'Aceite Virgen'!$A$6:$A$257,"&gt;="&amp;$A273,'Aceite Virgen'!$B$6:$B$257,"&lt;="&amp;$B273)</f>
        <v>3.74</v>
      </c>
      <c r="DA273" s="8">
        <f>SUMIFS('Aceite Virgen'!DA$6:DA$257,'Aceite Virgen'!$A$6:$A$257,"&gt;="&amp;$A273,'Aceite Virgen'!$B$6:$B$257,"&lt;="&amp;$B273)</f>
        <v>23.44</v>
      </c>
      <c r="DE273" s="8">
        <f>SUMIFS('Aceite Virgen'!DE$6:DE$257,'Aceite Virgen'!$A$6:$A$257,"&gt;="&amp;$A273,'Aceite Virgen'!$B$6:$B$257,"&lt;="&amp;$B273)</f>
        <v>2.88</v>
      </c>
      <c r="DF273" s="8">
        <f>SUMIFS('Aceite Virgen'!DF$6:DF$257,'Aceite Virgen'!$A$6:$A$257,"&gt;="&amp;$A273,'Aceite Virgen'!$B$6:$B$257,"&lt;="&amp;$B273)</f>
        <v>0</v>
      </c>
      <c r="DG273" s="8">
        <f>SUMIFS('Aceite Virgen'!DG$6:DG$257,'Aceite Virgen'!$A$6:$A$257,"&gt;="&amp;$A273,'Aceite Virgen'!$B$6:$B$257,"&lt;="&amp;$B273)</f>
        <v>3.62</v>
      </c>
      <c r="DH273" s="8">
        <f>SUMIFS('Aceite Virgen'!DH$6:DH$257,'Aceite Virgen'!$A$6:$A$257,"&gt;="&amp;$A273,'Aceite Virgen'!$B$6:$B$257,"&lt;="&amp;$B273)</f>
        <v>0</v>
      </c>
      <c r="DL273" s="8">
        <f>SUMIFS('Aceite Virgen'!DL$6:DL$257,'Aceite Virgen'!$A$6:$A$257,"&gt;="&amp;$A273,'Aceite Virgen'!$B$6:$B$257,"&lt;="&amp;$B273)</f>
        <v>2.99</v>
      </c>
      <c r="DM273" s="8">
        <f>SUMIFS('Aceite Virgen'!DM$6:DM$257,'Aceite Virgen'!$A$6:$A$257,"&gt;="&amp;$A273,'Aceite Virgen'!$B$6:$B$257,"&lt;="&amp;$B273)</f>
        <v>1.49</v>
      </c>
      <c r="DN273" s="8">
        <f>SUMIFS('Aceite Virgen'!DN$6:DN$257,'Aceite Virgen'!$A$6:$A$257,"&gt;="&amp;$A273,'Aceite Virgen'!$B$6:$B$257,"&lt;="&amp;$B273)</f>
        <v>3.52</v>
      </c>
      <c r="DO273" s="8">
        <f>SUMIFS('Aceite Virgen'!DO$6:DO$257,'Aceite Virgen'!$A$6:$A$257,"&gt;="&amp;$A273,'Aceite Virgen'!$B$6:$B$257,"&lt;="&amp;$B273)</f>
        <v>2.1800000000000002</v>
      </c>
      <c r="DS273" s="8">
        <f>SUMIFS('Aceite Virgen'!DS$6:DS$257,'Aceite Virgen'!$A$6:$A$257,"&gt;="&amp;$A273,'Aceite Virgen'!$B$6:$B$257,"&lt;="&amp;$B273)</f>
        <v>1.3399999999999999</v>
      </c>
      <c r="DT273" s="8">
        <f>SUMIFS('Aceite Virgen'!DT$6:DT$257,'Aceite Virgen'!$A$6:$A$257,"&gt;="&amp;$A273,'Aceite Virgen'!$B$6:$B$257,"&lt;="&amp;$B273)</f>
        <v>4.5599999999999996</v>
      </c>
      <c r="DU273" s="8">
        <f>SUMIFS('Aceite Virgen'!DU$6:DU$257,'Aceite Virgen'!$A$6:$A$257,"&gt;="&amp;$A273,'Aceite Virgen'!$B$6:$B$257,"&lt;="&amp;$B273)</f>
        <v>0.75</v>
      </c>
      <c r="DV273" s="8">
        <f>SUMIFS('Aceite Virgen'!DV$6:DV$257,'Aceite Virgen'!$A$6:$A$257,"&gt;="&amp;$A273,'Aceite Virgen'!$B$6:$B$257,"&lt;="&amp;$B273)</f>
        <v>3.5</v>
      </c>
      <c r="DZ273" s="8">
        <f>SUMIFS('Aceite Virgen'!DZ$6:DZ$257,'Aceite Virgen'!$A$6:$A$257,"&gt;="&amp;$A273,'Aceite Virgen'!$B$6:$B$257,"&lt;="&amp;$B273)</f>
        <v>0.56000000000000005</v>
      </c>
      <c r="EA273" s="8">
        <f>SUMIFS('Aceite Virgen'!EA$6:EA$257,'Aceite Virgen'!$A$6:$A$257,"&gt;="&amp;$A273,'Aceite Virgen'!$B$6:$B$257,"&lt;="&amp;$B273)</f>
        <v>0</v>
      </c>
      <c r="EB273" s="8">
        <f>SUMIFS('Aceite Virgen'!EB$6:EB$257,'Aceite Virgen'!$A$6:$A$257,"&gt;="&amp;$A273,'Aceite Virgen'!$B$6:$B$257,"&lt;="&amp;$B273)</f>
        <v>0</v>
      </c>
      <c r="EC273" s="8">
        <f>SUMIFS('Aceite Virgen'!EC$6:EC$257,'Aceite Virgen'!$A$6:$A$257,"&gt;="&amp;$A273,'Aceite Virgen'!$B$6:$B$257,"&lt;="&amp;$B273)</f>
        <v>7.97</v>
      </c>
    </row>
    <row r="274" spans="1:133" x14ac:dyDescent="0.3">
      <c r="A274" s="14">
        <f>'TAM Aceite Virgen'!B22</f>
        <v>4</v>
      </c>
      <c r="B274" s="14">
        <f>'TAM Aceite Virgen'!C22</f>
        <v>4.0999999999999996</v>
      </c>
      <c r="C274" s="14"/>
      <c r="D274" s="8">
        <f>SUMIFS('Aceite Virgen'!D$6:D$257,'Aceite Virgen'!$A$6:$A$257,"&gt;="&amp;$A274,'Aceite Virgen'!$B$6:$B$257,"&lt;="&amp;$B274)</f>
        <v>16.28</v>
      </c>
      <c r="E274" s="8">
        <f>SUMIFS('Aceite Virgen'!E$6:E$257,'Aceite Virgen'!$A$6:$A$257,"&gt;="&amp;$A274,'Aceite Virgen'!$B$6:$B$257,"&lt;="&amp;$B274)</f>
        <v>5.71</v>
      </c>
      <c r="F274" s="8">
        <f>SUMIFS('Aceite Virgen'!F$6:F$257,'Aceite Virgen'!$A$6:$A$257,"&gt;="&amp;$A274,'Aceite Virgen'!$B$6:$B$257,"&lt;="&amp;$B274)</f>
        <v>12.42</v>
      </c>
      <c r="G274" s="8">
        <f>SUMIFS('Aceite Virgen'!G$6:G$257,'Aceite Virgen'!$A$6:$A$257,"&gt;="&amp;$A274,'Aceite Virgen'!$B$6:$B$257,"&lt;="&amp;$B274)</f>
        <v>76.52</v>
      </c>
      <c r="H274" s="14"/>
      <c r="I274" s="14"/>
      <c r="J274" s="14"/>
      <c r="K274" s="8">
        <f>SUMIFS('Aceite Virgen'!K$6:K$257,'Aceite Virgen'!$A$6:$A$257,"&gt;="&amp;$A274,'Aceite Virgen'!$B$6:$B$257,"&lt;="&amp;$B274)</f>
        <v>3.63</v>
      </c>
      <c r="L274" s="8">
        <f>SUMIFS('Aceite Virgen'!L$6:L$257,'Aceite Virgen'!$A$6:$A$257,"&gt;="&amp;$A274,'Aceite Virgen'!$B$6:$B$257,"&lt;="&amp;$B274)</f>
        <v>11.16</v>
      </c>
      <c r="M274" s="8">
        <f>SUMIFS('Aceite Virgen'!M$6:M$257,'Aceite Virgen'!$A$6:$A$257,"&gt;="&amp;$A274,'Aceite Virgen'!$B$6:$B$257,"&lt;="&amp;$B274)</f>
        <v>0.34</v>
      </c>
      <c r="N274" s="8">
        <f>SUMIFS('Aceite Virgen'!N$6:N$257,'Aceite Virgen'!$A$6:$A$257,"&gt;="&amp;$A274,'Aceite Virgen'!$B$6:$B$257,"&lt;="&amp;$B274)</f>
        <v>30.42</v>
      </c>
      <c r="O274" s="14"/>
      <c r="P274" s="14"/>
      <c r="Q274" s="14"/>
      <c r="R274" s="8">
        <f>SUMIFS('Aceite Virgen'!R$6:R$257,'Aceite Virgen'!$A$6:$A$257,"&gt;="&amp;$A274,'Aceite Virgen'!$B$6:$B$257,"&lt;="&amp;$B274)</f>
        <v>2.86</v>
      </c>
      <c r="S274" s="8">
        <f>SUMIFS('Aceite Virgen'!S$6:S$257,'Aceite Virgen'!$A$6:$A$257,"&gt;="&amp;$A274,'Aceite Virgen'!$B$6:$B$257,"&lt;="&amp;$B274)</f>
        <v>0.76</v>
      </c>
      <c r="T274" s="8">
        <f>SUMIFS('Aceite Virgen'!T$6:T$257,'Aceite Virgen'!$A$6:$A$257,"&gt;="&amp;$A274,'Aceite Virgen'!$B$6:$B$257,"&lt;="&amp;$B274)</f>
        <v>3.51</v>
      </c>
      <c r="U274" s="8">
        <f>SUMIFS('Aceite Virgen'!U$6:U$257,'Aceite Virgen'!$A$6:$A$257,"&gt;="&amp;$A274,'Aceite Virgen'!$B$6:$B$257,"&lt;="&amp;$B274)</f>
        <v>0</v>
      </c>
      <c r="V274" s="14"/>
      <c r="W274" s="14"/>
      <c r="X274" s="14"/>
      <c r="Y274" s="8">
        <f>SUMIFS('Aceite Virgen'!Y$6:Y$257,'Aceite Virgen'!$A$6:$A$257,"&gt;="&amp;$A274,'Aceite Virgen'!$B$6:$B$257,"&lt;="&amp;$B274)</f>
        <v>1.33</v>
      </c>
      <c r="Z274" s="8">
        <f>SUMIFS('Aceite Virgen'!Z$6:Z$257,'Aceite Virgen'!$A$6:$A$257,"&gt;="&amp;$A274,'Aceite Virgen'!$B$6:$B$257,"&lt;="&amp;$B274)</f>
        <v>0</v>
      </c>
      <c r="AA274" s="8">
        <f>SUMIFS('Aceite Virgen'!AA$6:AA$257,'Aceite Virgen'!$A$6:$A$257,"&gt;="&amp;$A274,'Aceite Virgen'!$B$6:$B$257,"&lt;="&amp;$B274)</f>
        <v>1.18</v>
      </c>
      <c r="AB274" s="8">
        <f>SUMIFS('Aceite Virgen'!AB$6:AB$257,'Aceite Virgen'!$A$6:$A$257,"&gt;="&amp;$A274,'Aceite Virgen'!$B$6:$B$257,"&lt;="&amp;$B274)</f>
        <v>0</v>
      </c>
      <c r="AC274" s="14"/>
      <c r="AD274" s="14"/>
      <c r="AE274" s="14"/>
      <c r="AF274" s="8">
        <f>SUMIFS('Aceite Virgen'!AF$6:AF$257,'Aceite Virgen'!$A$6:$A$257,"&gt;="&amp;$A274,'Aceite Virgen'!$B$6:$B$257,"&lt;="&amp;$B274)</f>
        <v>27.29</v>
      </c>
      <c r="AG274" s="8">
        <f>SUMIFS('Aceite Virgen'!AG$6:AG$257,'Aceite Virgen'!$A$6:$A$257,"&gt;="&amp;$A274,'Aceite Virgen'!$B$6:$B$257,"&lt;="&amp;$B274)</f>
        <v>2.4700000000000002</v>
      </c>
      <c r="AH274" s="8">
        <f>SUMIFS('Aceite Virgen'!AH$6:AH$257,'Aceite Virgen'!$A$6:$A$257,"&gt;="&amp;$A274,'Aceite Virgen'!$B$6:$B$257,"&lt;="&amp;$B274)</f>
        <v>31.18</v>
      </c>
      <c r="AI274" s="8">
        <f>SUMIFS('Aceite Virgen'!AI$6:AI$257,'Aceite Virgen'!$A$6:$A$257,"&gt;="&amp;$A274,'Aceite Virgen'!$B$6:$B$257,"&lt;="&amp;$B274)</f>
        <v>2.71</v>
      </c>
      <c r="AJ274" s="14"/>
      <c r="AK274" s="14"/>
      <c r="AL274" s="14"/>
      <c r="AM274" s="8">
        <f>SUMIFS('Aceite Virgen'!AM$6:AM$257,'Aceite Virgen'!$A$6:$A$257,"&gt;="&amp;$A274,'Aceite Virgen'!$B$6:$B$257,"&lt;="&amp;$B274)</f>
        <v>24.82</v>
      </c>
      <c r="AN274" s="8">
        <f>SUMIFS('Aceite Virgen'!AN$6:AN$257,'Aceite Virgen'!$A$6:$A$257,"&gt;="&amp;$A274,'Aceite Virgen'!$B$6:$B$257,"&lt;="&amp;$B274)</f>
        <v>7.53</v>
      </c>
      <c r="AO274" s="8">
        <f>SUMIFS('Aceite Virgen'!AO$6:AO$257,'Aceite Virgen'!$A$6:$A$257,"&gt;="&amp;$A274,'Aceite Virgen'!$B$6:$B$257,"&lt;="&amp;$B274)</f>
        <v>28.79</v>
      </c>
      <c r="AP274" s="8">
        <f>SUMIFS('Aceite Virgen'!AP$6:AP$257,'Aceite Virgen'!$A$6:$A$257,"&gt;="&amp;$A274,'Aceite Virgen'!$B$6:$B$257,"&lt;="&amp;$B274)</f>
        <v>0.99</v>
      </c>
      <c r="AQ274" s="14"/>
      <c r="AR274" s="14"/>
      <c r="AT274" s="8">
        <f>SUMIFS('Aceite Virgen'!AT$6:AT$257,'Aceite Virgen'!$A$6:$A$257,"&gt;="&amp;$A274,'Aceite Virgen'!$B$6:$B$257,"&lt;="&amp;$B274)</f>
        <v>29.139999999999997</v>
      </c>
      <c r="AU274" s="8">
        <f>SUMIFS('Aceite Virgen'!AU$6:AU$257,'Aceite Virgen'!$A$6:$A$257,"&gt;="&amp;$A274,'Aceite Virgen'!$B$6:$B$257,"&lt;="&amp;$B274)</f>
        <v>4.83</v>
      </c>
      <c r="AV274" s="8">
        <f>SUMIFS('Aceite Virgen'!AV$6:AV$257,'Aceite Virgen'!$A$6:$A$257,"&gt;="&amp;$A274,'Aceite Virgen'!$B$6:$B$257,"&lt;="&amp;$B274)</f>
        <v>34.049999999999997</v>
      </c>
      <c r="AW274" s="8">
        <f>SUMIFS('Aceite Virgen'!AW$6:AW$257,'Aceite Virgen'!$A$6:$A$257,"&gt;="&amp;$A274,'Aceite Virgen'!$B$6:$B$257,"&lt;="&amp;$B274)</f>
        <v>0</v>
      </c>
      <c r="BA274" s="8">
        <f>SUMIFS('Aceite Virgen'!BA$6:BA$257,'Aceite Virgen'!$A$6:$A$257,"&gt;="&amp;A274,'Aceite Virgen'!$B$6:$B$257,"&lt;="&amp;B274)</f>
        <v>25.63</v>
      </c>
      <c r="BB274" s="8">
        <f>SUMIFS('Aceite Virgen'!BB$6:BB$257,'Aceite Virgen'!$A$6:$A$257,"&gt;="&amp;$A274,'Aceite Virgen'!$B$6:$B$257,"&lt;="&amp;$B274)</f>
        <v>6.14</v>
      </c>
      <c r="BC274" s="8">
        <f>SUMIFS('Aceite Virgen'!BC$6:BC$257,'Aceite Virgen'!$A$6:$A$257,"&gt;="&amp;$A274,'Aceite Virgen'!$B$6:$B$257,"&lt;="&amp;$B274)</f>
        <v>29.36</v>
      </c>
      <c r="BD274" s="8">
        <f>SUMIFS('Aceite Virgen'!BD$6:BD$257,'Aceite Virgen'!$A$6:$A$257,"&gt;="&amp;$A274,'Aceite Virgen'!$B$6:$B$257,"&lt;="&amp;$B274)</f>
        <v>0</v>
      </c>
      <c r="BH274" s="8">
        <f>SUMIFS('Aceite Virgen'!BH$6:BH$257,'Aceite Virgen'!$A$6:$A$257,"&gt;="&amp;$A274,'Aceite Virgen'!$B$6:$B$257,"&lt;="&amp;$B274)</f>
        <v>29.880000000000003</v>
      </c>
      <c r="BI274" s="8">
        <f>SUMIFS('Aceite Virgen'!BI$6:BI$257,'Aceite Virgen'!$A$6:$A$257,"&gt;="&amp;$A274,'Aceite Virgen'!$B$6:$B$257,"&lt;="&amp;$B274)</f>
        <v>10.77</v>
      </c>
      <c r="BJ274" s="8">
        <f>SUMIFS('Aceite Virgen'!BJ$6:BJ$257,'Aceite Virgen'!$A$6:$A$257,"&gt;="&amp;$A274,'Aceite Virgen'!$B$6:$B$257,"&lt;="&amp;$B274)</f>
        <v>33.03</v>
      </c>
      <c r="BK274" s="8">
        <f>SUMIFS('Aceite Virgen'!BK$6:BK$257,'Aceite Virgen'!$A$6:$A$257,"&gt;="&amp;$A274,'Aceite Virgen'!$B$6:$B$257,"&lt;="&amp;$B274)</f>
        <v>3.09</v>
      </c>
      <c r="BO274" s="8">
        <f>SUMIFS('Aceite Virgen'!BO$6:BO$257,'Aceite Virgen'!$A$6:$A$257,"&gt;="&amp;$A274,'Aceite Virgen'!$B$6:$B$257,"&lt;="&amp;$B274)</f>
        <v>26.150000000000002</v>
      </c>
      <c r="BP274" s="8">
        <f>SUMIFS('Aceite Virgen'!BP$6:BP$257,'Aceite Virgen'!$A$6:$A$257,"&gt;="&amp;$A274,'Aceite Virgen'!$B$6:$B$257,"&lt;="&amp;$B274)</f>
        <v>3.89</v>
      </c>
      <c r="BQ274" s="8">
        <f>SUMIFS('Aceite Virgen'!BQ$6:BQ$257,'Aceite Virgen'!$A$6:$A$257,"&gt;="&amp;$A274,'Aceite Virgen'!$B$6:$B$257,"&lt;="&amp;$B274)</f>
        <v>29.68</v>
      </c>
      <c r="BR274" s="8">
        <f>SUMIFS('Aceite Virgen'!BR$6:BR$257,'Aceite Virgen'!$A$6:$A$257,"&gt;="&amp;$A274,'Aceite Virgen'!$B$6:$B$257,"&lt;="&amp;$B274)</f>
        <v>3.3</v>
      </c>
      <c r="BV274" s="8">
        <f>SUMIFS('Aceite Virgen'!BV$6:BV$257,'Aceite Virgen'!$A$6:$A$257,"&gt;="&amp;$A274,'Aceite Virgen'!$B$6:$B$257,"&lt;="&amp;$B274)</f>
        <v>21.86</v>
      </c>
      <c r="BW274" s="8">
        <f>SUMIFS('Aceite Virgen'!BW$6:BW$257,'Aceite Virgen'!$A$6:$A$257,"&gt;="&amp;$A274,'Aceite Virgen'!$B$6:$B$257,"&lt;="&amp;$B274)</f>
        <v>2.88</v>
      </c>
      <c r="BX274" s="8">
        <f>SUMIFS('Aceite Virgen'!BX$6:BX$257,'Aceite Virgen'!$A$6:$A$257,"&gt;="&amp;$A274,'Aceite Virgen'!$B$6:$B$257,"&lt;="&amp;$B274)</f>
        <v>25.49</v>
      </c>
      <c r="BY274" s="8">
        <f>SUMIFS('Aceite Virgen'!BY$6:BY$257,'Aceite Virgen'!$A$6:$A$257,"&gt;="&amp;$A274,'Aceite Virgen'!$B$6:$B$257,"&lt;="&amp;$B274)</f>
        <v>16.2</v>
      </c>
      <c r="CC274" s="8">
        <f>SUMIFS('Aceite Virgen'!CC$6:CC$257,'Aceite Virgen'!$A$6:$A$257,"&gt;="&amp;$A274,'Aceite Virgen'!$B$6:$B$257,"&lt;="&amp;$B274)</f>
        <v>9.2799999999999994</v>
      </c>
      <c r="CD274" s="8">
        <f>SUMIFS('Aceite Virgen'!CD$6:CD$257,'Aceite Virgen'!$A$6:$A$257,"&gt;="&amp;$A274,'Aceite Virgen'!$B$6:$B$257,"&lt;="&amp;$B274)</f>
        <v>0</v>
      </c>
      <c r="CE274" s="8">
        <f>SUMIFS('Aceite Virgen'!CE$6:CE$257,'Aceite Virgen'!$A$6:$A$257,"&gt;="&amp;$A274,'Aceite Virgen'!$B$6:$B$257,"&lt;="&amp;$B274)</f>
        <v>10.5</v>
      </c>
      <c r="CF274" s="8">
        <f>SUMIFS('Aceite Virgen'!CF$6:CF$257,'Aceite Virgen'!$A$6:$A$257,"&gt;="&amp;$A274,'Aceite Virgen'!$B$6:$B$257,"&lt;="&amp;$B274)</f>
        <v>0</v>
      </c>
      <c r="CJ274" s="8">
        <f>SUMIFS('Aceite Virgen'!CJ$6:CJ$257,'Aceite Virgen'!$A$6:$A$257,"&gt;="&amp;$A274,'Aceite Virgen'!$B$6:$B$257,"&lt;="&amp;$B274)</f>
        <v>0.38</v>
      </c>
      <c r="CK274" s="8">
        <f>SUMIFS('Aceite Virgen'!CK$6:CK$257,'Aceite Virgen'!$A$6:$A$257,"&gt;="&amp;$A274,'Aceite Virgen'!$B$6:$B$257,"&lt;="&amp;$B274)</f>
        <v>1.99</v>
      </c>
      <c r="CL274" s="8">
        <f>SUMIFS('Aceite Virgen'!CL$6:CL$257,'Aceite Virgen'!$A$6:$A$257,"&gt;="&amp;$A274,'Aceite Virgen'!$B$6:$B$257,"&lt;="&amp;$B274)</f>
        <v>0.25</v>
      </c>
      <c r="CM274" s="8">
        <f>SUMIFS('Aceite Virgen'!CM$6:CM$257,'Aceite Virgen'!$A$6:$A$257,"&gt;="&amp;$A274,'Aceite Virgen'!$B$6:$B$257,"&lt;="&amp;$B274)</f>
        <v>0</v>
      </c>
      <c r="CQ274" s="8">
        <f>SUMIFS('Aceite Virgen'!CQ$6:CQ$257,'Aceite Virgen'!$A$6:$A$257,"&gt;="&amp;$A274,'Aceite Virgen'!$B$6:$B$257,"&lt;="&amp;$B274)</f>
        <v>0.24</v>
      </c>
      <c r="CR274" s="8">
        <f>SUMIFS('Aceite Virgen'!CR$6:CR$257,'Aceite Virgen'!$A$6:$A$257,"&gt;="&amp;$A274,'Aceite Virgen'!$B$6:$B$257,"&lt;="&amp;$B274)</f>
        <v>0</v>
      </c>
      <c r="CS274" s="8">
        <f>SUMIFS('Aceite Virgen'!CS$6:CS$257,'Aceite Virgen'!$A$6:$A$257,"&gt;="&amp;$A274,'Aceite Virgen'!$B$6:$B$257,"&lt;="&amp;$B274)</f>
        <v>0.3</v>
      </c>
      <c r="CT274" s="8">
        <f>SUMIFS('Aceite Virgen'!CT$6:CT$257,'Aceite Virgen'!$A$6:$A$257,"&gt;="&amp;$A274,'Aceite Virgen'!$B$6:$B$257,"&lt;="&amp;$B274)</f>
        <v>0</v>
      </c>
      <c r="CX274" s="8">
        <f>SUMIFS('Aceite Virgen'!CX$6:CX$257,'Aceite Virgen'!$A$6:$A$257,"&gt;="&amp;$A274,'Aceite Virgen'!$B$6:$B$257,"&lt;="&amp;$B274)</f>
        <v>0.95000000000000007</v>
      </c>
      <c r="CY274" s="8">
        <f>SUMIFS('Aceite Virgen'!CY$6:CY$257,'Aceite Virgen'!$A$6:$A$257,"&gt;="&amp;$A274,'Aceite Virgen'!$B$6:$B$257,"&lt;="&amp;$B274)</f>
        <v>0</v>
      </c>
      <c r="CZ274" s="8">
        <f>SUMIFS('Aceite Virgen'!CZ$6:CZ$257,'Aceite Virgen'!$A$6:$A$257,"&gt;="&amp;$A274,'Aceite Virgen'!$B$6:$B$257,"&lt;="&amp;$B274)</f>
        <v>0.56000000000000005</v>
      </c>
      <c r="DA274" s="8">
        <f>SUMIFS('Aceite Virgen'!DA$6:DA$257,'Aceite Virgen'!$A$6:$A$257,"&gt;="&amp;$A274,'Aceite Virgen'!$B$6:$B$257,"&lt;="&amp;$B274)</f>
        <v>0</v>
      </c>
      <c r="DE274" s="8">
        <f>SUMIFS('Aceite Virgen'!DE$6:DE$257,'Aceite Virgen'!$A$6:$A$257,"&gt;="&amp;$A274,'Aceite Virgen'!$B$6:$B$257,"&lt;="&amp;$B274)</f>
        <v>0.2</v>
      </c>
      <c r="DF274" s="8">
        <f>SUMIFS('Aceite Virgen'!DF$6:DF$257,'Aceite Virgen'!$A$6:$A$257,"&gt;="&amp;$A274,'Aceite Virgen'!$B$6:$B$257,"&lt;="&amp;$B274)</f>
        <v>0</v>
      </c>
      <c r="DG274" s="8">
        <f>SUMIFS('Aceite Virgen'!DG$6:DG$257,'Aceite Virgen'!$A$6:$A$257,"&gt;="&amp;$A274,'Aceite Virgen'!$B$6:$B$257,"&lt;="&amp;$B274)</f>
        <v>0.28999999999999998</v>
      </c>
      <c r="DH274" s="8">
        <f>SUMIFS('Aceite Virgen'!DH$6:DH$257,'Aceite Virgen'!$A$6:$A$257,"&gt;="&amp;$A274,'Aceite Virgen'!$B$6:$B$257,"&lt;="&amp;$B274)</f>
        <v>0</v>
      </c>
      <c r="DL274" s="8">
        <f>SUMIFS('Aceite Virgen'!DL$6:DL$257,'Aceite Virgen'!$A$6:$A$257,"&gt;="&amp;$A274,'Aceite Virgen'!$B$6:$B$257,"&lt;="&amp;$B274)</f>
        <v>0.56000000000000005</v>
      </c>
      <c r="DM274" s="8">
        <f>SUMIFS('Aceite Virgen'!DM$6:DM$257,'Aceite Virgen'!$A$6:$A$257,"&gt;="&amp;$A274,'Aceite Virgen'!$B$6:$B$257,"&lt;="&amp;$B274)</f>
        <v>0</v>
      </c>
      <c r="DN274" s="8">
        <f>SUMIFS('Aceite Virgen'!DN$6:DN$257,'Aceite Virgen'!$A$6:$A$257,"&gt;="&amp;$A274,'Aceite Virgen'!$B$6:$B$257,"&lt;="&amp;$B274)</f>
        <v>0.78</v>
      </c>
      <c r="DO274" s="8">
        <f>SUMIFS('Aceite Virgen'!DO$6:DO$257,'Aceite Virgen'!$A$6:$A$257,"&gt;="&amp;$A274,'Aceite Virgen'!$B$6:$B$257,"&lt;="&amp;$B274)</f>
        <v>0</v>
      </c>
      <c r="DS274" s="8">
        <f>SUMIFS('Aceite Virgen'!DS$6:DS$257,'Aceite Virgen'!$A$6:$A$257,"&gt;="&amp;$A274,'Aceite Virgen'!$B$6:$B$257,"&lt;="&amp;$B274)</f>
        <v>0.62</v>
      </c>
      <c r="DT274" s="8">
        <f>SUMIFS('Aceite Virgen'!DT$6:DT$257,'Aceite Virgen'!$A$6:$A$257,"&gt;="&amp;$A274,'Aceite Virgen'!$B$6:$B$257,"&lt;="&amp;$B274)</f>
        <v>0</v>
      </c>
      <c r="DU274" s="8">
        <f>SUMIFS('Aceite Virgen'!DU$6:DU$257,'Aceite Virgen'!$A$6:$A$257,"&gt;="&amp;$A274,'Aceite Virgen'!$B$6:$B$257,"&lt;="&amp;$B274)</f>
        <v>0.82000000000000006</v>
      </c>
      <c r="DV274" s="8">
        <f>SUMIFS('Aceite Virgen'!DV$6:DV$257,'Aceite Virgen'!$A$6:$A$257,"&gt;="&amp;$A274,'Aceite Virgen'!$B$6:$B$257,"&lt;="&amp;$B274)</f>
        <v>0</v>
      </c>
      <c r="DZ274" s="8">
        <f>SUMIFS('Aceite Virgen'!DZ$6:DZ$257,'Aceite Virgen'!$A$6:$A$257,"&gt;="&amp;$A274,'Aceite Virgen'!$B$6:$B$257,"&lt;="&amp;$B274)</f>
        <v>1.31</v>
      </c>
      <c r="EA274" s="8">
        <f>SUMIFS('Aceite Virgen'!EA$6:EA$257,'Aceite Virgen'!$A$6:$A$257,"&gt;="&amp;$A274,'Aceite Virgen'!$B$6:$B$257,"&lt;="&amp;$B274)</f>
        <v>0</v>
      </c>
      <c r="EB274" s="8">
        <f>SUMIFS('Aceite Virgen'!EB$6:EB$257,'Aceite Virgen'!$A$6:$A$257,"&gt;="&amp;$A274,'Aceite Virgen'!$B$6:$B$257,"&lt;="&amp;$B274)</f>
        <v>1.18</v>
      </c>
      <c r="EC274" s="8">
        <f>SUMIFS('Aceite Virgen'!EC$6:EC$257,'Aceite Virgen'!$A$6:$A$257,"&gt;="&amp;$A274,'Aceite Virgen'!$B$6:$B$257,"&lt;="&amp;$B274)</f>
        <v>7.27</v>
      </c>
    </row>
    <row r="275" spans="1:133" x14ac:dyDescent="0.3">
      <c r="A275" s="14">
        <f>'TAM Aceite Virgen'!B23</f>
        <v>4.0999999999999996</v>
      </c>
      <c r="B275" s="14">
        <f>'TAM Aceite Virgen'!C23</f>
        <v>4.2</v>
      </c>
      <c r="C275" s="14"/>
      <c r="D275" s="8">
        <f>SUMIFS('Aceite Virgen'!D$6:D$257,'Aceite Virgen'!$A$6:$A$257,"&gt;="&amp;$A275,'Aceite Virgen'!$B$6:$B$257,"&lt;="&amp;$B275)</f>
        <v>32.15</v>
      </c>
      <c r="E275" s="8">
        <f>SUMIFS('Aceite Virgen'!E$6:E$257,'Aceite Virgen'!$A$6:$A$257,"&gt;="&amp;$A275,'Aceite Virgen'!$B$6:$B$257,"&lt;="&amp;$B275)</f>
        <v>27.89</v>
      </c>
      <c r="F275" s="8">
        <f>SUMIFS('Aceite Virgen'!F$6:F$257,'Aceite Virgen'!$A$6:$A$257,"&gt;="&amp;$A275,'Aceite Virgen'!$B$6:$B$257,"&lt;="&amp;$B275)</f>
        <v>38.410000000000004</v>
      </c>
      <c r="G275" s="8">
        <f>SUMIFS('Aceite Virgen'!G$6:G$257,'Aceite Virgen'!$A$6:$A$257,"&gt;="&amp;$A275,'Aceite Virgen'!$B$6:$B$257,"&lt;="&amp;$B275)</f>
        <v>0.95</v>
      </c>
      <c r="H275" s="14"/>
      <c r="I275" s="14"/>
      <c r="J275" s="14"/>
      <c r="K275" s="8">
        <f>SUMIFS('Aceite Virgen'!K$6:K$257,'Aceite Virgen'!$A$6:$A$257,"&gt;="&amp;$A275,'Aceite Virgen'!$B$6:$B$257,"&lt;="&amp;$B275)</f>
        <v>8.67</v>
      </c>
      <c r="L275" s="8">
        <f>SUMIFS('Aceite Virgen'!L$6:L$257,'Aceite Virgen'!$A$6:$A$257,"&gt;="&amp;$A275,'Aceite Virgen'!$B$6:$B$257,"&lt;="&amp;$B275)</f>
        <v>20.419999999999998</v>
      </c>
      <c r="M275" s="8">
        <f>SUMIFS('Aceite Virgen'!M$6:M$257,'Aceite Virgen'!$A$6:$A$257,"&gt;="&amp;$A275,'Aceite Virgen'!$B$6:$B$257,"&lt;="&amp;$B275)</f>
        <v>5.59</v>
      </c>
      <c r="N275" s="8">
        <f>SUMIFS('Aceite Virgen'!N$6:N$257,'Aceite Virgen'!$A$6:$A$257,"&gt;="&amp;$A275,'Aceite Virgen'!$B$6:$B$257,"&lt;="&amp;$B275)</f>
        <v>22.22</v>
      </c>
      <c r="O275" s="14"/>
      <c r="P275" s="14"/>
      <c r="Q275" s="14"/>
      <c r="R275" s="8">
        <f>SUMIFS('Aceite Virgen'!R$6:R$257,'Aceite Virgen'!$A$6:$A$257,"&gt;="&amp;$A275,'Aceite Virgen'!$B$6:$B$257,"&lt;="&amp;$B275)</f>
        <v>18.580000000000002</v>
      </c>
      <c r="S275" s="8">
        <f>SUMIFS('Aceite Virgen'!S$6:S$257,'Aceite Virgen'!$A$6:$A$257,"&gt;="&amp;$A275,'Aceite Virgen'!$B$6:$B$257,"&lt;="&amp;$B275)</f>
        <v>25.509999999999998</v>
      </c>
      <c r="T275" s="8">
        <f>SUMIFS('Aceite Virgen'!T$6:T$257,'Aceite Virgen'!$A$6:$A$257,"&gt;="&amp;$A275,'Aceite Virgen'!$B$6:$B$257,"&lt;="&amp;$B275)</f>
        <v>15.08</v>
      </c>
      <c r="U275" s="8">
        <f>SUMIFS('Aceite Virgen'!U$6:U$257,'Aceite Virgen'!$A$6:$A$257,"&gt;="&amp;$A275,'Aceite Virgen'!$B$6:$B$257,"&lt;="&amp;$B275)</f>
        <v>32.4</v>
      </c>
      <c r="V275" s="14"/>
      <c r="W275" s="14"/>
      <c r="X275" s="14"/>
      <c r="Y275" s="8">
        <f>SUMIFS('Aceite Virgen'!Y$6:Y$257,'Aceite Virgen'!$A$6:$A$257,"&gt;="&amp;$A275,'Aceite Virgen'!$B$6:$B$257,"&lt;="&amp;$B275)</f>
        <v>29.34</v>
      </c>
      <c r="Z275" s="8">
        <f>SUMIFS('Aceite Virgen'!Z$6:Z$257,'Aceite Virgen'!$A$6:$A$257,"&gt;="&amp;$A275,'Aceite Virgen'!$B$6:$B$257,"&lt;="&amp;$B275)</f>
        <v>22.31</v>
      </c>
      <c r="AA275" s="8">
        <f>SUMIFS('Aceite Virgen'!AA$6:AA$257,'Aceite Virgen'!$A$6:$A$257,"&gt;="&amp;$A275,'Aceite Virgen'!$B$6:$B$257,"&lt;="&amp;$B275)</f>
        <v>29.25</v>
      </c>
      <c r="AB275" s="8">
        <f>SUMIFS('Aceite Virgen'!AB$6:AB$257,'Aceite Virgen'!$A$6:$A$257,"&gt;="&amp;$A275,'Aceite Virgen'!$B$6:$B$257,"&lt;="&amp;$B275)</f>
        <v>43.45</v>
      </c>
      <c r="AC275" s="14"/>
      <c r="AD275" s="14"/>
      <c r="AE275" s="14"/>
      <c r="AF275" s="8">
        <f>SUMIFS('Aceite Virgen'!AF$6:AF$257,'Aceite Virgen'!$A$6:$A$257,"&gt;="&amp;$A275,'Aceite Virgen'!$B$6:$B$257,"&lt;="&amp;$B275)</f>
        <v>13.299999999999999</v>
      </c>
      <c r="AG275" s="8">
        <f>SUMIFS('Aceite Virgen'!AG$6:AG$257,'Aceite Virgen'!$A$6:$A$257,"&gt;="&amp;$A275,'Aceite Virgen'!$B$6:$B$257,"&lt;="&amp;$B275)</f>
        <v>24.59</v>
      </c>
      <c r="AH275" s="8">
        <f>SUMIFS('Aceite Virgen'!AH$6:AH$257,'Aceite Virgen'!$A$6:$A$257,"&gt;="&amp;$A275,'Aceite Virgen'!$B$6:$B$257,"&lt;="&amp;$B275)</f>
        <v>10.58</v>
      </c>
      <c r="AI275" s="8">
        <f>SUMIFS('Aceite Virgen'!AI$6:AI$257,'Aceite Virgen'!$A$6:$A$257,"&gt;="&amp;$A275,'Aceite Virgen'!$B$6:$B$257,"&lt;="&amp;$B275)</f>
        <v>64.510000000000005</v>
      </c>
      <c r="AJ275" s="14"/>
      <c r="AK275" s="14"/>
      <c r="AL275" s="14"/>
      <c r="AM275" s="8">
        <f>SUMIFS('Aceite Virgen'!AM$6:AM$257,'Aceite Virgen'!$A$6:$A$257,"&gt;="&amp;$A275,'Aceite Virgen'!$B$6:$B$257,"&lt;="&amp;$B275)</f>
        <v>14.46</v>
      </c>
      <c r="AN275" s="8">
        <f>SUMIFS('Aceite Virgen'!AN$6:AN$257,'Aceite Virgen'!$A$6:$A$257,"&gt;="&amp;$A275,'Aceite Virgen'!$B$6:$B$257,"&lt;="&amp;$B275)</f>
        <v>18.880000000000003</v>
      </c>
      <c r="AO275" s="8">
        <f>SUMIFS('Aceite Virgen'!AO$6:AO$257,'Aceite Virgen'!$A$6:$A$257,"&gt;="&amp;$A275,'Aceite Virgen'!$B$6:$B$257,"&lt;="&amp;$B275)</f>
        <v>12.66</v>
      </c>
      <c r="AP275" s="8">
        <f>SUMIFS('Aceite Virgen'!AP$6:AP$257,'Aceite Virgen'!$A$6:$A$257,"&gt;="&amp;$A275,'Aceite Virgen'!$B$6:$B$257,"&lt;="&amp;$B275)</f>
        <v>40.94</v>
      </c>
      <c r="AQ275" s="14"/>
      <c r="AR275" s="14"/>
      <c r="AT275" s="8">
        <f>SUMIFS('Aceite Virgen'!AT$6:AT$257,'Aceite Virgen'!$A$6:$A$257,"&gt;="&amp;$A275,'Aceite Virgen'!$B$6:$B$257,"&lt;="&amp;$B275)</f>
        <v>10.680000000000001</v>
      </c>
      <c r="AU275" s="8">
        <f>SUMIFS('Aceite Virgen'!AU$6:AU$257,'Aceite Virgen'!$A$6:$A$257,"&gt;="&amp;$A275,'Aceite Virgen'!$B$6:$B$257,"&lt;="&amp;$B275)</f>
        <v>14.35</v>
      </c>
      <c r="AV275" s="8">
        <f>SUMIFS('Aceite Virgen'!AV$6:AV$257,'Aceite Virgen'!$A$6:$A$257,"&gt;="&amp;$A275,'Aceite Virgen'!$B$6:$B$257,"&lt;="&amp;$B275)</f>
        <v>9.69</v>
      </c>
      <c r="AW275" s="8">
        <f>SUMIFS('Aceite Virgen'!AW$6:AW$257,'Aceite Virgen'!$A$6:$A$257,"&gt;="&amp;$A275,'Aceite Virgen'!$B$6:$B$257,"&lt;="&amp;$B275)</f>
        <v>55.730000000000004</v>
      </c>
      <c r="BA275" s="8">
        <f>SUMIFS('Aceite Virgen'!BA$6:BA$257,'Aceite Virgen'!$A$6:$A$257,"&gt;="&amp;A275,'Aceite Virgen'!$B$6:$B$257,"&lt;="&amp;B275)</f>
        <v>12.540000000000001</v>
      </c>
      <c r="BB275" s="8">
        <f>SUMIFS('Aceite Virgen'!BB$6:BB$257,'Aceite Virgen'!$A$6:$A$257,"&gt;="&amp;$A275,'Aceite Virgen'!$B$6:$B$257,"&lt;="&amp;$B275)</f>
        <v>12</v>
      </c>
      <c r="BC275" s="8">
        <f>SUMIFS('Aceite Virgen'!BC$6:BC$257,'Aceite Virgen'!$A$6:$A$257,"&gt;="&amp;$A275,'Aceite Virgen'!$B$6:$B$257,"&lt;="&amp;$B275)</f>
        <v>10.71</v>
      </c>
      <c r="BD275" s="8">
        <f>SUMIFS('Aceite Virgen'!BD$6:BD$257,'Aceite Virgen'!$A$6:$A$257,"&gt;="&amp;$A275,'Aceite Virgen'!$B$6:$B$257,"&lt;="&amp;$B275)</f>
        <v>47.61</v>
      </c>
      <c r="BH275" s="8">
        <f>SUMIFS('Aceite Virgen'!BH$6:BH$257,'Aceite Virgen'!$A$6:$A$257,"&gt;="&amp;$A275,'Aceite Virgen'!$B$6:$B$257,"&lt;="&amp;$B275)</f>
        <v>14.649999999999999</v>
      </c>
      <c r="BI275" s="8">
        <f>SUMIFS('Aceite Virgen'!BI$6:BI$257,'Aceite Virgen'!$A$6:$A$257,"&gt;="&amp;$A275,'Aceite Virgen'!$B$6:$B$257,"&lt;="&amp;$B275)</f>
        <v>11.940000000000001</v>
      </c>
      <c r="BJ275" s="8">
        <f>SUMIFS('Aceite Virgen'!BJ$6:BJ$257,'Aceite Virgen'!$A$6:$A$257,"&gt;="&amp;$A275,'Aceite Virgen'!$B$6:$B$257,"&lt;="&amp;$B275)</f>
        <v>12.9</v>
      </c>
      <c r="BK275" s="8">
        <f>SUMIFS('Aceite Virgen'!BK$6:BK$257,'Aceite Virgen'!$A$6:$A$257,"&gt;="&amp;$A275,'Aceite Virgen'!$B$6:$B$257,"&lt;="&amp;$B275)</f>
        <v>72.16</v>
      </c>
      <c r="BO275" s="8">
        <f>SUMIFS('Aceite Virgen'!BO$6:BO$257,'Aceite Virgen'!$A$6:$A$257,"&gt;="&amp;$A275,'Aceite Virgen'!$B$6:$B$257,"&lt;="&amp;$B275)</f>
        <v>13.6</v>
      </c>
      <c r="BP275" s="8">
        <f>SUMIFS('Aceite Virgen'!BP$6:BP$257,'Aceite Virgen'!$A$6:$A$257,"&gt;="&amp;$A275,'Aceite Virgen'!$B$6:$B$257,"&lt;="&amp;$B275)</f>
        <v>21.1</v>
      </c>
      <c r="BQ275" s="8">
        <f>SUMIFS('Aceite Virgen'!BQ$6:BQ$257,'Aceite Virgen'!$A$6:$A$257,"&gt;="&amp;$A275,'Aceite Virgen'!$B$6:$B$257,"&lt;="&amp;$B275)</f>
        <v>12.530000000000001</v>
      </c>
      <c r="BR275" s="8">
        <f>SUMIFS('Aceite Virgen'!BR$6:BR$257,'Aceite Virgen'!$A$6:$A$257,"&gt;="&amp;$A275,'Aceite Virgen'!$B$6:$B$257,"&lt;="&amp;$B275)</f>
        <v>27.99</v>
      </c>
      <c r="BV275" s="8">
        <f>SUMIFS('Aceite Virgen'!BV$6:BV$257,'Aceite Virgen'!$A$6:$A$257,"&gt;="&amp;$A275,'Aceite Virgen'!$B$6:$B$257,"&lt;="&amp;$B275)</f>
        <v>11.469999999999999</v>
      </c>
      <c r="BW275" s="8">
        <f>SUMIFS('Aceite Virgen'!BW$6:BW$257,'Aceite Virgen'!$A$6:$A$257,"&gt;="&amp;$A275,'Aceite Virgen'!$B$6:$B$257,"&lt;="&amp;$B275)</f>
        <v>3.52</v>
      </c>
      <c r="BX275" s="8">
        <f>SUMIFS('Aceite Virgen'!BX$6:BX$257,'Aceite Virgen'!$A$6:$A$257,"&gt;="&amp;$A275,'Aceite Virgen'!$B$6:$B$257,"&lt;="&amp;$B275)</f>
        <v>11.59</v>
      </c>
      <c r="BY275" s="8">
        <f>SUMIFS('Aceite Virgen'!BY$6:BY$257,'Aceite Virgen'!$A$6:$A$257,"&gt;="&amp;$A275,'Aceite Virgen'!$B$6:$B$257,"&lt;="&amp;$B275)</f>
        <v>44.73</v>
      </c>
      <c r="CC275" s="8">
        <f>SUMIFS('Aceite Virgen'!CC$6:CC$257,'Aceite Virgen'!$A$6:$A$257,"&gt;="&amp;$A275,'Aceite Virgen'!$B$6:$B$257,"&lt;="&amp;$B275)</f>
        <v>5.0599999999999996</v>
      </c>
      <c r="CD275" s="8">
        <f>SUMIFS('Aceite Virgen'!CD$6:CD$257,'Aceite Virgen'!$A$6:$A$257,"&gt;="&amp;$A275,'Aceite Virgen'!$B$6:$B$257,"&lt;="&amp;$B275)</f>
        <v>1.05</v>
      </c>
      <c r="CE275" s="8">
        <f>SUMIFS('Aceite Virgen'!CE$6:CE$257,'Aceite Virgen'!$A$6:$A$257,"&gt;="&amp;$A275,'Aceite Virgen'!$B$6:$B$257,"&lt;="&amp;$B275)</f>
        <v>5.45</v>
      </c>
      <c r="CF275" s="8">
        <f>SUMIFS('Aceite Virgen'!CF$6:CF$257,'Aceite Virgen'!$A$6:$A$257,"&gt;="&amp;$A275,'Aceite Virgen'!$B$6:$B$257,"&lt;="&amp;$B275)</f>
        <v>7.76</v>
      </c>
      <c r="CJ275" s="8">
        <f>SUMIFS('Aceite Virgen'!CJ$6:CJ$257,'Aceite Virgen'!$A$6:$A$257,"&gt;="&amp;$A275,'Aceite Virgen'!$B$6:$B$257,"&lt;="&amp;$B275)</f>
        <v>0.19</v>
      </c>
      <c r="CK275" s="8">
        <f>SUMIFS('Aceite Virgen'!CK$6:CK$257,'Aceite Virgen'!$A$6:$A$257,"&gt;="&amp;$A275,'Aceite Virgen'!$B$6:$B$257,"&lt;="&amp;$B275)</f>
        <v>0</v>
      </c>
      <c r="CL275" s="8">
        <f>SUMIFS('Aceite Virgen'!CL$6:CL$257,'Aceite Virgen'!$A$6:$A$257,"&gt;="&amp;$A275,'Aceite Virgen'!$B$6:$B$257,"&lt;="&amp;$B275)</f>
        <v>0.23</v>
      </c>
      <c r="CM275" s="8">
        <f>SUMIFS('Aceite Virgen'!CM$6:CM$257,'Aceite Virgen'!$A$6:$A$257,"&gt;="&amp;$A275,'Aceite Virgen'!$B$6:$B$257,"&lt;="&amp;$B275)</f>
        <v>0</v>
      </c>
      <c r="CQ275" s="8">
        <f>SUMIFS('Aceite Virgen'!CQ$6:CQ$257,'Aceite Virgen'!$A$6:$A$257,"&gt;="&amp;$A275,'Aceite Virgen'!$B$6:$B$257,"&lt;="&amp;$B275)</f>
        <v>0.55000000000000004</v>
      </c>
      <c r="CR275" s="8">
        <f>SUMIFS('Aceite Virgen'!CR$6:CR$257,'Aceite Virgen'!$A$6:$A$257,"&gt;="&amp;$A275,'Aceite Virgen'!$B$6:$B$257,"&lt;="&amp;$B275)</f>
        <v>0</v>
      </c>
      <c r="CS275" s="8">
        <f>SUMIFS('Aceite Virgen'!CS$6:CS$257,'Aceite Virgen'!$A$6:$A$257,"&gt;="&amp;$A275,'Aceite Virgen'!$B$6:$B$257,"&lt;="&amp;$B275)</f>
        <v>0.46</v>
      </c>
      <c r="CT275" s="8">
        <f>SUMIFS('Aceite Virgen'!CT$6:CT$257,'Aceite Virgen'!$A$6:$A$257,"&gt;="&amp;$A275,'Aceite Virgen'!$B$6:$B$257,"&lt;="&amp;$B275)</f>
        <v>0</v>
      </c>
      <c r="CX275" s="8">
        <f>SUMIFS('Aceite Virgen'!CX$6:CX$257,'Aceite Virgen'!$A$6:$A$257,"&gt;="&amp;$A275,'Aceite Virgen'!$B$6:$B$257,"&lt;="&amp;$B275)</f>
        <v>0.67</v>
      </c>
      <c r="CY275" s="8">
        <f>SUMIFS('Aceite Virgen'!CY$6:CY$257,'Aceite Virgen'!$A$6:$A$257,"&gt;="&amp;$A275,'Aceite Virgen'!$B$6:$B$257,"&lt;="&amp;$B275)</f>
        <v>0</v>
      </c>
      <c r="CZ275" s="8">
        <f>SUMIFS('Aceite Virgen'!CZ$6:CZ$257,'Aceite Virgen'!$A$6:$A$257,"&gt;="&amp;$A275,'Aceite Virgen'!$B$6:$B$257,"&lt;="&amp;$B275)</f>
        <v>0.94</v>
      </c>
      <c r="DA275" s="8">
        <f>SUMIFS('Aceite Virgen'!DA$6:DA$257,'Aceite Virgen'!$A$6:$A$257,"&gt;="&amp;$A275,'Aceite Virgen'!$B$6:$B$257,"&lt;="&amp;$B275)</f>
        <v>0</v>
      </c>
      <c r="DE275" s="8">
        <f>SUMIFS('Aceite Virgen'!DE$6:DE$257,'Aceite Virgen'!$A$6:$A$257,"&gt;="&amp;$A275,'Aceite Virgen'!$B$6:$B$257,"&lt;="&amp;$B275)</f>
        <v>0.24</v>
      </c>
      <c r="DF275" s="8">
        <f>SUMIFS('Aceite Virgen'!DF$6:DF$257,'Aceite Virgen'!$A$6:$A$257,"&gt;="&amp;$A275,'Aceite Virgen'!$B$6:$B$257,"&lt;="&amp;$B275)</f>
        <v>0</v>
      </c>
      <c r="DG275" s="8">
        <f>SUMIFS('Aceite Virgen'!DG$6:DG$257,'Aceite Virgen'!$A$6:$A$257,"&gt;="&amp;$A275,'Aceite Virgen'!$B$6:$B$257,"&lt;="&amp;$B275)</f>
        <v>0.13</v>
      </c>
      <c r="DH275" s="8">
        <f>SUMIFS('Aceite Virgen'!DH$6:DH$257,'Aceite Virgen'!$A$6:$A$257,"&gt;="&amp;$A275,'Aceite Virgen'!$B$6:$B$257,"&lt;="&amp;$B275)</f>
        <v>0</v>
      </c>
      <c r="DL275" s="8">
        <f>SUMIFS('Aceite Virgen'!DL$6:DL$257,'Aceite Virgen'!$A$6:$A$257,"&gt;="&amp;$A275,'Aceite Virgen'!$B$6:$B$257,"&lt;="&amp;$B275)</f>
        <v>0</v>
      </c>
      <c r="DM275" s="8">
        <f>SUMIFS('Aceite Virgen'!DM$6:DM$257,'Aceite Virgen'!$A$6:$A$257,"&gt;="&amp;$A275,'Aceite Virgen'!$B$6:$B$257,"&lt;="&amp;$B275)</f>
        <v>0</v>
      </c>
      <c r="DN275" s="8">
        <f>SUMIFS('Aceite Virgen'!DN$6:DN$257,'Aceite Virgen'!$A$6:$A$257,"&gt;="&amp;$A275,'Aceite Virgen'!$B$6:$B$257,"&lt;="&amp;$B275)</f>
        <v>0</v>
      </c>
      <c r="DO275" s="8">
        <f>SUMIFS('Aceite Virgen'!DO$6:DO$257,'Aceite Virgen'!$A$6:$A$257,"&gt;="&amp;$A275,'Aceite Virgen'!$B$6:$B$257,"&lt;="&amp;$B275)</f>
        <v>0</v>
      </c>
      <c r="DS275" s="8">
        <f>SUMIFS('Aceite Virgen'!DS$6:DS$257,'Aceite Virgen'!$A$6:$A$257,"&gt;="&amp;$A275,'Aceite Virgen'!$B$6:$B$257,"&lt;="&amp;$B275)</f>
        <v>0.43</v>
      </c>
      <c r="DT275" s="8">
        <f>SUMIFS('Aceite Virgen'!DT$6:DT$257,'Aceite Virgen'!$A$6:$A$257,"&gt;="&amp;$A275,'Aceite Virgen'!$B$6:$B$257,"&lt;="&amp;$B275)</f>
        <v>0</v>
      </c>
      <c r="DU275" s="8">
        <f>SUMIFS('Aceite Virgen'!DU$6:DU$257,'Aceite Virgen'!$A$6:$A$257,"&gt;="&amp;$A275,'Aceite Virgen'!$B$6:$B$257,"&lt;="&amp;$B275)</f>
        <v>0</v>
      </c>
      <c r="DV275" s="8">
        <f>SUMIFS('Aceite Virgen'!DV$6:DV$257,'Aceite Virgen'!$A$6:$A$257,"&gt;="&amp;$A275,'Aceite Virgen'!$B$6:$B$257,"&lt;="&amp;$B275)</f>
        <v>7.43</v>
      </c>
      <c r="DZ275" s="8">
        <f>SUMIFS('Aceite Virgen'!DZ$6:DZ$257,'Aceite Virgen'!$A$6:$A$257,"&gt;="&amp;$A275,'Aceite Virgen'!$B$6:$B$257,"&lt;="&amp;$B275)</f>
        <v>0</v>
      </c>
      <c r="EA275" s="8">
        <f>SUMIFS('Aceite Virgen'!EA$6:EA$257,'Aceite Virgen'!$A$6:$A$257,"&gt;="&amp;$A275,'Aceite Virgen'!$B$6:$B$257,"&lt;="&amp;$B275)</f>
        <v>0</v>
      </c>
      <c r="EB275" s="8">
        <f>SUMIFS('Aceite Virgen'!EB$6:EB$257,'Aceite Virgen'!$A$6:$A$257,"&gt;="&amp;$A275,'Aceite Virgen'!$B$6:$B$257,"&lt;="&amp;$B275)</f>
        <v>0</v>
      </c>
      <c r="EC275" s="8">
        <f>SUMIFS('Aceite Virgen'!EC$6:EC$257,'Aceite Virgen'!$A$6:$A$257,"&gt;="&amp;$A275,'Aceite Virgen'!$B$6:$B$257,"&lt;="&amp;$B275)</f>
        <v>0</v>
      </c>
    </row>
    <row r="276" spans="1:133" x14ac:dyDescent="0.3">
      <c r="A276" s="14">
        <f>'TAM Aceite Virgen'!B24</f>
        <v>4.2</v>
      </c>
      <c r="B276" s="14">
        <f>'TAM Aceite Virgen'!C24</f>
        <v>4.3</v>
      </c>
      <c r="C276" s="14"/>
      <c r="D276" s="8">
        <f>SUMIFS('Aceite Virgen'!D$6:D$257,'Aceite Virgen'!$A$6:$A$257,"&gt;="&amp;$A276,'Aceite Virgen'!$B$6:$B$257,"&lt;="&amp;$B276)</f>
        <v>7.59</v>
      </c>
      <c r="E276" s="8">
        <f>SUMIFS('Aceite Virgen'!E$6:E$257,'Aceite Virgen'!$A$6:$A$257,"&gt;="&amp;$A276,'Aceite Virgen'!$B$6:$B$257,"&lt;="&amp;$B276)</f>
        <v>2.4300000000000002</v>
      </c>
      <c r="F276" s="8">
        <f>SUMIFS('Aceite Virgen'!F$6:F$257,'Aceite Virgen'!$A$6:$A$257,"&gt;="&amp;$A276,'Aceite Virgen'!$B$6:$B$257,"&lt;="&amp;$B276)</f>
        <v>9.8500000000000014</v>
      </c>
      <c r="G276" s="8">
        <f>SUMIFS('Aceite Virgen'!G$6:G$257,'Aceite Virgen'!$A$6:$A$257,"&gt;="&amp;$A276,'Aceite Virgen'!$B$6:$B$257,"&lt;="&amp;$B276)</f>
        <v>0</v>
      </c>
      <c r="H276" s="14"/>
      <c r="I276" s="14"/>
      <c r="J276" s="14"/>
      <c r="K276" s="8">
        <f>SUMIFS('Aceite Virgen'!K$6:K$257,'Aceite Virgen'!$A$6:$A$257,"&gt;="&amp;$A276,'Aceite Virgen'!$B$6:$B$257,"&lt;="&amp;$B276)</f>
        <v>40.129999999999995</v>
      </c>
      <c r="L276" s="8">
        <f>SUMIFS('Aceite Virgen'!L$6:L$257,'Aceite Virgen'!$A$6:$A$257,"&gt;="&amp;$A276,'Aceite Virgen'!$B$6:$B$257,"&lt;="&amp;$B276)</f>
        <v>0</v>
      </c>
      <c r="M276" s="8">
        <f>SUMIFS('Aceite Virgen'!M$6:M$257,'Aceite Virgen'!$A$6:$A$257,"&gt;="&amp;$A276,'Aceite Virgen'!$B$6:$B$257,"&lt;="&amp;$B276)</f>
        <v>52.21</v>
      </c>
      <c r="N276" s="8">
        <f>SUMIFS('Aceite Virgen'!N$6:N$257,'Aceite Virgen'!$A$6:$A$257,"&gt;="&amp;$A276,'Aceite Virgen'!$B$6:$B$257,"&lt;="&amp;$B276)</f>
        <v>5.86</v>
      </c>
      <c r="O276" s="14"/>
      <c r="P276" s="14"/>
      <c r="Q276" s="14"/>
      <c r="R276" s="8">
        <f>SUMIFS('Aceite Virgen'!R$6:R$257,'Aceite Virgen'!$A$6:$A$257,"&gt;="&amp;$A276,'Aceite Virgen'!$B$6:$B$257,"&lt;="&amp;$B276)</f>
        <v>16.66</v>
      </c>
      <c r="S276" s="8">
        <f>SUMIFS('Aceite Virgen'!S$6:S$257,'Aceite Virgen'!$A$6:$A$257,"&gt;="&amp;$A276,'Aceite Virgen'!$B$6:$B$257,"&lt;="&amp;$B276)</f>
        <v>4.67</v>
      </c>
      <c r="T276" s="8">
        <f>SUMIFS('Aceite Virgen'!T$6:T$257,'Aceite Virgen'!$A$6:$A$257,"&gt;="&amp;$A276,'Aceite Virgen'!$B$6:$B$257,"&lt;="&amp;$B276)</f>
        <v>21.02</v>
      </c>
      <c r="U276" s="8">
        <f>SUMIFS('Aceite Virgen'!U$6:U$257,'Aceite Virgen'!$A$6:$A$257,"&gt;="&amp;$A276,'Aceite Virgen'!$B$6:$B$257,"&lt;="&amp;$B276)</f>
        <v>5.2</v>
      </c>
      <c r="V276" s="14"/>
      <c r="W276" s="14"/>
      <c r="X276" s="14"/>
      <c r="Y276" s="8">
        <f>SUMIFS('Aceite Virgen'!Y$6:Y$257,'Aceite Virgen'!$A$6:$A$257,"&gt;="&amp;$A276,'Aceite Virgen'!$B$6:$B$257,"&lt;="&amp;$B276)</f>
        <v>7.29</v>
      </c>
      <c r="Z276" s="8">
        <f>SUMIFS('Aceite Virgen'!Z$6:Z$257,'Aceite Virgen'!$A$6:$A$257,"&gt;="&amp;$A276,'Aceite Virgen'!$B$6:$B$257,"&lt;="&amp;$B276)</f>
        <v>0.57999999999999996</v>
      </c>
      <c r="AA276" s="8">
        <f>SUMIFS('Aceite Virgen'!AA$6:AA$257,'Aceite Virgen'!$A$6:$A$257,"&gt;="&amp;$A276,'Aceite Virgen'!$B$6:$B$257,"&lt;="&amp;$B276)</f>
        <v>6.83</v>
      </c>
      <c r="AB276" s="8">
        <f>SUMIFS('Aceite Virgen'!AB$6:AB$257,'Aceite Virgen'!$A$6:$A$257,"&gt;="&amp;$A276,'Aceite Virgen'!$B$6:$B$257,"&lt;="&amp;$B276)</f>
        <v>30.86</v>
      </c>
      <c r="AC276" s="14"/>
      <c r="AD276" s="14"/>
      <c r="AE276" s="14"/>
      <c r="AF276" s="8">
        <f>SUMIFS('Aceite Virgen'!AF$6:AF$257,'Aceite Virgen'!$A$6:$A$257,"&gt;="&amp;$A276,'Aceite Virgen'!$B$6:$B$257,"&lt;="&amp;$B276)</f>
        <v>3.54</v>
      </c>
      <c r="AG276" s="8">
        <f>SUMIFS('Aceite Virgen'!AG$6:AG$257,'Aceite Virgen'!$A$6:$A$257,"&gt;="&amp;$A276,'Aceite Virgen'!$B$6:$B$257,"&lt;="&amp;$B276)</f>
        <v>2.1800000000000002</v>
      </c>
      <c r="AH276" s="8">
        <f>SUMIFS('Aceite Virgen'!AH$6:AH$257,'Aceite Virgen'!$A$6:$A$257,"&gt;="&amp;$A276,'Aceite Virgen'!$B$6:$B$257,"&lt;="&amp;$B276)</f>
        <v>3.15</v>
      </c>
      <c r="AI276" s="8">
        <f>SUMIFS('Aceite Virgen'!AI$6:AI$257,'Aceite Virgen'!$A$6:$A$257,"&gt;="&amp;$A276,'Aceite Virgen'!$B$6:$B$257,"&lt;="&amp;$B276)</f>
        <v>21.41</v>
      </c>
      <c r="AJ276" s="14"/>
      <c r="AK276" s="14"/>
      <c r="AL276" s="14"/>
      <c r="AM276" s="8">
        <f>SUMIFS('Aceite Virgen'!AM$6:AM$257,'Aceite Virgen'!$A$6:$A$257,"&gt;="&amp;$A276,'Aceite Virgen'!$B$6:$B$257,"&lt;="&amp;$B276)</f>
        <v>2.6</v>
      </c>
      <c r="AN276" s="8">
        <f>SUMIFS('Aceite Virgen'!AN$6:AN$257,'Aceite Virgen'!$A$6:$A$257,"&gt;="&amp;$A276,'Aceite Virgen'!$B$6:$B$257,"&lt;="&amp;$B276)</f>
        <v>0.95</v>
      </c>
      <c r="AO276" s="8">
        <f>SUMIFS('Aceite Virgen'!AO$6:AO$257,'Aceite Virgen'!$A$6:$A$257,"&gt;="&amp;$A276,'Aceite Virgen'!$B$6:$B$257,"&lt;="&amp;$B276)</f>
        <v>2.9400000000000004</v>
      </c>
      <c r="AP276" s="8">
        <f>SUMIFS('Aceite Virgen'!AP$6:AP$257,'Aceite Virgen'!$A$6:$A$257,"&gt;="&amp;$A276,'Aceite Virgen'!$B$6:$B$257,"&lt;="&amp;$B276)</f>
        <v>0.8</v>
      </c>
      <c r="AQ276" s="14"/>
      <c r="AR276" s="14"/>
      <c r="AT276" s="8">
        <f>SUMIFS('Aceite Virgen'!AT$6:AT$257,'Aceite Virgen'!$A$6:$A$257,"&gt;="&amp;$A276,'Aceite Virgen'!$B$6:$B$257,"&lt;="&amp;$B276)</f>
        <v>2.02</v>
      </c>
      <c r="AU276" s="8">
        <f>SUMIFS('Aceite Virgen'!AU$6:AU$257,'Aceite Virgen'!$A$6:$A$257,"&gt;="&amp;$A276,'Aceite Virgen'!$B$6:$B$257,"&lt;="&amp;$B276)</f>
        <v>0</v>
      </c>
      <c r="AV276" s="8">
        <f>SUMIFS('Aceite Virgen'!AV$6:AV$257,'Aceite Virgen'!$A$6:$A$257,"&gt;="&amp;$A276,'Aceite Virgen'!$B$6:$B$257,"&lt;="&amp;$B276)</f>
        <v>2.4</v>
      </c>
      <c r="AW276" s="8">
        <f>SUMIFS('Aceite Virgen'!AW$6:AW$257,'Aceite Virgen'!$A$6:$A$257,"&gt;="&amp;$A276,'Aceite Virgen'!$B$6:$B$257,"&lt;="&amp;$B276)</f>
        <v>0</v>
      </c>
      <c r="BA276" s="8">
        <f>SUMIFS('Aceite Virgen'!BA$6:BA$257,'Aceite Virgen'!$A$6:$A$257,"&gt;="&amp;A276,'Aceite Virgen'!$B$6:$B$257,"&lt;="&amp;B276)</f>
        <v>2.5100000000000002</v>
      </c>
      <c r="BB276" s="8">
        <f>SUMIFS('Aceite Virgen'!BB$6:BB$257,'Aceite Virgen'!$A$6:$A$257,"&gt;="&amp;$A276,'Aceite Virgen'!$B$6:$B$257,"&lt;="&amp;$B276)</f>
        <v>8.09</v>
      </c>
      <c r="BC276" s="8">
        <f>SUMIFS('Aceite Virgen'!BC$6:BC$257,'Aceite Virgen'!$A$6:$A$257,"&gt;="&amp;$A276,'Aceite Virgen'!$B$6:$B$257,"&lt;="&amp;$B276)</f>
        <v>1.9700000000000002</v>
      </c>
      <c r="BD276" s="8">
        <f>SUMIFS('Aceite Virgen'!BD$6:BD$257,'Aceite Virgen'!$A$6:$A$257,"&gt;="&amp;$A276,'Aceite Virgen'!$B$6:$B$257,"&lt;="&amp;$B276)</f>
        <v>0</v>
      </c>
      <c r="BH276" s="8">
        <f>SUMIFS('Aceite Virgen'!BH$6:BH$257,'Aceite Virgen'!$A$6:$A$257,"&gt;="&amp;$A276,'Aceite Virgen'!$B$6:$B$257,"&lt;="&amp;$B276)</f>
        <v>1.02</v>
      </c>
      <c r="BI276" s="8">
        <f>SUMIFS('Aceite Virgen'!BI$6:BI$257,'Aceite Virgen'!$A$6:$A$257,"&gt;="&amp;$A276,'Aceite Virgen'!$B$6:$B$257,"&lt;="&amp;$B276)</f>
        <v>0</v>
      </c>
      <c r="BJ276" s="8">
        <f>SUMIFS('Aceite Virgen'!BJ$6:BJ$257,'Aceite Virgen'!$A$6:$A$257,"&gt;="&amp;$A276,'Aceite Virgen'!$B$6:$B$257,"&lt;="&amp;$B276)</f>
        <v>1.07</v>
      </c>
      <c r="BK276" s="8">
        <f>SUMIFS('Aceite Virgen'!BK$6:BK$257,'Aceite Virgen'!$A$6:$A$257,"&gt;="&amp;$A276,'Aceite Virgen'!$B$6:$B$257,"&lt;="&amp;$B276)</f>
        <v>2.2999999999999998</v>
      </c>
      <c r="BO276" s="8">
        <f>SUMIFS('Aceite Virgen'!BO$6:BO$257,'Aceite Virgen'!$A$6:$A$257,"&gt;="&amp;$A276,'Aceite Virgen'!$B$6:$B$257,"&lt;="&amp;$B276)</f>
        <v>1.38</v>
      </c>
      <c r="BP276" s="8">
        <f>SUMIFS('Aceite Virgen'!BP$6:BP$257,'Aceite Virgen'!$A$6:$A$257,"&gt;="&amp;$A276,'Aceite Virgen'!$B$6:$B$257,"&lt;="&amp;$B276)</f>
        <v>3.26</v>
      </c>
      <c r="BQ276" s="8">
        <f>SUMIFS('Aceite Virgen'!BQ$6:BQ$257,'Aceite Virgen'!$A$6:$A$257,"&gt;="&amp;$A276,'Aceite Virgen'!$B$6:$B$257,"&lt;="&amp;$B276)</f>
        <v>0.56000000000000005</v>
      </c>
      <c r="BR276" s="8">
        <f>SUMIFS('Aceite Virgen'!BR$6:BR$257,'Aceite Virgen'!$A$6:$A$257,"&gt;="&amp;$A276,'Aceite Virgen'!$B$6:$B$257,"&lt;="&amp;$B276)</f>
        <v>6.95</v>
      </c>
      <c r="BV276" s="8">
        <f>SUMIFS('Aceite Virgen'!BV$6:BV$257,'Aceite Virgen'!$A$6:$A$257,"&gt;="&amp;$A276,'Aceite Virgen'!$B$6:$B$257,"&lt;="&amp;$B276)</f>
        <v>0.28000000000000003</v>
      </c>
      <c r="BW276" s="8">
        <f>SUMIFS('Aceite Virgen'!BW$6:BW$257,'Aceite Virgen'!$A$6:$A$257,"&gt;="&amp;$A276,'Aceite Virgen'!$B$6:$B$257,"&lt;="&amp;$B276)</f>
        <v>1.39</v>
      </c>
      <c r="BX276" s="8">
        <f>SUMIFS('Aceite Virgen'!BX$6:BX$257,'Aceite Virgen'!$A$6:$A$257,"&gt;="&amp;$A276,'Aceite Virgen'!$B$6:$B$257,"&lt;="&amp;$B276)</f>
        <v>0.18</v>
      </c>
      <c r="BY276" s="8">
        <f>SUMIFS('Aceite Virgen'!BY$6:BY$257,'Aceite Virgen'!$A$6:$A$257,"&gt;="&amp;$A276,'Aceite Virgen'!$B$6:$B$257,"&lt;="&amp;$B276)</f>
        <v>0</v>
      </c>
      <c r="CC276" s="8">
        <f>SUMIFS('Aceite Virgen'!CC$6:CC$257,'Aceite Virgen'!$A$6:$A$257,"&gt;="&amp;$A276,'Aceite Virgen'!$B$6:$B$257,"&lt;="&amp;$B276)</f>
        <v>0.5</v>
      </c>
      <c r="CD276" s="8">
        <f>SUMIFS('Aceite Virgen'!CD$6:CD$257,'Aceite Virgen'!$A$6:$A$257,"&gt;="&amp;$A276,'Aceite Virgen'!$B$6:$B$257,"&lt;="&amp;$B276)</f>
        <v>0</v>
      </c>
      <c r="CE276" s="8">
        <f>SUMIFS('Aceite Virgen'!CE$6:CE$257,'Aceite Virgen'!$A$6:$A$257,"&gt;="&amp;$A276,'Aceite Virgen'!$B$6:$B$257,"&lt;="&amp;$B276)</f>
        <v>0.59</v>
      </c>
      <c r="CF276" s="8">
        <f>SUMIFS('Aceite Virgen'!CF$6:CF$257,'Aceite Virgen'!$A$6:$A$257,"&gt;="&amp;$A276,'Aceite Virgen'!$B$6:$B$257,"&lt;="&amp;$B276)</f>
        <v>0</v>
      </c>
      <c r="CJ276" s="8">
        <f>SUMIFS('Aceite Virgen'!CJ$6:CJ$257,'Aceite Virgen'!$A$6:$A$257,"&gt;="&amp;$A276,'Aceite Virgen'!$B$6:$B$257,"&lt;="&amp;$B276)</f>
        <v>0.4</v>
      </c>
      <c r="CK276" s="8">
        <f>SUMIFS('Aceite Virgen'!CK$6:CK$257,'Aceite Virgen'!$A$6:$A$257,"&gt;="&amp;$A276,'Aceite Virgen'!$B$6:$B$257,"&lt;="&amp;$B276)</f>
        <v>2</v>
      </c>
      <c r="CL276" s="8">
        <f>SUMIFS('Aceite Virgen'!CL$6:CL$257,'Aceite Virgen'!$A$6:$A$257,"&gt;="&amp;$A276,'Aceite Virgen'!$B$6:$B$257,"&lt;="&amp;$B276)</f>
        <v>0.27</v>
      </c>
      <c r="CM276" s="8">
        <f>SUMIFS('Aceite Virgen'!CM$6:CM$257,'Aceite Virgen'!$A$6:$A$257,"&gt;="&amp;$A276,'Aceite Virgen'!$B$6:$B$257,"&lt;="&amp;$B276)</f>
        <v>0</v>
      </c>
      <c r="CQ276" s="8">
        <f>SUMIFS('Aceite Virgen'!CQ$6:CQ$257,'Aceite Virgen'!$A$6:$A$257,"&gt;="&amp;$A276,'Aceite Virgen'!$B$6:$B$257,"&lt;="&amp;$B276)</f>
        <v>0.13</v>
      </c>
      <c r="CR276" s="8">
        <f>SUMIFS('Aceite Virgen'!CR$6:CR$257,'Aceite Virgen'!$A$6:$A$257,"&gt;="&amp;$A276,'Aceite Virgen'!$B$6:$B$257,"&lt;="&amp;$B276)</f>
        <v>0</v>
      </c>
      <c r="CS276" s="8">
        <f>SUMIFS('Aceite Virgen'!CS$6:CS$257,'Aceite Virgen'!$A$6:$A$257,"&gt;="&amp;$A276,'Aceite Virgen'!$B$6:$B$257,"&lt;="&amp;$B276)</f>
        <v>0.16</v>
      </c>
      <c r="CT276" s="8">
        <f>SUMIFS('Aceite Virgen'!CT$6:CT$257,'Aceite Virgen'!$A$6:$A$257,"&gt;="&amp;$A276,'Aceite Virgen'!$B$6:$B$257,"&lt;="&amp;$B276)</f>
        <v>0</v>
      </c>
      <c r="CX276" s="8">
        <f>SUMIFS('Aceite Virgen'!CX$6:CX$257,'Aceite Virgen'!$A$6:$A$257,"&gt;="&amp;$A276,'Aceite Virgen'!$B$6:$B$257,"&lt;="&amp;$B276)</f>
        <v>0.33</v>
      </c>
      <c r="CY276" s="8">
        <f>SUMIFS('Aceite Virgen'!CY$6:CY$257,'Aceite Virgen'!$A$6:$A$257,"&gt;="&amp;$A276,'Aceite Virgen'!$B$6:$B$257,"&lt;="&amp;$B276)</f>
        <v>0</v>
      </c>
      <c r="CZ276" s="8">
        <f>SUMIFS('Aceite Virgen'!CZ$6:CZ$257,'Aceite Virgen'!$A$6:$A$257,"&gt;="&amp;$A276,'Aceite Virgen'!$B$6:$B$257,"&lt;="&amp;$B276)</f>
        <v>0</v>
      </c>
      <c r="DA276" s="8">
        <f>SUMIFS('Aceite Virgen'!DA$6:DA$257,'Aceite Virgen'!$A$6:$A$257,"&gt;="&amp;$A276,'Aceite Virgen'!$B$6:$B$257,"&lt;="&amp;$B276)</f>
        <v>0</v>
      </c>
      <c r="DE276" s="8">
        <f>SUMIFS('Aceite Virgen'!DE$6:DE$257,'Aceite Virgen'!$A$6:$A$257,"&gt;="&amp;$A276,'Aceite Virgen'!$B$6:$B$257,"&lt;="&amp;$B276)</f>
        <v>0.2</v>
      </c>
      <c r="DF276" s="8">
        <f>SUMIFS('Aceite Virgen'!DF$6:DF$257,'Aceite Virgen'!$A$6:$A$257,"&gt;="&amp;$A276,'Aceite Virgen'!$B$6:$B$257,"&lt;="&amp;$B276)</f>
        <v>0</v>
      </c>
      <c r="DG276" s="8">
        <f>SUMIFS('Aceite Virgen'!DG$6:DG$257,'Aceite Virgen'!$A$6:$A$257,"&gt;="&amp;$A276,'Aceite Virgen'!$B$6:$B$257,"&lt;="&amp;$B276)</f>
        <v>0.28000000000000003</v>
      </c>
      <c r="DH276" s="8">
        <f>SUMIFS('Aceite Virgen'!DH$6:DH$257,'Aceite Virgen'!$A$6:$A$257,"&gt;="&amp;$A276,'Aceite Virgen'!$B$6:$B$257,"&lt;="&amp;$B276)</f>
        <v>0</v>
      </c>
      <c r="DL276" s="8">
        <f>SUMIFS('Aceite Virgen'!DL$6:DL$257,'Aceite Virgen'!$A$6:$A$257,"&gt;="&amp;$A276,'Aceite Virgen'!$B$6:$B$257,"&lt;="&amp;$B276)</f>
        <v>0.13</v>
      </c>
      <c r="DM276" s="8">
        <f>SUMIFS('Aceite Virgen'!DM$6:DM$257,'Aceite Virgen'!$A$6:$A$257,"&gt;="&amp;$A276,'Aceite Virgen'!$B$6:$B$257,"&lt;="&amp;$B276)</f>
        <v>0</v>
      </c>
      <c r="DN276" s="8">
        <f>SUMIFS('Aceite Virgen'!DN$6:DN$257,'Aceite Virgen'!$A$6:$A$257,"&gt;="&amp;$A276,'Aceite Virgen'!$B$6:$B$257,"&lt;="&amp;$B276)</f>
        <v>0.17</v>
      </c>
      <c r="DO276" s="8">
        <f>SUMIFS('Aceite Virgen'!DO$6:DO$257,'Aceite Virgen'!$A$6:$A$257,"&gt;="&amp;$A276,'Aceite Virgen'!$B$6:$B$257,"&lt;="&amp;$B276)</f>
        <v>0</v>
      </c>
      <c r="DS276" s="8">
        <f>SUMIFS('Aceite Virgen'!DS$6:DS$257,'Aceite Virgen'!$A$6:$A$257,"&gt;="&amp;$A276,'Aceite Virgen'!$B$6:$B$257,"&lt;="&amp;$B276)</f>
        <v>0</v>
      </c>
      <c r="DT276" s="8">
        <f>SUMIFS('Aceite Virgen'!DT$6:DT$257,'Aceite Virgen'!$A$6:$A$257,"&gt;="&amp;$A276,'Aceite Virgen'!$B$6:$B$257,"&lt;="&amp;$B276)</f>
        <v>0</v>
      </c>
      <c r="DU276" s="8">
        <f>SUMIFS('Aceite Virgen'!DU$6:DU$257,'Aceite Virgen'!$A$6:$A$257,"&gt;="&amp;$A276,'Aceite Virgen'!$B$6:$B$257,"&lt;="&amp;$B276)</f>
        <v>0</v>
      </c>
      <c r="DV276" s="8">
        <f>SUMIFS('Aceite Virgen'!DV$6:DV$257,'Aceite Virgen'!$A$6:$A$257,"&gt;="&amp;$A276,'Aceite Virgen'!$B$6:$B$257,"&lt;="&amp;$B276)</f>
        <v>0</v>
      </c>
      <c r="DZ276" s="8">
        <f>SUMIFS('Aceite Virgen'!DZ$6:DZ$257,'Aceite Virgen'!$A$6:$A$257,"&gt;="&amp;$A276,'Aceite Virgen'!$B$6:$B$257,"&lt;="&amp;$B276)</f>
        <v>0.46</v>
      </c>
      <c r="EA276" s="8">
        <f>SUMIFS('Aceite Virgen'!EA$6:EA$257,'Aceite Virgen'!$A$6:$A$257,"&gt;="&amp;$A276,'Aceite Virgen'!$B$6:$B$257,"&lt;="&amp;$B276)</f>
        <v>0</v>
      </c>
      <c r="EB276" s="8">
        <f>SUMIFS('Aceite Virgen'!EB$6:EB$257,'Aceite Virgen'!$A$6:$A$257,"&gt;="&amp;$A276,'Aceite Virgen'!$B$6:$B$257,"&lt;="&amp;$B276)</f>
        <v>0.64</v>
      </c>
      <c r="EC276" s="8">
        <f>SUMIFS('Aceite Virgen'!EC$6:EC$257,'Aceite Virgen'!$A$6:$A$257,"&gt;="&amp;$A276,'Aceite Virgen'!$B$6:$B$257,"&lt;="&amp;$B276)</f>
        <v>0</v>
      </c>
    </row>
    <row r="277" spans="1:133" x14ac:dyDescent="0.3">
      <c r="A277" s="14">
        <f>'TAM Aceite Virgen'!B25</f>
        <v>4.3</v>
      </c>
      <c r="B277" s="14">
        <f>'TAM Aceite Virgen'!C25</f>
        <v>4.4000000000000004</v>
      </c>
      <c r="C277" s="14"/>
      <c r="D277" s="8">
        <f>SUMIFS('Aceite Virgen'!D$6:D$257,'Aceite Virgen'!$A$6:$A$257,"&gt;="&amp;$A277,'Aceite Virgen'!$B$6:$B$257,"&lt;="&amp;$B277)</f>
        <v>1.1599999999999999</v>
      </c>
      <c r="E277" s="8">
        <f>SUMIFS('Aceite Virgen'!E$6:E$257,'Aceite Virgen'!$A$6:$A$257,"&gt;="&amp;$A277,'Aceite Virgen'!$B$6:$B$257,"&lt;="&amp;$B277)</f>
        <v>2.16</v>
      </c>
      <c r="F277" s="8">
        <f>SUMIFS('Aceite Virgen'!F$6:F$257,'Aceite Virgen'!$A$6:$A$257,"&gt;="&amp;$A277,'Aceite Virgen'!$B$6:$B$257,"&lt;="&amp;$B277)</f>
        <v>0.85</v>
      </c>
      <c r="G277" s="8">
        <f>SUMIFS('Aceite Virgen'!G$6:G$257,'Aceite Virgen'!$A$6:$A$257,"&gt;="&amp;$A277,'Aceite Virgen'!$B$6:$B$257,"&lt;="&amp;$B277)</f>
        <v>0</v>
      </c>
      <c r="H277" s="14"/>
      <c r="I277" s="14"/>
      <c r="J277" s="14"/>
      <c r="K277" s="8">
        <f>SUMIFS('Aceite Virgen'!K$6:K$257,'Aceite Virgen'!$A$6:$A$257,"&gt;="&amp;$A277,'Aceite Virgen'!$B$6:$B$257,"&lt;="&amp;$B277)</f>
        <v>2.97</v>
      </c>
      <c r="L277" s="8">
        <f>SUMIFS('Aceite Virgen'!L$6:L$257,'Aceite Virgen'!$A$6:$A$257,"&gt;="&amp;$A277,'Aceite Virgen'!$B$6:$B$257,"&lt;="&amp;$B277)</f>
        <v>1.53</v>
      </c>
      <c r="M277" s="8">
        <f>SUMIFS('Aceite Virgen'!M$6:M$257,'Aceite Virgen'!$A$6:$A$257,"&gt;="&amp;$A277,'Aceite Virgen'!$B$6:$B$257,"&lt;="&amp;$B277)</f>
        <v>3.6</v>
      </c>
      <c r="N277" s="8">
        <f>SUMIFS('Aceite Virgen'!N$6:N$257,'Aceite Virgen'!$A$6:$A$257,"&gt;="&amp;$A277,'Aceite Virgen'!$B$6:$B$257,"&lt;="&amp;$B277)</f>
        <v>0</v>
      </c>
      <c r="O277" s="14"/>
      <c r="P277" s="14"/>
      <c r="Q277" s="14"/>
      <c r="R277" s="8">
        <f>SUMIFS('Aceite Virgen'!R$6:R$257,'Aceite Virgen'!$A$6:$A$257,"&gt;="&amp;$A277,'Aceite Virgen'!$B$6:$B$257,"&lt;="&amp;$B277)</f>
        <v>1.37</v>
      </c>
      <c r="S277" s="8">
        <f>SUMIFS('Aceite Virgen'!S$6:S$257,'Aceite Virgen'!$A$6:$A$257,"&gt;="&amp;$A277,'Aceite Virgen'!$B$6:$B$257,"&lt;="&amp;$B277)</f>
        <v>0</v>
      </c>
      <c r="T277" s="8">
        <f>SUMIFS('Aceite Virgen'!T$6:T$257,'Aceite Virgen'!$A$6:$A$257,"&gt;="&amp;$A277,'Aceite Virgen'!$B$6:$B$257,"&lt;="&amp;$B277)</f>
        <v>1.9100000000000001</v>
      </c>
      <c r="U277" s="8">
        <f>SUMIFS('Aceite Virgen'!U$6:U$257,'Aceite Virgen'!$A$6:$A$257,"&gt;="&amp;$A277,'Aceite Virgen'!$B$6:$B$257,"&lt;="&amp;$B277)</f>
        <v>0</v>
      </c>
      <c r="V277" s="14"/>
      <c r="W277" s="14"/>
      <c r="X277" s="14"/>
      <c r="Y277" s="8">
        <f>SUMIFS('Aceite Virgen'!Y$6:Y$257,'Aceite Virgen'!$A$6:$A$257,"&gt;="&amp;$A277,'Aceite Virgen'!$B$6:$B$257,"&lt;="&amp;$B277)</f>
        <v>1.01</v>
      </c>
      <c r="Z277" s="8">
        <f>SUMIFS('Aceite Virgen'!Z$6:Z$257,'Aceite Virgen'!$A$6:$A$257,"&gt;="&amp;$A277,'Aceite Virgen'!$B$6:$B$257,"&lt;="&amp;$B277)</f>
        <v>1.82</v>
      </c>
      <c r="AA277" s="8">
        <f>SUMIFS('Aceite Virgen'!AA$6:AA$257,'Aceite Virgen'!$A$6:$A$257,"&gt;="&amp;$A277,'Aceite Virgen'!$B$6:$B$257,"&lt;="&amp;$B277)</f>
        <v>0.89</v>
      </c>
      <c r="AB277" s="8">
        <f>SUMIFS('Aceite Virgen'!AB$6:AB$257,'Aceite Virgen'!$A$6:$A$257,"&gt;="&amp;$A277,'Aceite Virgen'!$B$6:$B$257,"&lt;="&amp;$B277)</f>
        <v>0</v>
      </c>
      <c r="AC277" s="14"/>
      <c r="AD277" s="14"/>
      <c r="AE277" s="14"/>
      <c r="AF277" s="8">
        <f>SUMIFS('Aceite Virgen'!AF$6:AF$257,'Aceite Virgen'!$A$6:$A$257,"&gt;="&amp;$A277,'Aceite Virgen'!$B$6:$B$257,"&lt;="&amp;$B277)</f>
        <v>0.05</v>
      </c>
      <c r="AG277" s="8">
        <f>SUMIFS('Aceite Virgen'!AG$6:AG$257,'Aceite Virgen'!$A$6:$A$257,"&gt;="&amp;$A277,'Aceite Virgen'!$B$6:$B$257,"&lt;="&amp;$B277)</f>
        <v>0</v>
      </c>
      <c r="AH277" s="8">
        <f>SUMIFS('Aceite Virgen'!AH$6:AH$257,'Aceite Virgen'!$A$6:$A$257,"&gt;="&amp;$A277,'Aceite Virgen'!$B$6:$B$257,"&lt;="&amp;$B277)</f>
        <v>0.06</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0</v>
      </c>
      <c r="AO277" s="8">
        <f>SUMIFS('Aceite Virgen'!AO$6:AO$257,'Aceite Virgen'!$A$6:$A$257,"&gt;="&amp;$A277,'Aceite Virgen'!$B$6:$B$257,"&lt;="&amp;$B277)</f>
        <v>0.5</v>
      </c>
      <c r="AP277" s="8">
        <f>SUMIFS('Aceite Virgen'!AP$6:AP$257,'Aceite Virgen'!$A$6:$A$257,"&gt;="&amp;$A277,'Aceite Virgen'!$B$6:$B$257,"&lt;="&amp;$B277)</f>
        <v>0</v>
      </c>
      <c r="AQ277" s="14"/>
      <c r="AR277" s="14"/>
      <c r="AT277" s="8">
        <f>SUMIFS('Aceite Virgen'!AT$6:AT$257,'Aceite Virgen'!$A$6:$A$257,"&gt;="&amp;$A277,'Aceite Virgen'!$B$6:$B$257,"&lt;="&amp;$B277)</f>
        <v>0.45</v>
      </c>
      <c r="AU277" s="8">
        <f>SUMIFS('Aceite Virgen'!AU$6:AU$257,'Aceite Virgen'!$A$6:$A$257,"&gt;="&amp;$A277,'Aceite Virgen'!$B$6:$B$257,"&lt;="&amp;$B277)</f>
        <v>0.91</v>
      </c>
      <c r="AV277" s="8">
        <f>SUMIFS('Aceite Virgen'!AV$6:AV$257,'Aceite Virgen'!$A$6:$A$257,"&gt;="&amp;$A277,'Aceite Virgen'!$B$6:$B$257,"&lt;="&amp;$B277)</f>
        <v>0.43</v>
      </c>
      <c r="AW277" s="8">
        <f>SUMIFS('Aceite Virgen'!AW$6:AW$257,'Aceite Virgen'!$A$6:$A$257,"&gt;="&amp;$A277,'Aceite Virgen'!$B$6:$B$257,"&lt;="&amp;$B277)</f>
        <v>0</v>
      </c>
      <c r="BA277" s="8">
        <f>SUMIFS('Aceite Virgen'!BA$6:BA$257,'Aceite Virgen'!$A$6:$A$257,"&gt;="&amp;A277,'Aceite Virgen'!$B$6:$B$257,"&lt;="&amp;B277)</f>
        <v>0.75</v>
      </c>
      <c r="BB277" s="8">
        <f>SUMIFS('Aceite Virgen'!BB$6:BB$257,'Aceite Virgen'!$A$6:$A$257,"&gt;="&amp;$A277,'Aceite Virgen'!$B$6:$B$257,"&lt;="&amp;$B277)</f>
        <v>0.99</v>
      </c>
      <c r="BC277" s="8">
        <f>SUMIFS('Aceite Virgen'!BC$6:BC$257,'Aceite Virgen'!$A$6:$A$257,"&gt;="&amp;$A277,'Aceite Virgen'!$B$6:$B$257,"&lt;="&amp;$B277)</f>
        <v>0.77</v>
      </c>
      <c r="BD277" s="8">
        <f>SUMIFS('Aceite Virgen'!BD$6:BD$257,'Aceite Virgen'!$A$6:$A$257,"&gt;="&amp;$A277,'Aceite Virgen'!$B$6:$B$257,"&lt;="&amp;$B277)</f>
        <v>0</v>
      </c>
      <c r="BH277" s="8">
        <f>SUMIFS('Aceite Virgen'!BH$6:BH$257,'Aceite Virgen'!$A$6:$A$257,"&gt;="&amp;$A277,'Aceite Virgen'!$B$6:$B$257,"&lt;="&amp;$B277)</f>
        <v>0.39</v>
      </c>
      <c r="BI277" s="8">
        <f>SUMIFS('Aceite Virgen'!BI$6:BI$257,'Aceite Virgen'!$A$6:$A$257,"&gt;="&amp;$A277,'Aceite Virgen'!$B$6:$B$257,"&lt;="&amp;$B277)</f>
        <v>3.39</v>
      </c>
      <c r="BJ277" s="8">
        <f>SUMIFS('Aceite Virgen'!BJ$6:BJ$257,'Aceite Virgen'!$A$6:$A$257,"&gt;="&amp;$A277,'Aceite Virgen'!$B$6:$B$257,"&lt;="&amp;$B277)</f>
        <v>0.17</v>
      </c>
      <c r="BK277" s="8">
        <f>SUMIFS('Aceite Virgen'!BK$6:BK$257,'Aceite Virgen'!$A$6:$A$257,"&gt;="&amp;$A277,'Aceite Virgen'!$B$6:$B$257,"&lt;="&amp;$B277)</f>
        <v>0</v>
      </c>
      <c r="BO277" s="8">
        <f>SUMIFS('Aceite Virgen'!BO$6:BO$257,'Aceite Virgen'!$A$6:$A$257,"&gt;="&amp;$A277,'Aceite Virgen'!$B$6:$B$257,"&lt;="&amp;$B277)</f>
        <v>0.98</v>
      </c>
      <c r="BP277" s="8">
        <f>SUMIFS('Aceite Virgen'!BP$6:BP$257,'Aceite Virgen'!$A$6:$A$257,"&gt;="&amp;$A277,'Aceite Virgen'!$B$6:$B$257,"&lt;="&amp;$B277)</f>
        <v>7.93</v>
      </c>
      <c r="BQ277" s="8">
        <f>SUMIFS('Aceite Virgen'!BQ$6:BQ$257,'Aceite Virgen'!$A$6:$A$257,"&gt;="&amp;$A277,'Aceite Virgen'!$B$6:$B$257,"&lt;="&amp;$B277)</f>
        <v>0.61</v>
      </c>
      <c r="BR277" s="8">
        <f>SUMIFS('Aceite Virgen'!BR$6:BR$257,'Aceite Virgen'!$A$6:$A$257,"&gt;="&amp;$A277,'Aceite Virgen'!$B$6:$B$257,"&lt;="&amp;$B277)</f>
        <v>0</v>
      </c>
      <c r="BV277" s="8">
        <f>SUMIFS('Aceite Virgen'!BV$6:BV$257,'Aceite Virgen'!$A$6:$A$257,"&gt;="&amp;$A277,'Aceite Virgen'!$B$6:$B$257,"&lt;="&amp;$B277)</f>
        <v>0.66999999999999993</v>
      </c>
      <c r="BW277" s="8">
        <f>SUMIFS('Aceite Virgen'!BW$6:BW$257,'Aceite Virgen'!$A$6:$A$257,"&gt;="&amp;$A277,'Aceite Virgen'!$B$6:$B$257,"&lt;="&amp;$B277)</f>
        <v>1.47</v>
      </c>
      <c r="BX277" s="8">
        <f>SUMIFS('Aceite Virgen'!BX$6:BX$257,'Aceite Virgen'!$A$6:$A$257,"&gt;="&amp;$A277,'Aceite Virgen'!$B$6:$B$257,"&lt;="&amp;$B277)</f>
        <v>0.35</v>
      </c>
      <c r="BY277" s="8">
        <f>SUMIFS('Aceite Virgen'!BY$6:BY$257,'Aceite Virgen'!$A$6:$A$257,"&gt;="&amp;$A277,'Aceite Virgen'!$B$6:$B$257,"&lt;="&amp;$B277)</f>
        <v>0</v>
      </c>
      <c r="CC277" s="8">
        <f>SUMIFS('Aceite Virgen'!CC$6:CC$257,'Aceite Virgen'!$A$6:$A$257,"&gt;="&amp;$A277,'Aceite Virgen'!$B$6:$B$257,"&lt;="&amp;$B277)</f>
        <v>7.0000000000000007E-2</v>
      </c>
      <c r="CD277" s="8">
        <f>SUMIFS('Aceite Virgen'!CD$6:CD$257,'Aceite Virgen'!$A$6:$A$257,"&gt;="&amp;$A277,'Aceite Virgen'!$B$6:$B$257,"&lt;="&amp;$B277)</f>
        <v>0.83</v>
      </c>
      <c r="CE277" s="8">
        <f>SUMIFS('Aceite Virgen'!CE$6:CE$257,'Aceite Virgen'!$A$6:$A$257,"&gt;="&amp;$A277,'Aceite Virgen'!$B$6:$B$257,"&lt;="&amp;$B277)</f>
        <v>0</v>
      </c>
      <c r="CF277" s="8">
        <f>SUMIFS('Aceite Virgen'!CF$6:CF$257,'Aceite Virgen'!$A$6:$A$257,"&gt;="&amp;$A277,'Aceite Virgen'!$B$6:$B$257,"&lt;="&amp;$B277)</f>
        <v>0</v>
      </c>
      <c r="CJ277" s="8">
        <f>SUMIFS('Aceite Virgen'!CJ$6:CJ$257,'Aceite Virgen'!$A$6:$A$257,"&gt;="&amp;$A277,'Aceite Virgen'!$B$6:$B$257,"&lt;="&amp;$B277)</f>
        <v>0.9</v>
      </c>
      <c r="CK277" s="8">
        <f>SUMIFS('Aceite Virgen'!CK$6:CK$257,'Aceite Virgen'!$A$6:$A$257,"&gt;="&amp;$A277,'Aceite Virgen'!$B$6:$B$257,"&lt;="&amp;$B277)</f>
        <v>3.32</v>
      </c>
      <c r="CL277" s="8">
        <f>SUMIFS('Aceite Virgen'!CL$6:CL$257,'Aceite Virgen'!$A$6:$A$257,"&gt;="&amp;$A277,'Aceite Virgen'!$B$6:$B$257,"&lt;="&amp;$B277)</f>
        <v>0.46</v>
      </c>
      <c r="CM277" s="8">
        <f>SUMIFS('Aceite Virgen'!CM$6:CM$257,'Aceite Virgen'!$A$6:$A$257,"&gt;="&amp;$A277,'Aceite Virgen'!$B$6:$B$257,"&lt;="&amp;$B277)</f>
        <v>3.74</v>
      </c>
      <c r="CQ277" s="8">
        <f>SUMIFS('Aceite Virgen'!CQ$6:CQ$257,'Aceite Virgen'!$A$6:$A$257,"&gt;="&amp;$A277,'Aceite Virgen'!$B$6:$B$257,"&lt;="&amp;$B277)</f>
        <v>1.99</v>
      </c>
      <c r="CR277" s="8">
        <f>SUMIFS('Aceite Virgen'!CR$6:CR$257,'Aceite Virgen'!$A$6:$A$257,"&gt;="&amp;$A277,'Aceite Virgen'!$B$6:$B$257,"&lt;="&amp;$B277)</f>
        <v>1.71</v>
      </c>
      <c r="CS277" s="8">
        <f>SUMIFS('Aceite Virgen'!CS$6:CS$257,'Aceite Virgen'!$A$6:$A$257,"&gt;="&amp;$A277,'Aceite Virgen'!$B$6:$B$257,"&lt;="&amp;$B277)</f>
        <v>2.2000000000000002</v>
      </c>
      <c r="CT277" s="8">
        <f>SUMIFS('Aceite Virgen'!CT$6:CT$257,'Aceite Virgen'!$A$6:$A$257,"&gt;="&amp;$A277,'Aceite Virgen'!$B$6:$B$257,"&lt;="&amp;$B277)</f>
        <v>0</v>
      </c>
      <c r="CX277" s="8">
        <f>SUMIFS('Aceite Virgen'!CX$6:CX$257,'Aceite Virgen'!$A$6:$A$257,"&gt;="&amp;$A277,'Aceite Virgen'!$B$6:$B$257,"&lt;="&amp;$B277)</f>
        <v>0.6</v>
      </c>
      <c r="CY277" s="8">
        <f>SUMIFS('Aceite Virgen'!CY$6:CY$257,'Aceite Virgen'!$A$6:$A$257,"&gt;="&amp;$A277,'Aceite Virgen'!$B$6:$B$257,"&lt;="&amp;$B277)</f>
        <v>0</v>
      </c>
      <c r="CZ277" s="8">
        <f>SUMIFS('Aceite Virgen'!CZ$6:CZ$257,'Aceite Virgen'!$A$6:$A$257,"&gt;="&amp;$A277,'Aceite Virgen'!$B$6:$B$257,"&lt;="&amp;$B277)</f>
        <v>0.84</v>
      </c>
      <c r="DA277" s="8">
        <f>SUMIFS('Aceite Virgen'!DA$6:DA$257,'Aceite Virgen'!$A$6:$A$257,"&gt;="&amp;$A277,'Aceite Virgen'!$B$6:$B$257,"&lt;="&amp;$B277)</f>
        <v>0</v>
      </c>
      <c r="DE277" s="8">
        <f>SUMIFS('Aceite Virgen'!DE$6:DE$257,'Aceite Virgen'!$A$6:$A$257,"&gt;="&amp;$A277,'Aceite Virgen'!$B$6:$B$257,"&lt;="&amp;$B277)</f>
        <v>1.29</v>
      </c>
      <c r="DF277" s="8">
        <f>SUMIFS('Aceite Virgen'!DF$6:DF$257,'Aceite Virgen'!$A$6:$A$257,"&gt;="&amp;$A277,'Aceite Virgen'!$B$6:$B$257,"&lt;="&amp;$B277)</f>
        <v>1.24</v>
      </c>
      <c r="DG277" s="8">
        <f>SUMIFS('Aceite Virgen'!DG$6:DG$257,'Aceite Virgen'!$A$6:$A$257,"&gt;="&amp;$A277,'Aceite Virgen'!$B$6:$B$257,"&lt;="&amp;$B277)</f>
        <v>1.46</v>
      </c>
      <c r="DH277" s="8">
        <f>SUMIFS('Aceite Virgen'!DH$6:DH$257,'Aceite Virgen'!$A$6:$A$257,"&gt;="&amp;$A277,'Aceite Virgen'!$B$6:$B$257,"&lt;="&amp;$B277)</f>
        <v>0</v>
      </c>
      <c r="DL277" s="8">
        <f>SUMIFS('Aceite Virgen'!DL$6:DL$257,'Aceite Virgen'!$A$6:$A$257,"&gt;="&amp;$A277,'Aceite Virgen'!$B$6:$B$257,"&lt;="&amp;$B277)</f>
        <v>0.32</v>
      </c>
      <c r="DM277" s="8">
        <f>SUMIFS('Aceite Virgen'!DM$6:DM$257,'Aceite Virgen'!$A$6:$A$257,"&gt;="&amp;$A277,'Aceite Virgen'!$B$6:$B$257,"&lt;="&amp;$B277)</f>
        <v>0</v>
      </c>
      <c r="DN277" s="8">
        <f>SUMIFS('Aceite Virgen'!DN$6:DN$257,'Aceite Virgen'!$A$6:$A$257,"&gt;="&amp;$A277,'Aceite Virgen'!$B$6:$B$257,"&lt;="&amp;$B277)</f>
        <v>0.43000000000000005</v>
      </c>
      <c r="DO277" s="8">
        <f>SUMIFS('Aceite Virgen'!DO$6:DO$257,'Aceite Virgen'!$A$6:$A$257,"&gt;="&amp;$A277,'Aceite Virgen'!$B$6:$B$257,"&lt;="&amp;$B277)</f>
        <v>0</v>
      </c>
      <c r="DS277" s="8">
        <f>SUMIFS('Aceite Virgen'!DS$6:DS$257,'Aceite Virgen'!$A$6:$A$257,"&gt;="&amp;$A277,'Aceite Virgen'!$B$6:$B$257,"&lt;="&amp;$B277)</f>
        <v>0</v>
      </c>
      <c r="DT277" s="8">
        <f>SUMIFS('Aceite Virgen'!DT$6:DT$257,'Aceite Virgen'!$A$6:$A$257,"&gt;="&amp;$A277,'Aceite Virgen'!$B$6:$B$257,"&lt;="&amp;$B277)</f>
        <v>0</v>
      </c>
      <c r="DU277" s="8">
        <f>SUMIFS('Aceite Virgen'!DU$6:DU$257,'Aceite Virgen'!$A$6:$A$257,"&gt;="&amp;$A277,'Aceite Virgen'!$B$6:$B$257,"&lt;="&amp;$B277)</f>
        <v>0</v>
      </c>
      <c r="DV277" s="8">
        <f>SUMIFS('Aceite Virgen'!DV$6:DV$257,'Aceite Virgen'!$A$6:$A$257,"&gt;="&amp;$A277,'Aceite Virgen'!$B$6:$B$257,"&lt;="&amp;$B277)</f>
        <v>0</v>
      </c>
      <c r="DZ277" s="8">
        <f>SUMIFS('Aceite Virgen'!DZ$6:DZ$257,'Aceite Virgen'!$A$6:$A$257,"&gt;="&amp;$A277,'Aceite Virgen'!$B$6:$B$257,"&lt;="&amp;$B277)</f>
        <v>0.35</v>
      </c>
      <c r="EA277" s="8">
        <f>SUMIFS('Aceite Virgen'!EA$6:EA$257,'Aceite Virgen'!$A$6:$A$257,"&gt;="&amp;$A277,'Aceite Virgen'!$B$6:$B$257,"&lt;="&amp;$B277)</f>
        <v>0.91</v>
      </c>
      <c r="EB277" s="8">
        <f>SUMIFS('Aceite Virgen'!EB$6:EB$257,'Aceite Virgen'!$A$6:$A$257,"&gt;="&amp;$A277,'Aceite Virgen'!$B$6:$B$257,"&lt;="&amp;$B277)</f>
        <v>0.28999999999999998</v>
      </c>
      <c r="EC277" s="8">
        <f>SUMIFS('Aceite Virgen'!EC$6:EC$257,'Aceite Virgen'!$A$6:$A$257,"&gt;="&amp;$A277,'Aceite Virgen'!$B$6:$B$257,"&lt;="&amp;$B277)</f>
        <v>0</v>
      </c>
    </row>
    <row r="278" spans="1:133" x14ac:dyDescent="0.3">
      <c r="A278" s="14">
        <f>'TAM Aceite Virgen'!B26</f>
        <v>4.4000000000000004</v>
      </c>
      <c r="B278" s="14">
        <f>'TAM Aceite Virgen'!C26</f>
        <v>4.5</v>
      </c>
      <c r="C278" s="14"/>
      <c r="D278" s="8">
        <f>SUMIFS('Aceite Virgen'!D$6:D$257,'Aceite Virgen'!$A$6:$A$257,"&gt;="&amp;$A278,'Aceite Virgen'!$B$6:$B$257,"&lt;="&amp;$B278)</f>
        <v>1.25</v>
      </c>
      <c r="E278" s="8">
        <f>SUMIFS('Aceite Virgen'!E$6:E$257,'Aceite Virgen'!$A$6:$A$257,"&gt;="&amp;$A278,'Aceite Virgen'!$B$6:$B$257,"&lt;="&amp;$B278)</f>
        <v>0</v>
      </c>
      <c r="F278" s="8">
        <f>SUMIFS('Aceite Virgen'!F$6:F$257,'Aceite Virgen'!$A$6:$A$257,"&gt;="&amp;$A278,'Aceite Virgen'!$B$6:$B$257,"&lt;="&amp;$B278)</f>
        <v>1.45</v>
      </c>
      <c r="G278" s="8">
        <f>SUMIFS('Aceite Virgen'!G$6:G$257,'Aceite Virgen'!$A$6:$A$257,"&gt;="&amp;$A278,'Aceite Virgen'!$B$6:$B$257,"&lt;="&amp;$B278)</f>
        <v>0</v>
      </c>
      <c r="H278" s="14"/>
      <c r="I278" s="14"/>
      <c r="J278" s="14"/>
      <c r="K278" s="8">
        <f>SUMIFS('Aceite Virgen'!K$6:K$257,'Aceite Virgen'!$A$6:$A$257,"&gt;="&amp;$A278,'Aceite Virgen'!$B$6:$B$257,"&lt;="&amp;$B278)</f>
        <v>0.4</v>
      </c>
      <c r="L278" s="8">
        <f>SUMIFS('Aceite Virgen'!L$6:L$257,'Aceite Virgen'!$A$6:$A$257,"&gt;="&amp;$A278,'Aceite Virgen'!$B$6:$B$257,"&lt;="&amp;$B278)</f>
        <v>0</v>
      </c>
      <c r="M278" s="8">
        <f>SUMIFS('Aceite Virgen'!M$6:M$257,'Aceite Virgen'!$A$6:$A$257,"&gt;="&amp;$A278,'Aceite Virgen'!$B$6:$B$257,"&lt;="&amp;$B278)</f>
        <v>0</v>
      </c>
      <c r="N278" s="8">
        <f>SUMIFS('Aceite Virgen'!N$6:N$257,'Aceite Virgen'!$A$6:$A$257,"&gt;="&amp;$A278,'Aceite Virgen'!$B$6:$B$257,"&lt;="&amp;$B278)</f>
        <v>4.53</v>
      </c>
      <c r="O278" s="14"/>
      <c r="P278" s="14"/>
      <c r="Q278" s="14"/>
      <c r="R278" s="8">
        <f>SUMIFS('Aceite Virgen'!R$6:R$257,'Aceite Virgen'!$A$6:$A$257,"&gt;="&amp;$A278,'Aceite Virgen'!$B$6:$B$257,"&lt;="&amp;$B278)</f>
        <v>1.5899999999999999</v>
      </c>
      <c r="S278" s="8">
        <f>SUMIFS('Aceite Virgen'!S$6:S$257,'Aceite Virgen'!$A$6:$A$257,"&gt;="&amp;$A278,'Aceite Virgen'!$B$6:$B$257,"&lt;="&amp;$B278)</f>
        <v>6.3800000000000008</v>
      </c>
      <c r="T278" s="8">
        <f>SUMIFS('Aceite Virgen'!T$6:T$257,'Aceite Virgen'!$A$6:$A$257,"&gt;="&amp;$A278,'Aceite Virgen'!$B$6:$B$257,"&lt;="&amp;$B278)</f>
        <v>0.79999999999999993</v>
      </c>
      <c r="U278" s="8">
        <f>SUMIFS('Aceite Virgen'!U$6:U$257,'Aceite Virgen'!$A$6:$A$257,"&gt;="&amp;$A278,'Aceite Virgen'!$B$6:$B$257,"&lt;="&amp;$B278)</f>
        <v>0</v>
      </c>
      <c r="V278" s="14"/>
      <c r="W278" s="14"/>
      <c r="X278" s="14"/>
      <c r="Y278" s="8">
        <f>SUMIFS('Aceite Virgen'!Y$6:Y$257,'Aceite Virgen'!$A$6:$A$257,"&gt;="&amp;$A278,'Aceite Virgen'!$B$6:$B$257,"&lt;="&amp;$B278)</f>
        <v>0.92999999999999994</v>
      </c>
      <c r="Z278" s="8">
        <f>SUMIFS('Aceite Virgen'!Z$6:Z$257,'Aceite Virgen'!$A$6:$A$257,"&gt;="&amp;$A278,'Aceite Virgen'!$B$6:$B$257,"&lt;="&amp;$B278)</f>
        <v>1.47</v>
      </c>
      <c r="AA278" s="8">
        <f>SUMIFS('Aceite Virgen'!AA$6:AA$257,'Aceite Virgen'!$A$6:$A$257,"&gt;="&amp;$A278,'Aceite Virgen'!$B$6:$B$257,"&lt;="&amp;$B278)</f>
        <v>0.74</v>
      </c>
      <c r="AB278" s="8">
        <f>SUMIFS('Aceite Virgen'!AB$6:AB$257,'Aceite Virgen'!$A$6:$A$257,"&gt;="&amp;$A278,'Aceite Virgen'!$B$6:$B$257,"&lt;="&amp;$B278)</f>
        <v>0</v>
      </c>
      <c r="AC278" s="14"/>
      <c r="AD278" s="14"/>
      <c r="AE278" s="14"/>
      <c r="AF278" s="8">
        <f>SUMIFS('Aceite Virgen'!AF$6:AF$257,'Aceite Virgen'!$A$6:$A$257,"&gt;="&amp;$A278,'Aceite Virgen'!$B$6:$B$257,"&lt;="&amp;$B278)</f>
        <v>0.06</v>
      </c>
      <c r="AG278" s="8">
        <f>SUMIFS('Aceite Virgen'!AG$6:AG$257,'Aceite Virgen'!$A$6:$A$257,"&gt;="&amp;$A278,'Aceite Virgen'!$B$6:$B$257,"&lt;="&amp;$B278)</f>
        <v>0.66</v>
      </c>
      <c r="AH278" s="8">
        <f>SUMIFS('Aceite Virgen'!AH$6:AH$257,'Aceite Virgen'!$A$6:$A$257,"&gt;="&amp;$A278,'Aceite Virgen'!$B$6:$B$257,"&lt;="&amp;$B278)</f>
        <v>0</v>
      </c>
      <c r="AI278" s="8">
        <f>SUMIFS('Aceite Virgen'!AI$6:AI$257,'Aceite Virgen'!$A$6:$A$257,"&gt;="&amp;$A278,'Aceite Virgen'!$B$6:$B$257,"&lt;="&amp;$B278)</f>
        <v>0</v>
      </c>
      <c r="AJ278" s="14"/>
      <c r="AK278" s="14"/>
      <c r="AL278" s="14"/>
      <c r="AM278" s="8">
        <f>SUMIFS('Aceite Virgen'!AM$6:AM$257,'Aceite Virgen'!$A$6:$A$257,"&gt;="&amp;$A278,'Aceite Virgen'!$B$6:$B$257,"&lt;="&amp;$B278)</f>
        <v>0.18</v>
      </c>
      <c r="AN278" s="8">
        <f>SUMIFS('Aceite Virgen'!AN$6:AN$257,'Aceite Virgen'!$A$6:$A$257,"&gt;="&amp;$A278,'Aceite Virgen'!$B$6:$B$257,"&lt;="&amp;$B278)</f>
        <v>0.47</v>
      </c>
      <c r="AO278" s="8">
        <f>SUMIFS('Aceite Virgen'!AO$6:AO$257,'Aceite Virgen'!$A$6:$A$257,"&gt;="&amp;$A278,'Aceite Virgen'!$B$6:$B$257,"&lt;="&amp;$B278)</f>
        <v>7.0000000000000007E-2</v>
      </c>
      <c r="AP278" s="8">
        <f>SUMIFS('Aceite Virgen'!AP$6:AP$257,'Aceite Virgen'!$A$6:$A$257,"&gt;="&amp;$A278,'Aceite Virgen'!$B$6:$B$257,"&lt;="&amp;$B278)</f>
        <v>0</v>
      </c>
      <c r="AQ278" s="14"/>
      <c r="AR278" s="14"/>
      <c r="AT278" s="8">
        <f>SUMIFS('Aceite Virgen'!AT$6:AT$257,'Aceite Virgen'!$A$6:$A$257,"&gt;="&amp;$A278,'Aceite Virgen'!$B$6:$B$257,"&lt;="&amp;$B278)</f>
        <v>0.25</v>
      </c>
      <c r="AU278" s="8">
        <f>SUMIFS('Aceite Virgen'!AU$6:AU$257,'Aceite Virgen'!$A$6:$A$257,"&gt;="&amp;$A278,'Aceite Virgen'!$B$6:$B$257,"&lt;="&amp;$B278)</f>
        <v>2.0699999999999998</v>
      </c>
      <c r="AV278" s="8">
        <f>SUMIFS('Aceite Virgen'!AV$6:AV$257,'Aceite Virgen'!$A$6:$A$257,"&gt;="&amp;$A278,'Aceite Virgen'!$B$6:$B$257,"&lt;="&amp;$B278)</f>
        <v>0.05</v>
      </c>
      <c r="AW278" s="8">
        <f>SUMIFS('Aceite Virgen'!AW$6:AW$257,'Aceite Virgen'!$A$6:$A$257,"&gt;="&amp;$A278,'Aceite Virgen'!$B$6:$B$257,"&lt;="&amp;$B278)</f>
        <v>0</v>
      </c>
      <c r="BA278" s="8">
        <f>SUMIFS('Aceite Virgen'!BA$6:BA$257,'Aceite Virgen'!$A$6:$A$257,"&gt;="&amp;A278,'Aceite Virgen'!$B$6:$B$257,"&lt;="&amp;B278)</f>
        <v>0.32</v>
      </c>
      <c r="BB278" s="8">
        <f>SUMIFS('Aceite Virgen'!BB$6:BB$257,'Aceite Virgen'!$A$6:$A$257,"&gt;="&amp;$A278,'Aceite Virgen'!$B$6:$B$257,"&lt;="&amp;$B278)</f>
        <v>0</v>
      </c>
      <c r="BC278" s="8">
        <f>SUMIFS('Aceite Virgen'!BC$6:BC$257,'Aceite Virgen'!$A$6:$A$257,"&gt;="&amp;$A278,'Aceite Virgen'!$B$6:$B$257,"&lt;="&amp;$B278)</f>
        <v>0.32</v>
      </c>
      <c r="BD278" s="8">
        <f>SUMIFS('Aceite Virgen'!BD$6:BD$257,'Aceite Virgen'!$A$6:$A$257,"&gt;="&amp;$A278,'Aceite Virgen'!$B$6:$B$257,"&lt;="&amp;$B278)</f>
        <v>0</v>
      </c>
      <c r="BH278" s="8">
        <f>SUMIFS('Aceite Virgen'!BH$6:BH$257,'Aceite Virgen'!$A$6:$A$257,"&gt;="&amp;$A278,'Aceite Virgen'!$B$6:$B$257,"&lt;="&amp;$B278)</f>
        <v>0.38</v>
      </c>
      <c r="BI278" s="8">
        <f>SUMIFS('Aceite Virgen'!BI$6:BI$257,'Aceite Virgen'!$A$6:$A$257,"&gt;="&amp;$A278,'Aceite Virgen'!$B$6:$B$257,"&lt;="&amp;$B278)</f>
        <v>0.73</v>
      </c>
      <c r="BJ278" s="8">
        <f>SUMIFS('Aceite Virgen'!BJ$6:BJ$257,'Aceite Virgen'!$A$6:$A$257,"&gt;="&amp;$A278,'Aceite Virgen'!$B$6:$B$257,"&lt;="&amp;$B278)</f>
        <v>0.37</v>
      </c>
      <c r="BK278" s="8">
        <f>SUMIFS('Aceite Virgen'!BK$6:BK$257,'Aceite Virgen'!$A$6:$A$257,"&gt;="&amp;$A278,'Aceite Virgen'!$B$6:$B$257,"&lt;="&amp;$B278)</f>
        <v>0</v>
      </c>
      <c r="BO278" s="8">
        <f>SUMIFS('Aceite Virgen'!BO$6:BO$257,'Aceite Virgen'!$A$6:$A$257,"&gt;="&amp;$A278,'Aceite Virgen'!$B$6:$B$257,"&lt;="&amp;$B278)</f>
        <v>0.21</v>
      </c>
      <c r="BP278" s="8">
        <f>SUMIFS('Aceite Virgen'!BP$6:BP$257,'Aceite Virgen'!$A$6:$A$257,"&gt;="&amp;$A278,'Aceite Virgen'!$B$6:$B$257,"&lt;="&amp;$B278)</f>
        <v>0</v>
      </c>
      <c r="BQ278" s="8">
        <f>SUMIFS('Aceite Virgen'!BQ$6:BQ$257,'Aceite Virgen'!$A$6:$A$257,"&gt;="&amp;$A278,'Aceite Virgen'!$B$6:$B$257,"&lt;="&amp;$B278)</f>
        <v>0.24</v>
      </c>
      <c r="BR278" s="8">
        <f>SUMIFS('Aceite Virgen'!BR$6:BR$257,'Aceite Virgen'!$A$6:$A$257,"&gt;="&amp;$A278,'Aceite Virgen'!$B$6:$B$257,"&lt;="&amp;$B278)</f>
        <v>0</v>
      </c>
      <c r="BV278" s="8">
        <f>SUMIFS('Aceite Virgen'!BV$6:BV$257,'Aceite Virgen'!$A$6:$A$257,"&gt;="&amp;$A278,'Aceite Virgen'!$B$6:$B$257,"&lt;="&amp;$B278)</f>
        <v>1</v>
      </c>
      <c r="BW278" s="8">
        <f>SUMIFS('Aceite Virgen'!BW$6:BW$257,'Aceite Virgen'!$A$6:$A$257,"&gt;="&amp;$A278,'Aceite Virgen'!$B$6:$B$257,"&lt;="&amp;$B278)</f>
        <v>0.76</v>
      </c>
      <c r="BX278" s="8">
        <f>SUMIFS('Aceite Virgen'!BX$6:BX$257,'Aceite Virgen'!$A$6:$A$257,"&gt;="&amp;$A278,'Aceite Virgen'!$B$6:$B$257,"&lt;="&amp;$B278)</f>
        <v>1.05</v>
      </c>
      <c r="BY278" s="8">
        <f>SUMIFS('Aceite Virgen'!BY$6:BY$257,'Aceite Virgen'!$A$6:$A$257,"&gt;="&amp;$A278,'Aceite Virgen'!$B$6:$B$257,"&lt;="&amp;$B278)</f>
        <v>0</v>
      </c>
      <c r="CC278" s="8">
        <f>SUMIFS('Aceite Virgen'!CC$6:CC$257,'Aceite Virgen'!$A$6:$A$257,"&gt;="&amp;$A278,'Aceite Virgen'!$B$6:$B$257,"&lt;="&amp;$B278)</f>
        <v>0.27</v>
      </c>
      <c r="CD278" s="8">
        <f>SUMIFS('Aceite Virgen'!CD$6:CD$257,'Aceite Virgen'!$A$6:$A$257,"&gt;="&amp;$A278,'Aceite Virgen'!$B$6:$B$257,"&lt;="&amp;$B278)</f>
        <v>0</v>
      </c>
      <c r="CE278" s="8">
        <f>SUMIFS('Aceite Virgen'!CE$6:CE$257,'Aceite Virgen'!$A$6:$A$257,"&gt;="&amp;$A278,'Aceite Virgen'!$B$6:$B$257,"&lt;="&amp;$B278)</f>
        <v>0.32</v>
      </c>
      <c r="CF278" s="8">
        <f>SUMIFS('Aceite Virgen'!CF$6:CF$257,'Aceite Virgen'!$A$6:$A$257,"&gt;="&amp;$A278,'Aceite Virgen'!$B$6:$B$257,"&lt;="&amp;$B278)</f>
        <v>0</v>
      </c>
      <c r="CJ278" s="8">
        <f>SUMIFS('Aceite Virgen'!CJ$6:CJ$257,'Aceite Virgen'!$A$6:$A$257,"&gt;="&amp;$A278,'Aceite Virgen'!$B$6:$B$257,"&lt;="&amp;$B278)</f>
        <v>0.16</v>
      </c>
      <c r="CK278" s="8">
        <f>SUMIFS('Aceite Virgen'!CK$6:CK$257,'Aceite Virgen'!$A$6:$A$257,"&gt;="&amp;$A278,'Aceite Virgen'!$B$6:$B$257,"&lt;="&amp;$B278)</f>
        <v>0</v>
      </c>
      <c r="CL278" s="8">
        <f>SUMIFS('Aceite Virgen'!CL$6:CL$257,'Aceite Virgen'!$A$6:$A$257,"&gt;="&amp;$A278,'Aceite Virgen'!$B$6:$B$257,"&lt;="&amp;$B278)</f>
        <v>0.19</v>
      </c>
      <c r="CM278" s="8">
        <f>SUMIFS('Aceite Virgen'!CM$6:CM$257,'Aceite Virgen'!$A$6:$A$257,"&gt;="&amp;$A278,'Aceite Virgen'!$B$6:$B$257,"&lt;="&amp;$B278)</f>
        <v>0</v>
      </c>
      <c r="CQ278" s="8">
        <f>SUMIFS('Aceite Virgen'!CQ$6:CQ$257,'Aceite Virgen'!$A$6:$A$257,"&gt;="&amp;$A278,'Aceite Virgen'!$B$6:$B$257,"&lt;="&amp;$B278)</f>
        <v>0</v>
      </c>
      <c r="CR278" s="8">
        <f>SUMIFS('Aceite Virgen'!CR$6:CR$257,'Aceite Virgen'!$A$6:$A$257,"&gt;="&amp;$A278,'Aceite Virgen'!$B$6:$B$257,"&lt;="&amp;$B278)</f>
        <v>0</v>
      </c>
      <c r="CS278" s="8">
        <f>SUMIFS('Aceite Virgen'!CS$6:CS$257,'Aceite Virgen'!$A$6:$A$257,"&gt;="&amp;$A278,'Aceite Virgen'!$B$6:$B$257,"&lt;="&amp;$B278)</f>
        <v>0</v>
      </c>
      <c r="CT278" s="8">
        <f>SUMIFS('Aceite Virgen'!CT$6:CT$257,'Aceite Virgen'!$A$6:$A$257,"&gt;="&amp;$A278,'Aceite Virgen'!$B$6:$B$257,"&lt;="&amp;$B278)</f>
        <v>0</v>
      </c>
      <c r="CX278" s="8">
        <f>SUMIFS('Aceite Virgen'!CX$6:CX$257,'Aceite Virgen'!$A$6:$A$257,"&gt;="&amp;$A278,'Aceite Virgen'!$B$6:$B$257,"&lt;="&amp;$B278)</f>
        <v>0.21</v>
      </c>
      <c r="CY278" s="8">
        <f>SUMIFS('Aceite Virgen'!CY$6:CY$257,'Aceite Virgen'!$A$6:$A$257,"&gt;="&amp;$A278,'Aceite Virgen'!$B$6:$B$257,"&lt;="&amp;$B278)</f>
        <v>0</v>
      </c>
      <c r="CZ278" s="8">
        <f>SUMIFS('Aceite Virgen'!CZ$6:CZ$257,'Aceite Virgen'!$A$6:$A$257,"&gt;="&amp;$A278,'Aceite Virgen'!$B$6:$B$257,"&lt;="&amp;$B278)</f>
        <v>0.3</v>
      </c>
      <c r="DA278" s="8">
        <f>SUMIFS('Aceite Virgen'!DA$6:DA$257,'Aceite Virgen'!$A$6:$A$257,"&gt;="&amp;$A278,'Aceite Virgen'!$B$6:$B$257,"&lt;="&amp;$B278)</f>
        <v>0</v>
      </c>
      <c r="DE278" s="8">
        <f>SUMIFS('Aceite Virgen'!DE$6:DE$257,'Aceite Virgen'!$A$6:$A$257,"&gt;="&amp;$A278,'Aceite Virgen'!$B$6:$B$257,"&lt;="&amp;$B278)</f>
        <v>1.03</v>
      </c>
      <c r="DF278" s="8">
        <f>SUMIFS('Aceite Virgen'!DF$6:DF$257,'Aceite Virgen'!$A$6:$A$257,"&gt;="&amp;$A278,'Aceite Virgen'!$B$6:$B$257,"&lt;="&amp;$B278)</f>
        <v>1.58</v>
      </c>
      <c r="DG278" s="8">
        <f>SUMIFS('Aceite Virgen'!DG$6:DG$257,'Aceite Virgen'!$A$6:$A$257,"&gt;="&amp;$A278,'Aceite Virgen'!$B$6:$B$257,"&lt;="&amp;$B278)</f>
        <v>0.98</v>
      </c>
      <c r="DH278" s="8">
        <f>SUMIFS('Aceite Virgen'!DH$6:DH$257,'Aceite Virgen'!$A$6:$A$257,"&gt;="&amp;$A278,'Aceite Virgen'!$B$6:$B$257,"&lt;="&amp;$B278)</f>
        <v>0</v>
      </c>
      <c r="DL278" s="8">
        <f>SUMIFS('Aceite Virgen'!DL$6:DL$257,'Aceite Virgen'!$A$6:$A$257,"&gt;="&amp;$A278,'Aceite Virgen'!$B$6:$B$257,"&lt;="&amp;$B278)</f>
        <v>0.73</v>
      </c>
      <c r="DM278" s="8">
        <f>SUMIFS('Aceite Virgen'!DM$6:DM$257,'Aceite Virgen'!$A$6:$A$257,"&gt;="&amp;$A278,'Aceite Virgen'!$B$6:$B$257,"&lt;="&amp;$B278)</f>
        <v>1.45</v>
      </c>
      <c r="DN278" s="8">
        <f>SUMIFS('Aceite Virgen'!DN$6:DN$257,'Aceite Virgen'!$A$6:$A$257,"&gt;="&amp;$A278,'Aceite Virgen'!$B$6:$B$257,"&lt;="&amp;$B278)</f>
        <v>0.68</v>
      </c>
      <c r="DO278" s="8">
        <f>SUMIFS('Aceite Virgen'!DO$6:DO$257,'Aceite Virgen'!$A$6:$A$257,"&gt;="&amp;$A278,'Aceite Virgen'!$B$6:$B$257,"&lt;="&amp;$B278)</f>
        <v>0</v>
      </c>
      <c r="DS278" s="8">
        <f>SUMIFS('Aceite Virgen'!DS$6:DS$257,'Aceite Virgen'!$A$6:$A$257,"&gt;="&amp;$A278,'Aceite Virgen'!$B$6:$B$257,"&lt;="&amp;$B278)</f>
        <v>0.38</v>
      </c>
      <c r="DT278" s="8">
        <f>SUMIFS('Aceite Virgen'!DT$6:DT$257,'Aceite Virgen'!$A$6:$A$257,"&gt;="&amp;$A278,'Aceite Virgen'!$B$6:$B$257,"&lt;="&amp;$B278)</f>
        <v>0</v>
      </c>
      <c r="DU278" s="8">
        <f>SUMIFS('Aceite Virgen'!DU$6:DU$257,'Aceite Virgen'!$A$6:$A$257,"&gt;="&amp;$A278,'Aceite Virgen'!$B$6:$B$257,"&lt;="&amp;$B278)</f>
        <v>0.5</v>
      </c>
      <c r="DV278" s="8">
        <f>SUMIFS('Aceite Virgen'!DV$6:DV$257,'Aceite Virgen'!$A$6:$A$257,"&gt;="&amp;$A278,'Aceite Virgen'!$B$6:$B$257,"&lt;="&amp;$B278)</f>
        <v>0</v>
      </c>
      <c r="DZ278" s="8">
        <f>SUMIFS('Aceite Virgen'!DZ$6:DZ$257,'Aceite Virgen'!$A$6:$A$257,"&gt;="&amp;$A278,'Aceite Virgen'!$B$6:$B$257,"&lt;="&amp;$B278)</f>
        <v>0.78</v>
      </c>
      <c r="EA278" s="8">
        <f>SUMIFS('Aceite Virgen'!EA$6:EA$257,'Aceite Virgen'!$A$6:$A$257,"&gt;="&amp;$A278,'Aceite Virgen'!$B$6:$B$257,"&lt;="&amp;$B278)</f>
        <v>2.23</v>
      </c>
      <c r="EB278" s="8">
        <f>SUMIFS('Aceite Virgen'!EB$6:EB$257,'Aceite Virgen'!$A$6:$A$257,"&gt;="&amp;$A278,'Aceite Virgen'!$B$6:$B$257,"&lt;="&amp;$B278)</f>
        <v>0.41</v>
      </c>
      <c r="EC278" s="8">
        <f>SUMIFS('Aceite Virgen'!EC$6:EC$257,'Aceite Virgen'!$A$6:$A$257,"&gt;="&amp;$A278,'Aceite Virgen'!$B$6:$B$257,"&lt;="&amp;$B278)</f>
        <v>0</v>
      </c>
    </row>
    <row r="279" spans="1:133" x14ac:dyDescent="0.3">
      <c r="A279" s="14">
        <f>'TAM Aceite Virgen'!B27</f>
        <v>4.5</v>
      </c>
      <c r="B279" s="14">
        <f>'TAM Aceite Virgen'!C27</f>
        <v>4.5999999999999996</v>
      </c>
      <c r="C279" s="14"/>
      <c r="D279" s="8">
        <f>SUMIFS('Aceite Virgen'!D$6:D$257,'Aceite Virgen'!$A$6:$A$257,"&gt;="&amp;$A279,'Aceite Virgen'!$B$6:$B$257,"&lt;="&amp;$B279)</f>
        <v>2.5900000000000003</v>
      </c>
      <c r="E279" s="8">
        <f>SUMIFS('Aceite Virgen'!E$6:E$257,'Aceite Virgen'!$A$6:$A$257,"&gt;="&amp;$A279,'Aceite Virgen'!$B$6:$B$257,"&lt;="&amp;$B279)</f>
        <v>0.96</v>
      </c>
      <c r="F279" s="8">
        <f>SUMIFS('Aceite Virgen'!F$6:F$257,'Aceite Virgen'!$A$6:$A$257,"&gt;="&amp;$A279,'Aceite Virgen'!$B$6:$B$257,"&lt;="&amp;$B279)</f>
        <v>2.61</v>
      </c>
      <c r="G279" s="8">
        <f>SUMIFS('Aceite Virgen'!G$6:G$257,'Aceite Virgen'!$A$6:$A$257,"&gt;="&amp;$A279,'Aceite Virgen'!$B$6:$B$257,"&lt;="&amp;$B279)</f>
        <v>0</v>
      </c>
      <c r="H279" s="14"/>
      <c r="I279" s="14"/>
      <c r="J279" s="14"/>
      <c r="K279" s="8">
        <f>SUMIFS('Aceite Virgen'!K$6:K$257,'Aceite Virgen'!$A$6:$A$257,"&gt;="&amp;$A279,'Aceite Virgen'!$B$6:$B$257,"&lt;="&amp;$B279)</f>
        <v>3.51</v>
      </c>
      <c r="L279" s="8">
        <f>SUMIFS('Aceite Virgen'!L$6:L$257,'Aceite Virgen'!$A$6:$A$257,"&gt;="&amp;$A279,'Aceite Virgen'!$B$6:$B$257,"&lt;="&amp;$B279)</f>
        <v>1.79</v>
      </c>
      <c r="M279" s="8">
        <f>SUMIFS('Aceite Virgen'!M$6:M$257,'Aceite Virgen'!$A$6:$A$257,"&gt;="&amp;$A279,'Aceite Virgen'!$B$6:$B$257,"&lt;="&amp;$B279)</f>
        <v>3.3400000000000003</v>
      </c>
      <c r="N279" s="8">
        <f>SUMIFS('Aceite Virgen'!N$6:N$257,'Aceite Virgen'!$A$6:$A$257,"&gt;="&amp;$A279,'Aceite Virgen'!$B$6:$B$257,"&lt;="&amp;$B279)</f>
        <v>0</v>
      </c>
      <c r="O279" s="14"/>
      <c r="P279" s="14"/>
      <c r="Q279" s="14"/>
      <c r="R279" s="8">
        <f>SUMIFS('Aceite Virgen'!R$6:R$257,'Aceite Virgen'!$A$6:$A$257,"&gt;="&amp;$A279,'Aceite Virgen'!$B$6:$B$257,"&lt;="&amp;$B279)</f>
        <v>4.0600000000000005</v>
      </c>
      <c r="S279" s="8">
        <f>SUMIFS('Aceite Virgen'!S$6:S$257,'Aceite Virgen'!$A$6:$A$257,"&gt;="&amp;$A279,'Aceite Virgen'!$B$6:$B$257,"&lt;="&amp;$B279)</f>
        <v>2.13</v>
      </c>
      <c r="T279" s="8">
        <f>SUMIFS('Aceite Virgen'!T$6:T$257,'Aceite Virgen'!$A$6:$A$257,"&gt;="&amp;$A279,'Aceite Virgen'!$B$6:$B$257,"&lt;="&amp;$B279)</f>
        <v>5.17</v>
      </c>
      <c r="U279" s="8">
        <f>SUMIFS('Aceite Virgen'!U$6:U$257,'Aceite Virgen'!$A$6:$A$257,"&gt;="&amp;$A279,'Aceite Virgen'!$B$6:$B$257,"&lt;="&amp;$B279)</f>
        <v>0</v>
      </c>
      <c r="V279" s="14"/>
      <c r="W279" s="14"/>
      <c r="X279" s="14"/>
      <c r="Y279" s="8">
        <f>SUMIFS('Aceite Virgen'!Y$6:Y$257,'Aceite Virgen'!$A$6:$A$257,"&gt;="&amp;$A279,'Aceite Virgen'!$B$6:$B$257,"&lt;="&amp;$B279)</f>
        <v>3.38</v>
      </c>
      <c r="Z279" s="8">
        <f>SUMIFS('Aceite Virgen'!Z$6:Z$257,'Aceite Virgen'!$A$6:$A$257,"&gt;="&amp;$A279,'Aceite Virgen'!$B$6:$B$257,"&lt;="&amp;$B279)</f>
        <v>0</v>
      </c>
      <c r="AA279" s="8">
        <f>SUMIFS('Aceite Virgen'!AA$6:AA$257,'Aceite Virgen'!$A$6:$A$257,"&gt;="&amp;$A279,'Aceite Virgen'!$B$6:$B$257,"&lt;="&amp;$B279)</f>
        <v>3.27</v>
      </c>
      <c r="AB279" s="8">
        <f>SUMIFS('Aceite Virgen'!AB$6:AB$257,'Aceite Virgen'!$A$6:$A$257,"&gt;="&amp;$A279,'Aceite Virgen'!$B$6:$B$257,"&lt;="&amp;$B279)</f>
        <v>14.09</v>
      </c>
      <c r="AC279" s="14"/>
      <c r="AD279" s="14"/>
      <c r="AE279" s="14"/>
      <c r="AF279" s="8">
        <f>SUMIFS('Aceite Virgen'!AF$6:AF$257,'Aceite Virgen'!$A$6:$A$257,"&gt;="&amp;$A279,'Aceite Virgen'!$B$6:$B$257,"&lt;="&amp;$B279)</f>
        <v>1.3900000000000001</v>
      </c>
      <c r="AG279" s="8">
        <f>SUMIFS('Aceite Virgen'!AG$6:AG$257,'Aceite Virgen'!$A$6:$A$257,"&gt;="&amp;$A279,'Aceite Virgen'!$B$6:$B$257,"&lt;="&amp;$B279)</f>
        <v>0</v>
      </c>
      <c r="AH279" s="8">
        <f>SUMIFS('Aceite Virgen'!AH$6:AH$257,'Aceite Virgen'!$A$6:$A$257,"&gt;="&amp;$A279,'Aceite Virgen'!$B$6:$B$257,"&lt;="&amp;$B279)</f>
        <v>1.62</v>
      </c>
      <c r="AI279" s="8">
        <f>SUMIFS('Aceite Virgen'!AI$6:AI$257,'Aceite Virgen'!$A$6:$A$257,"&gt;="&amp;$A279,'Aceite Virgen'!$B$6:$B$257,"&lt;="&amp;$B279)</f>
        <v>0</v>
      </c>
      <c r="AJ279" s="14"/>
      <c r="AK279" s="14"/>
      <c r="AL279" s="14"/>
      <c r="AM279" s="8">
        <f>SUMIFS('Aceite Virgen'!AM$6:AM$257,'Aceite Virgen'!$A$6:$A$257,"&gt;="&amp;$A279,'Aceite Virgen'!$B$6:$B$257,"&lt;="&amp;$B279)</f>
        <v>1.03</v>
      </c>
      <c r="AN279" s="8">
        <f>SUMIFS('Aceite Virgen'!AN$6:AN$257,'Aceite Virgen'!$A$6:$A$257,"&gt;="&amp;$A279,'Aceite Virgen'!$B$6:$B$257,"&lt;="&amp;$B279)</f>
        <v>0</v>
      </c>
      <c r="AO279" s="8">
        <f>SUMIFS('Aceite Virgen'!AO$6:AO$257,'Aceite Virgen'!$A$6:$A$257,"&gt;="&amp;$A279,'Aceite Virgen'!$B$6:$B$257,"&lt;="&amp;$B279)</f>
        <v>1.26</v>
      </c>
      <c r="AP279" s="8">
        <f>SUMIFS('Aceite Virgen'!AP$6:AP$257,'Aceite Virgen'!$A$6:$A$257,"&gt;="&amp;$A279,'Aceite Virgen'!$B$6:$B$257,"&lt;="&amp;$B279)</f>
        <v>0</v>
      </c>
      <c r="AQ279" s="14"/>
      <c r="AR279" s="14"/>
      <c r="AT279" s="8">
        <f>SUMIFS('Aceite Virgen'!AT$6:AT$257,'Aceite Virgen'!$A$6:$A$257,"&gt;="&amp;$A279,'Aceite Virgen'!$B$6:$B$257,"&lt;="&amp;$B279)</f>
        <v>1.83</v>
      </c>
      <c r="AU279" s="8">
        <f>SUMIFS('Aceite Virgen'!AU$6:AU$257,'Aceite Virgen'!$A$6:$A$257,"&gt;="&amp;$A279,'Aceite Virgen'!$B$6:$B$257,"&lt;="&amp;$B279)</f>
        <v>0.82</v>
      </c>
      <c r="AV279" s="8">
        <f>SUMIFS('Aceite Virgen'!AV$6:AV$257,'Aceite Virgen'!$A$6:$A$257,"&gt;="&amp;$A279,'Aceite Virgen'!$B$6:$B$257,"&lt;="&amp;$B279)</f>
        <v>2.09</v>
      </c>
      <c r="AW279" s="8">
        <f>SUMIFS('Aceite Virgen'!AW$6:AW$257,'Aceite Virgen'!$A$6:$A$257,"&gt;="&amp;$A279,'Aceite Virgen'!$B$6:$B$257,"&lt;="&amp;$B279)</f>
        <v>0</v>
      </c>
      <c r="BA279" s="8">
        <f>SUMIFS('Aceite Virgen'!BA$6:BA$257,'Aceite Virgen'!$A$6:$A$257,"&gt;="&amp;A279,'Aceite Virgen'!$B$6:$B$257,"&lt;="&amp;B279)</f>
        <v>0.81</v>
      </c>
      <c r="BB279" s="8">
        <f>SUMIFS('Aceite Virgen'!BB$6:BB$257,'Aceite Virgen'!$A$6:$A$257,"&gt;="&amp;$A279,'Aceite Virgen'!$B$6:$B$257,"&lt;="&amp;$B279)</f>
        <v>0</v>
      </c>
      <c r="BC279" s="8">
        <f>SUMIFS('Aceite Virgen'!BC$6:BC$257,'Aceite Virgen'!$A$6:$A$257,"&gt;="&amp;$A279,'Aceite Virgen'!$B$6:$B$257,"&lt;="&amp;$B279)</f>
        <v>0.98</v>
      </c>
      <c r="BD279" s="8">
        <f>SUMIFS('Aceite Virgen'!BD$6:BD$257,'Aceite Virgen'!$A$6:$A$257,"&gt;="&amp;$A279,'Aceite Virgen'!$B$6:$B$257,"&lt;="&amp;$B279)</f>
        <v>0</v>
      </c>
      <c r="BH279" s="8">
        <f>SUMIFS('Aceite Virgen'!BH$6:BH$257,'Aceite Virgen'!$A$6:$A$257,"&gt;="&amp;$A279,'Aceite Virgen'!$B$6:$B$257,"&lt;="&amp;$B279)</f>
        <v>2.02</v>
      </c>
      <c r="BI279" s="8">
        <f>SUMIFS('Aceite Virgen'!BI$6:BI$257,'Aceite Virgen'!$A$6:$A$257,"&gt;="&amp;$A279,'Aceite Virgen'!$B$6:$B$257,"&lt;="&amp;$B279)</f>
        <v>0</v>
      </c>
      <c r="BJ279" s="8">
        <f>SUMIFS('Aceite Virgen'!BJ$6:BJ$257,'Aceite Virgen'!$A$6:$A$257,"&gt;="&amp;$A279,'Aceite Virgen'!$B$6:$B$257,"&lt;="&amp;$B279)</f>
        <v>1.8900000000000001</v>
      </c>
      <c r="BK279" s="8">
        <f>SUMIFS('Aceite Virgen'!BK$6:BK$257,'Aceite Virgen'!$A$6:$A$257,"&gt;="&amp;$A279,'Aceite Virgen'!$B$6:$B$257,"&lt;="&amp;$B279)</f>
        <v>0</v>
      </c>
      <c r="BO279" s="8">
        <f>SUMIFS('Aceite Virgen'!BO$6:BO$257,'Aceite Virgen'!$A$6:$A$257,"&gt;="&amp;$A279,'Aceite Virgen'!$B$6:$B$257,"&lt;="&amp;$B279)</f>
        <v>0.57000000000000006</v>
      </c>
      <c r="BP279" s="8">
        <f>SUMIFS('Aceite Virgen'!BP$6:BP$257,'Aceite Virgen'!$A$6:$A$257,"&gt;="&amp;$A279,'Aceite Virgen'!$B$6:$B$257,"&lt;="&amp;$B279)</f>
        <v>2.1100000000000003</v>
      </c>
      <c r="BQ279" s="8">
        <f>SUMIFS('Aceite Virgen'!BQ$6:BQ$257,'Aceite Virgen'!$A$6:$A$257,"&gt;="&amp;$A279,'Aceite Virgen'!$B$6:$B$257,"&lt;="&amp;$B279)</f>
        <v>0.53</v>
      </c>
      <c r="BR279" s="8">
        <f>SUMIFS('Aceite Virgen'!BR$6:BR$257,'Aceite Virgen'!$A$6:$A$257,"&gt;="&amp;$A279,'Aceite Virgen'!$B$6:$B$257,"&lt;="&amp;$B279)</f>
        <v>0</v>
      </c>
      <c r="BV279" s="8">
        <f>SUMIFS('Aceite Virgen'!BV$6:BV$257,'Aceite Virgen'!$A$6:$A$257,"&gt;="&amp;$A279,'Aceite Virgen'!$B$6:$B$257,"&lt;="&amp;$B279)</f>
        <v>1.24</v>
      </c>
      <c r="BW279" s="8">
        <f>SUMIFS('Aceite Virgen'!BW$6:BW$257,'Aceite Virgen'!$A$6:$A$257,"&gt;="&amp;$A279,'Aceite Virgen'!$B$6:$B$257,"&lt;="&amp;$B279)</f>
        <v>0</v>
      </c>
      <c r="BX279" s="8">
        <f>SUMIFS('Aceite Virgen'!BX$6:BX$257,'Aceite Virgen'!$A$6:$A$257,"&gt;="&amp;$A279,'Aceite Virgen'!$B$6:$B$257,"&lt;="&amp;$B279)</f>
        <v>1.53</v>
      </c>
      <c r="BY279" s="8">
        <f>SUMIFS('Aceite Virgen'!BY$6:BY$257,'Aceite Virgen'!$A$6:$A$257,"&gt;="&amp;$A279,'Aceite Virgen'!$B$6:$B$257,"&lt;="&amp;$B279)</f>
        <v>0</v>
      </c>
      <c r="CC279" s="8">
        <f>SUMIFS('Aceite Virgen'!CC$6:CC$257,'Aceite Virgen'!$A$6:$A$257,"&gt;="&amp;$A279,'Aceite Virgen'!$B$6:$B$257,"&lt;="&amp;$B279)</f>
        <v>0.16</v>
      </c>
      <c r="CD279" s="8">
        <f>SUMIFS('Aceite Virgen'!CD$6:CD$257,'Aceite Virgen'!$A$6:$A$257,"&gt;="&amp;$A279,'Aceite Virgen'!$B$6:$B$257,"&lt;="&amp;$B279)</f>
        <v>0</v>
      </c>
      <c r="CE279" s="8">
        <f>SUMIFS('Aceite Virgen'!CE$6:CE$257,'Aceite Virgen'!$A$6:$A$257,"&gt;="&amp;$A279,'Aceite Virgen'!$B$6:$B$257,"&lt;="&amp;$B279)</f>
        <v>0.19</v>
      </c>
      <c r="CF279" s="8">
        <f>SUMIFS('Aceite Virgen'!CF$6:CF$257,'Aceite Virgen'!$A$6:$A$257,"&gt;="&amp;$A279,'Aceite Virgen'!$B$6:$B$257,"&lt;="&amp;$B279)</f>
        <v>0</v>
      </c>
      <c r="CJ279" s="8">
        <f>SUMIFS('Aceite Virgen'!CJ$6:CJ$257,'Aceite Virgen'!$A$6:$A$257,"&gt;="&amp;$A279,'Aceite Virgen'!$B$6:$B$257,"&lt;="&amp;$B279)</f>
        <v>0.55000000000000004</v>
      </c>
      <c r="CK279" s="8">
        <f>SUMIFS('Aceite Virgen'!CK$6:CK$257,'Aceite Virgen'!$A$6:$A$257,"&gt;="&amp;$A279,'Aceite Virgen'!$B$6:$B$257,"&lt;="&amp;$B279)</f>
        <v>0.85</v>
      </c>
      <c r="CL279" s="8">
        <f>SUMIFS('Aceite Virgen'!CL$6:CL$257,'Aceite Virgen'!$A$6:$A$257,"&gt;="&amp;$A279,'Aceite Virgen'!$B$6:$B$257,"&lt;="&amp;$B279)</f>
        <v>0.28000000000000003</v>
      </c>
      <c r="CM279" s="8">
        <f>SUMIFS('Aceite Virgen'!CM$6:CM$257,'Aceite Virgen'!$A$6:$A$257,"&gt;="&amp;$A279,'Aceite Virgen'!$B$6:$B$257,"&lt;="&amp;$B279)</f>
        <v>0</v>
      </c>
      <c r="CQ279" s="8">
        <f>SUMIFS('Aceite Virgen'!CQ$6:CQ$257,'Aceite Virgen'!$A$6:$A$257,"&gt;="&amp;$A279,'Aceite Virgen'!$B$6:$B$257,"&lt;="&amp;$B279)</f>
        <v>1.6</v>
      </c>
      <c r="CR279" s="8">
        <f>SUMIFS('Aceite Virgen'!CR$6:CR$257,'Aceite Virgen'!$A$6:$A$257,"&gt;="&amp;$A279,'Aceite Virgen'!$B$6:$B$257,"&lt;="&amp;$B279)</f>
        <v>0</v>
      </c>
      <c r="CS279" s="8">
        <f>SUMIFS('Aceite Virgen'!CS$6:CS$257,'Aceite Virgen'!$A$6:$A$257,"&gt;="&amp;$A279,'Aceite Virgen'!$B$6:$B$257,"&lt;="&amp;$B279)</f>
        <v>2.02</v>
      </c>
      <c r="CT279" s="8">
        <f>SUMIFS('Aceite Virgen'!CT$6:CT$257,'Aceite Virgen'!$A$6:$A$257,"&gt;="&amp;$A279,'Aceite Virgen'!$B$6:$B$257,"&lt;="&amp;$B279)</f>
        <v>0</v>
      </c>
      <c r="CX279" s="8">
        <f>SUMIFS('Aceite Virgen'!CX$6:CX$257,'Aceite Virgen'!$A$6:$A$257,"&gt;="&amp;$A279,'Aceite Virgen'!$B$6:$B$257,"&lt;="&amp;$B279)</f>
        <v>0.44</v>
      </c>
      <c r="CY279" s="8">
        <f>SUMIFS('Aceite Virgen'!CY$6:CY$257,'Aceite Virgen'!$A$6:$A$257,"&gt;="&amp;$A279,'Aceite Virgen'!$B$6:$B$257,"&lt;="&amp;$B279)</f>
        <v>0</v>
      </c>
      <c r="CZ279" s="8">
        <f>SUMIFS('Aceite Virgen'!CZ$6:CZ$257,'Aceite Virgen'!$A$6:$A$257,"&gt;="&amp;$A279,'Aceite Virgen'!$B$6:$B$257,"&lt;="&amp;$B279)</f>
        <v>0.61</v>
      </c>
      <c r="DA279" s="8">
        <f>SUMIFS('Aceite Virgen'!DA$6:DA$257,'Aceite Virgen'!$A$6:$A$257,"&gt;="&amp;$A279,'Aceite Virgen'!$B$6:$B$257,"&lt;="&amp;$B279)</f>
        <v>0</v>
      </c>
      <c r="DE279" s="8">
        <f>SUMIFS('Aceite Virgen'!DE$6:DE$257,'Aceite Virgen'!$A$6:$A$257,"&gt;="&amp;$A279,'Aceite Virgen'!$B$6:$B$257,"&lt;="&amp;$B279)</f>
        <v>4.09</v>
      </c>
      <c r="DF279" s="8">
        <f>SUMIFS('Aceite Virgen'!DF$6:DF$257,'Aceite Virgen'!$A$6:$A$257,"&gt;="&amp;$A279,'Aceite Virgen'!$B$6:$B$257,"&lt;="&amp;$B279)</f>
        <v>8.14</v>
      </c>
      <c r="DG279" s="8">
        <f>SUMIFS('Aceite Virgen'!DG$6:DG$257,'Aceite Virgen'!$A$6:$A$257,"&gt;="&amp;$A279,'Aceite Virgen'!$B$6:$B$257,"&lt;="&amp;$B279)</f>
        <v>1.74</v>
      </c>
      <c r="DH279" s="8">
        <f>SUMIFS('Aceite Virgen'!DH$6:DH$257,'Aceite Virgen'!$A$6:$A$257,"&gt;="&amp;$A279,'Aceite Virgen'!$B$6:$B$257,"&lt;="&amp;$B279)</f>
        <v>0</v>
      </c>
      <c r="DL279" s="8">
        <f>SUMIFS('Aceite Virgen'!DL$6:DL$257,'Aceite Virgen'!$A$6:$A$257,"&gt;="&amp;$A279,'Aceite Virgen'!$B$6:$B$257,"&lt;="&amp;$B279)</f>
        <v>1.51</v>
      </c>
      <c r="DM279" s="8">
        <f>SUMIFS('Aceite Virgen'!DM$6:DM$257,'Aceite Virgen'!$A$6:$A$257,"&gt;="&amp;$A279,'Aceite Virgen'!$B$6:$B$257,"&lt;="&amp;$B279)</f>
        <v>6.52</v>
      </c>
      <c r="DN279" s="8">
        <f>SUMIFS('Aceite Virgen'!DN$6:DN$257,'Aceite Virgen'!$A$6:$A$257,"&gt;="&amp;$A279,'Aceite Virgen'!$B$6:$B$257,"&lt;="&amp;$B279)</f>
        <v>0.44000000000000006</v>
      </c>
      <c r="DO279" s="8">
        <f>SUMIFS('Aceite Virgen'!DO$6:DO$257,'Aceite Virgen'!$A$6:$A$257,"&gt;="&amp;$A279,'Aceite Virgen'!$B$6:$B$257,"&lt;="&amp;$B279)</f>
        <v>0</v>
      </c>
      <c r="DS279" s="8">
        <f>SUMIFS('Aceite Virgen'!DS$6:DS$257,'Aceite Virgen'!$A$6:$A$257,"&gt;="&amp;$A279,'Aceite Virgen'!$B$6:$B$257,"&lt;="&amp;$B279)</f>
        <v>1.48</v>
      </c>
      <c r="DT279" s="8">
        <f>SUMIFS('Aceite Virgen'!DT$6:DT$257,'Aceite Virgen'!$A$6:$A$257,"&gt;="&amp;$A279,'Aceite Virgen'!$B$6:$B$257,"&lt;="&amp;$B279)</f>
        <v>5.96</v>
      </c>
      <c r="DU279" s="8">
        <f>SUMIFS('Aceite Virgen'!DU$6:DU$257,'Aceite Virgen'!$A$6:$A$257,"&gt;="&amp;$A279,'Aceite Virgen'!$B$6:$B$257,"&lt;="&amp;$B279)</f>
        <v>0.98</v>
      </c>
      <c r="DV279" s="8">
        <f>SUMIFS('Aceite Virgen'!DV$6:DV$257,'Aceite Virgen'!$A$6:$A$257,"&gt;="&amp;$A279,'Aceite Virgen'!$B$6:$B$257,"&lt;="&amp;$B279)</f>
        <v>0</v>
      </c>
      <c r="DZ279" s="8">
        <f>SUMIFS('Aceite Virgen'!DZ$6:DZ$257,'Aceite Virgen'!$A$6:$A$257,"&gt;="&amp;$A279,'Aceite Virgen'!$B$6:$B$257,"&lt;="&amp;$B279)</f>
        <v>4.88</v>
      </c>
      <c r="EA279" s="8">
        <f>SUMIFS('Aceite Virgen'!EA$6:EA$257,'Aceite Virgen'!$A$6:$A$257,"&gt;="&amp;$A279,'Aceite Virgen'!$B$6:$B$257,"&lt;="&amp;$B279)</f>
        <v>0</v>
      </c>
      <c r="EB279" s="8">
        <f>SUMIFS('Aceite Virgen'!EB$6:EB$257,'Aceite Virgen'!$A$6:$A$257,"&gt;="&amp;$A279,'Aceite Virgen'!$B$6:$B$257,"&lt;="&amp;$B279)</f>
        <v>6.68</v>
      </c>
      <c r="EC279" s="8">
        <f>SUMIFS('Aceite Virgen'!EC$6:EC$257,'Aceite Virgen'!$A$6:$A$257,"&gt;="&amp;$A279,'Aceite Virgen'!$B$6:$B$257,"&lt;="&amp;$B279)</f>
        <v>0</v>
      </c>
    </row>
    <row r="280" spans="1:133" x14ac:dyDescent="0.3">
      <c r="A280" s="14">
        <f>'TAM Aceite Virgen'!B28</f>
        <v>4.5999999999999996</v>
      </c>
      <c r="B280" s="14">
        <f>'TAM Aceite Virgen'!C28</f>
        <v>4.7</v>
      </c>
      <c r="C280" s="14"/>
      <c r="D280" s="8">
        <f>SUMIFS('Aceite Virgen'!D$6:D$257,'Aceite Virgen'!$A$6:$A$257,"&gt;="&amp;$A280,'Aceite Virgen'!$B$6:$B$257,"&lt;="&amp;$B280)</f>
        <v>0</v>
      </c>
      <c r="E280" s="8">
        <f>SUMIFS('Aceite Virgen'!E$6:E$257,'Aceite Virgen'!$A$6:$A$257,"&gt;="&amp;$A280,'Aceite Virgen'!$B$6:$B$257,"&lt;="&amp;$B280)</f>
        <v>0</v>
      </c>
      <c r="F280" s="8">
        <f>SUMIFS('Aceite Virgen'!F$6:F$257,'Aceite Virgen'!$A$6:$A$257,"&gt;="&amp;$A280,'Aceite Virgen'!$B$6:$B$257,"&lt;="&amp;$B280)</f>
        <v>0</v>
      </c>
      <c r="G280" s="8">
        <f>SUMIFS('Aceite Virgen'!G$6:G$257,'Aceite Virgen'!$A$6:$A$257,"&gt;="&amp;$A280,'Aceite Virgen'!$B$6:$B$257,"&lt;="&amp;$B280)</f>
        <v>0</v>
      </c>
      <c r="H280" s="14"/>
      <c r="I280" s="14"/>
      <c r="J280" s="14"/>
      <c r="K280" s="8">
        <f>SUMIFS('Aceite Virgen'!K$6:K$257,'Aceite Virgen'!$A$6:$A$257,"&gt;="&amp;$A280,'Aceite Virgen'!$B$6:$B$257,"&lt;="&amp;$B280)</f>
        <v>0</v>
      </c>
      <c r="L280" s="8">
        <f>SUMIFS('Aceite Virgen'!L$6:L$257,'Aceite Virgen'!$A$6:$A$257,"&gt;="&amp;$A280,'Aceite Virgen'!$B$6:$B$257,"&lt;="&amp;$B280)</f>
        <v>0</v>
      </c>
      <c r="M280" s="8">
        <f>SUMIFS('Aceite Virgen'!M$6:M$257,'Aceite Virgen'!$A$6:$A$257,"&gt;="&amp;$A280,'Aceite Virgen'!$B$6:$B$257,"&lt;="&amp;$B280)</f>
        <v>0</v>
      </c>
      <c r="N280" s="8">
        <f>SUMIFS('Aceite Virgen'!N$6:N$257,'Aceite Virgen'!$A$6:$A$257,"&gt;="&amp;$A280,'Aceite Virgen'!$B$6:$B$257,"&lt;="&amp;$B280)</f>
        <v>0</v>
      </c>
      <c r="O280" s="14"/>
      <c r="P280" s="14"/>
      <c r="Q280" s="14"/>
      <c r="R280" s="8">
        <f>SUMIFS('Aceite Virgen'!R$6:R$257,'Aceite Virgen'!$A$6:$A$257,"&gt;="&amp;$A280,'Aceite Virgen'!$B$6:$B$257,"&lt;="&amp;$B280)</f>
        <v>0</v>
      </c>
      <c r="S280" s="8">
        <f>SUMIFS('Aceite Virgen'!S$6:S$257,'Aceite Virgen'!$A$6:$A$257,"&gt;="&amp;$A280,'Aceite Virgen'!$B$6:$B$257,"&lt;="&amp;$B280)</f>
        <v>0</v>
      </c>
      <c r="T280" s="8">
        <f>SUMIFS('Aceite Virgen'!T$6:T$257,'Aceite Virgen'!$A$6:$A$257,"&gt;="&amp;$A280,'Aceite Virgen'!$B$6:$B$257,"&lt;="&amp;$B280)</f>
        <v>0</v>
      </c>
      <c r="U280" s="8">
        <f>SUMIFS('Aceite Virgen'!U$6:U$257,'Aceite Virgen'!$A$6:$A$257,"&gt;="&amp;$A280,'Aceite Virgen'!$B$6:$B$257,"&lt;="&amp;$B280)</f>
        <v>0</v>
      </c>
      <c r="V280" s="14"/>
      <c r="W280" s="14"/>
      <c r="X280" s="14"/>
      <c r="Y280" s="8">
        <f>SUMIFS('Aceite Virgen'!Y$6:Y$257,'Aceite Virgen'!$A$6:$A$257,"&gt;="&amp;$A280,'Aceite Virgen'!$B$6:$B$257,"&lt;="&amp;$B280)</f>
        <v>0.76</v>
      </c>
      <c r="Z280" s="8">
        <f>SUMIFS('Aceite Virgen'!Z$6:Z$257,'Aceite Virgen'!$A$6:$A$257,"&gt;="&amp;$A280,'Aceite Virgen'!$B$6:$B$257,"&lt;="&amp;$B280)</f>
        <v>0</v>
      </c>
      <c r="AA280" s="8">
        <f>SUMIFS('Aceite Virgen'!AA$6:AA$257,'Aceite Virgen'!$A$6:$A$257,"&gt;="&amp;$A280,'Aceite Virgen'!$B$6:$B$257,"&lt;="&amp;$B280)</f>
        <v>0.98</v>
      </c>
      <c r="AB280" s="8">
        <f>SUMIFS('Aceite Virgen'!AB$6:AB$257,'Aceite Virgen'!$A$6:$A$257,"&gt;="&amp;$A280,'Aceite Virgen'!$B$6:$B$257,"&lt;="&amp;$B280)</f>
        <v>0</v>
      </c>
      <c r="AC280" s="14"/>
      <c r="AD280" s="14"/>
      <c r="AE280" s="14"/>
      <c r="AF280" s="8">
        <f>SUMIFS('Aceite Virgen'!AF$6:AF$257,'Aceite Virgen'!$A$6:$A$257,"&gt;="&amp;$A280,'Aceite Virgen'!$B$6:$B$257,"&lt;="&amp;$B280)</f>
        <v>0.31</v>
      </c>
      <c r="AG280" s="8">
        <f>SUMIFS('Aceite Virgen'!AG$6:AG$257,'Aceite Virgen'!$A$6:$A$257,"&gt;="&amp;$A280,'Aceite Virgen'!$B$6:$B$257,"&lt;="&amp;$B280)</f>
        <v>0.61</v>
      </c>
      <c r="AH280" s="8">
        <f>SUMIFS('Aceite Virgen'!AH$6:AH$257,'Aceite Virgen'!$A$6:$A$257,"&gt;="&amp;$A280,'Aceite Virgen'!$B$6:$B$257,"&lt;="&amp;$B280)</f>
        <v>0.31</v>
      </c>
      <c r="AI280" s="8">
        <f>SUMIFS('Aceite Virgen'!AI$6:AI$257,'Aceite Virgen'!$A$6:$A$257,"&gt;="&amp;$A280,'Aceite Virgen'!$B$6:$B$257,"&lt;="&amp;$B280)</f>
        <v>0</v>
      </c>
      <c r="AJ280" s="14"/>
      <c r="AK280" s="14"/>
      <c r="AL280" s="14"/>
      <c r="AM280" s="8">
        <f>SUMIFS('Aceite Virgen'!AM$6:AM$257,'Aceite Virgen'!$A$6:$A$257,"&gt;="&amp;$A280,'Aceite Virgen'!$B$6:$B$257,"&lt;="&amp;$B280)</f>
        <v>0.25</v>
      </c>
      <c r="AN280" s="8">
        <f>SUMIFS('Aceite Virgen'!AN$6:AN$257,'Aceite Virgen'!$A$6:$A$257,"&gt;="&amp;$A280,'Aceite Virgen'!$B$6:$B$257,"&lt;="&amp;$B280)</f>
        <v>2.16</v>
      </c>
      <c r="AO280" s="8">
        <f>SUMIFS('Aceite Virgen'!AO$6:AO$257,'Aceite Virgen'!$A$6:$A$257,"&gt;="&amp;$A280,'Aceite Virgen'!$B$6:$B$257,"&lt;="&amp;$B280)</f>
        <v>0.06</v>
      </c>
      <c r="AP280" s="8">
        <f>SUMIFS('Aceite Virgen'!AP$6:AP$257,'Aceite Virgen'!$A$6:$A$257,"&gt;="&amp;$A280,'Aceite Virgen'!$B$6:$B$257,"&lt;="&amp;$B280)</f>
        <v>0</v>
      </c>
      <c r="AQ280" s="14"/>
      <c r="AR280" s="14"/>
      <c r="AT280" s="8">
        <f>SUMIFS('Aceite Virgen'!AT$6:AT$257,'Aceite Virgen'!$A$6:$A$257,"&gt;="&amp;$A280,'Aceite Virgen'!$B$6:$B$257,"&lt;="&amp;$B280)</f>
        <v>0.49</v>
      </c>
      <c r="AU280" s="8">
        <f>SUMIFS('Aceite Virgen'!AU$6:AU$257,'Aceite Virgen'!$A$6:$A$257,"&gt;="&amp;$A280,'Aceite Virgen'!$B$6:$B$257,"&lt;="&amp;$B280)</f>
        <v>2.5</v>
      </c>
      <c r="AV280" s="8">
        <f>SUMIFS('Aceite Virgen'!AV$6:AV$257,'Aceite Virgen'!$A$6:$A$257,"&gt;="&amp;$A280,'Aceite Virgen'!$B$6:$B$257,"&lt;="&amp;$B280)</f>
        <v>0.28000000000000003</v>
      </c>
      <c r="AW280" s="8">
        <f>SUMIFS('Aceite Virgen'!AW$6:AW$257,'Aceite Virgen'!$A$6:$A$257,"&gt;="&amp;$A280,'Aceite Virgen'!$B$6:$B$257,"&lt;="&amp;$B280)</f>
        <v>0</v>
      </c>
      <c r="BA280" s="8">
        <f>SUMIFS('Aceite Virgen'!BA$6:BA$257,'Aceite Virgen'!$A$6:$A$257,"&gt;="&amp;A280,'Aceite Virgen'!$B$6:$B$257,"&lt;="&amp;B280)</f>
        <v>0.04</v>
      </c>
      <c r="BB280" s="8">
        <f>SUMIFS('Aceite Virgen'!BB$6:BB$257,'Aceite Virgen'!$A$6:$A$257,"&gt;="&amp;$A280,'Aceite Virgen'!$B$6:$B$257,"&lt;="&amp;$B280)</f>
        <v>0</v>
      </c>
      <c r="BC280" s="8">
        <f>SUMIFS('Aceite Virgen'!BC$6:BC$257,'Aceite Virgen'!$A$6:$A$257,"&gt;="&amp;$A280,'Aceite Virgen'!$B$6:$B$257,"&lt;="&amp;$B280)</f>
        <v>0.05</v>
      </c>
      <c r="BD280" s="8">
        <f>SUMIFS('Aceite Virgen'!BD$6:BD$257,'Aceite Virgen'!$A$6:$A$257,"&gt;="&amp;$A280,'Aceite Virgen'!$B$6:$B$257,"&lt;="&amp;$B280)</f>
        <v>0</v>
      </c>
      <c r="BH280" s="8">
        <f>SUMIFS('Aceite Virgen'!BH$6:BH$257,'Aceite Virgen'!$A$6:$A$257,"&gt;="&amp;$A280,'Aceite Virgen'!$B$6:$B$257,"&lt;="&amp;$B280)</f>
        <v>0.66999999999999993</v>
      </c>
      <c r="BI280" s="8">
        <f>SUMIFS('Aceite Virgen'!BI$6:BI$257,'Aceite Virgen'!$A$6:$A$257,"&gt;="&amp;$A280,'Aceite Virgen'!$B$6:$B$257,"&lt;="&amp;$B280)</f>
        <v>0</v>
      </c>
      <c r="BJ280" s="8">
        <f>SUMIFS('Aceite Virgen'!BJ$6:BJ$257,'Aceite Virgen'!$A$6:$A$257,"&gt;="&amp;$A280,'Aceite Virgen'!$B$6:$B$257,"&lt;="&amp;$B280)</f>
        <v>0.77</v>
      </c>
      <c r="BK280" s="8">
        <f>SUMIFS('Aceite Virgen'!BK$6:BK$257,'Aceite Virgen'!$A$6:$A$257,"&gt;="&amp;$A280,'Aceite Virgen'!$B$6:$B$257,"&lt;="&amp;$B280)</f>
        <v>0</v>
      </c>
      <c r="BO280" s="8">
        <f>SUMIFS('Aceite Virgen'!BO$6:BO$257,'Aceite Virgen'!$A$6:$A$257,"&gt;="&amp;$A280,'Aceite Virgen'!$B$6:$B$257,"&lt;="&amp;$B280)</f>
        <v>0.06</v>
      </c>
      <c r="BP280" s="8">
        <f>SUMIFS('Aceite Virgen'!BP$6:BP$257,'Aceite Virgen'!$A$6:$A$257,"&gt;="&amp;$A280,'Aceite Virgen'!$B$6:$B$257,"&lt;="&amp;$B280)</f>
        <v>1</v>
      </c>
      <c r="BQ280" s="8">
        <f>SUMIFS('Aceite Virgen'!BQ$6:BQ$257,'Aceite Virgen'!$A$6:$A$257,"&gt;="&amp;$A280,'Aceite Virgen'!$B$6:$B$257,"&lt;="&amp;$B280)</f>
        <v>0</v>
      </c>
      <c r="BR280" s="8">
        <f>SUMIFS('Aceite Virgen'!BR$6:BR$257,'Aceite Virgen'!$A$6:$A$257,"&gt;="&amp;$A280,'Aceite Virgen'!$B$6:$B$257,"&lt;="&amp;$B280)</f>
        <v>0</v>
      </c>
      <c r="BV280" s="8">
        <f>SUMIFS('Aceite Virgen'!BV$6:BV$257,'Aceite Virgen'!$A$6:$A$257,"&gt;="&amp;$A280,'Aceite Virgen'!$B$6:$B$257,"&lt;="&amp;$B280)</f>
        <v>0.64</v>
      </c>
      <c r="BW280" s="8">
        <f>SUMIFS('Aceite Virgen'!BW$6:BW$257,'Aceite Virgen'!$A$6:$A$257,"&gt;="&amp;$A280,'Aceite Virgen'!$B$6:$B$257,"&lt;="&amp;$B280)</f>
        <v>0</v>
      </c>
      <c r="BX280" s="8">
        <f>SUMIFS('Aceite Virgen'!BX$6:BX$257,'Aceite Virgen'!$A$6:$A$257,"&gt;="&amp;$A280,'Aceite Virgen'!$B$6:$B$257,"&lt;="&amp;$B280)</f>
        <v>0.38</v>
      </c>
      <c r="BY280" s="8">
        <f>SUMIFS('Aceite Virgen'!BY$6:BY$257,'Aceite Virgen'!$A$6:$A$257,"&gt;="&amp;$A280,'Aceite Virgen'!$B$6:$B$257,"&lt;="&amp;$B280)</f>
        <v>0</v>
      </c>
      <c r="CC280" s="8">
        <f>SUMIFS('Aceite Virgen'!CC$6:CC$257,'Aceite Virgen'!$A$6:$A$257,"&gt;="&amp;$A280,'Aceite Virgen'!$B$6:$B$257,"&lt;="&amp;$B280)</f>
        <v>0.84000000000000008</v>
      </c>
      <c r="CD280" s="8">
        <f>SUMIFS('Aceite Virgen'!CD$6:CD$257,'Aceite Virgen'!$A$6:$A$257,"&gt;="&amp;$A280,'Aceite Virgen'!$B$6:$B$257,"&lt;="&amp;$B280)</f>
        <v>0</v>
      </c>
      <c r="CE280" s="8">
        <f>SUMIFS('Aceite Virgen'!CE$6:CE$257,'Aceite Virgen'!$A$6:$A$257,"&gt;="&amp;$A280,'Aceite Virgen'!$B$6:$B$257,"&lt;="&amp;$B280)</f>
        <v>1</v>
      </c>
      <c r="CF280" s="8">
        <f>SUMIFS('Aceite Virgen'!CF$6:CF$257,'Aceite Virgen'!$A$6:$A$257,"&gt;="&amp;$A280,'Aceite Virgen'!$B$6:$B$257,"&lt;="&amp;$B280)</f>
        <v>0</v>
      </c>
      <c r="CJ280" s="8">
        <f>SUMIFS('Aceite Virgen'!CJ$6:CJ$257,'Aceite Virgen'!$A$6:$A$257,"&gt;="&amp;$A280,'Aceite Virgen'!$B$6:$B$257,"&lt;="&amp;$B280)</f>
        <v>0.35</v>
      </c>
      <c r="CK280" s="8">
        <f>SUMIFS('Aceite Virgen'!CK$6:CK$257,'Aceite Virgen'!$A$6:$A$257,"&gt;="&amp;$A280,'Aceite Virgen'!$B$6:$B$257,"&lt;="&amp;$B280)</f>
        <v>0</v>
      </c>
      <c r="CL280" s="8">
        <f>SUMIFS('Aceite Virgen'!CL$6:CL$257,'Aceite Virgen'!$A$6:$A$257,"&gt;="&amp;$A280,'Aceite Virgen'!$B$6:$B$257,"&lt;="&amp;$B280)</f>
        <v>0.42000000000000004</v>
      </c>
      <c r="CM280" s="8">
        <f>SUMIFS('Aceite Virgen'!CM$6:CM$257,'Aceite Virgen'!$A$6:$A$257,"&gt;="&amp;$A280,'Aceite Virgen'!$B$6:$B$257,"&lt;="&amp;$B280)</f>
        <v>0</v>
      </c>
      <c r="CQ280" s="8">
        <f>SUMIFS('Aceite Virgen'!CQ$6:CQ$257,'Aceite Virgen'!$A$6:$A$257,"&gt;="&amp;$A280,'Aceite Virgen'!$B$6:$B$257,"&lt;="&amp;$B280)</f>
        <v>0.67</v>
      </c>
      <c r="CR280" s="8">
        <f>SUMIFS('Aceite Virgen'!CR$6:CR$257,'Aceite Virgen'!$A$6:$A$257,"&gt;="&amp;$A280,'Aceite Virgen'!$B$6:$B$257,"&lt;="&amp;$B280)</f>
        <v>0</v>
      </c>
      <c r="CS280" s="8">
        <f>SUMIFS('Aceite Virgen'!CS$6:CS$257,'Aceite Virgen'!$A$6:$A$257,"&gt;="&amp;$A280,'Aceite Virgen'!$B$6:$B$257,"&lt;="&amp;$B280)</f>
        <v>0.7</v>
      </c>
      <c r="CT280" s="8">
        <f>SUMIFS('Aceite Virgen'!CT$6:CT$257,'Aceite Virgen'!$A$6:$A$257,"&gt;="&amp;$A280,'Aceite Virgen'!$B$6:$B$257,"&lt;="&amp;$B280)</f>
        <v>1.81</v>
      </c>
      <c r="CX280" s="8">
        <f>SUMIFS('Aceite Virgen'!CX$6:CX$257,'Aceite Virgen'!$A$6:$A$257,"&gt;="&amp;$A280,'Aceite Virgen'!$B$6:$B$257,"&lt;="&amp;$B280)</f>
        <v>1.35</v>
      </c>
      <c r="CY280" s="8">
        <f>SUMIFS('Aceite Virgen'!CY$6:CY$257,'Aceite Virgen'!$A$6:$A$257,"&gt;="&amp;$A280,'Aceite Virgen'!$B$6:$B$257,"&lt;="&amp;$B280)</f>
        <v>0</v>
      </c>
      <c r="CZ280" s="8">
        <f>SUMIFS('Aceite Virgen'!CZ$6:CZ$257,'Aceite Virgen'!$A$6:$A$257,"&gt;="&amp;$A280,'Aceite Virgen'!$B$6:$B$257,"&lt;="&amp;$B280)</f>
        <v>0</v>
      </c>
      <c r="DA280" s="8">
        <f>SUMIFS('Aceite Virgen'!DA$6:DA$257,'Aceite Virgen'!$A$6:$A$257,"&gt;="&amp;$A280,'Aceite Virgen'!$B$6:$B$257,"&lt;="&amp;$B280)</f>
        <v>0</v>
      </c>
      <c r="DE280" s="8">
        <f>SUMIFS('Aceite Virgen'!DE$6:DE$257,'Aceite Virgen'!$A$6:$A$257,"&gt;="&amp;$A280,'Aceite Virgen'!$B$6:$B$257,"&lt;="&amp;$B280)</f>
        <v>0.25</v>
      </c>
      <c r="DF280" s="8">
        <f>SUMIFS('Aceite Virgen'!DF$6:DF$257,'Aceite Virgen'!$A$6:$A$257,"&gt;="&amp;$A280,'Aceite Virgen'!$B$6:$B$257,"&lt;="&amp;$B280)</f>
        <v>0</v>
      </c>
      <c r="DG280" s="8">
        <f>SUMIFS('Aceite Virgen'!DG$6:DG$257,'Aceite Virgen'!$A$6:$A$257,"&gt;="&amp;$A280,'Aceite Virgen'!$B$6:$B$257,"&lt;="&amp;$B280)</f>
        <v>0.13</v>
      </c>
      <c r="DH280" s="8">
        <f>SUMIFS('Aceite Virgen'!DH$6:DH$257,'Aceite Virgen'!$A$6:$A$257,"&gt;="&amp;$A280,'Aceite Virgen'!$B$6:$B$257,"&lt;="&amp;$B280)</f>
        <v>0</v>
      </c>
      <c r="DL280" s="8">
        <f>SUMIFS('Aceite Virgen'!DL$6:DL$257,'Aceite Virgen'!$A$6:$A$257,"&gt;="&amp;$A280,'Aceite Virgen'!$B$6:$B$257,"&lt;="&amp;$B280)</f>
        <v>0.62</v>
      </c>
      <c r="DM280" s="8">
        <f>SUMIFS('Aceite Virgen'!DM$6:DM$257,'Aceite Virgen'!$A$6:$A$257,"&gt;="&amp;$A280,'Aceite Virgen'!$B$6:$B$257,"&lt;="&amp;$B280)</f>
        <v>0</v>
      </c>
      <c r="DN280" s="8">
        <f>SUMIFS('Aceite Virgen'!DN$6:DN$257,'Aceite Virgen'!$A$6:$A$257,"&gt;="&amp;$A280,'Aceite Virgen'!$B$6:$B$257,"&lt;="&amp;$B280)</f>
        <v>0.86</v>
      </c>
      <c r="DO280" s="8">
        <f>SUMIFS('Aceite Virgen'!DO$6:DO$257,'Aceite Virgen'!$A$6:$A$257,"&gt;="&amp;$A280,'Aceite Virgen'!$B$6:$B$257,"&lt;="&amp;$B280)</f>
        <v>0</v>
      </c>
      <c r="DS280" s="8">
        <f>SUMIFS('Aceite Virgen'!DS$6:DS$257,'Aceite Virgen'!$A$6:$A$257,"&gt;="&amp;$A280,'Aceite Virgen'!$B$6:$B$257,"&lt;="&amp;$B280)</f>
        <v>0.49</v>
      </c>
      <c r="DT280" s="8">
        <f>SUMIFS('Aceite Virgen'!DT$6:DT$257,'Aceite Virgen'!$A$6:$A$257,"&gt;="&amp;$A280,'Aceite Virgen'!$B$6:$B$257,"&lt;="&amp;$B280)</f>
        <v>0</v>
      </c>
      <c r="DU280" s="8">
        <f>SUMIFS('Aceite Virgen'!DU$6:DU$257,'Aceite Virgen'!$A$6:$A$257,"&gt;="&amp;$A280,'Aceite Virgen'!$B$6:$B$257,"&lt;="&amp;$B280)</f>
        <v>0.64</v>
      </c>
      <c r="DV280" s="8">
        <f>SUMIFS('Aceite Virgen'!DV$6:DV$257,'Aceite Virgen'!$A$6:$A$257,"&gt;="&amp;$A280,'Aceite Virgen'!$B$6:$B$257,"&lt;="&amp;$B280)</f>
        <v>0</v>
      </c>
      <c r="DZ280" s="8">
        <f>SUMIFS('Aceite Virgen'!DZ$6:DZ$257,'Aceite Virgen'!$A$6:$A$257,"&gt;="&amp;$A280,'Aceite Virgen'!$B$6:$B$257,"&lt;="&amp;$B280)</f>
        <v>0.65</v>
      </c>
      <c r="EA280" s="8">
        <f>SUMIFS('Aceite Virgen'!EA$6:EA$257,'Aceite Virgen'!$A$6:$A$257,"&gt;="&amp;$A280,'Aceite Virgen'!$B$6:$B$257,"&lt;="&amp;$B280)</f>
        <v>0</v>
      </c>
      <c r="EB280" s="8">
        <f>SUMIFS('Aceite Virgen'!EB$6:EB$257,'Aceite Virgen'!$A$6:$A$257,"&gt;="&amp;$A280,'Aceite Virgen'!$B$6:$B$257,"&lt;="&amp;$B280)</f>
        <v>0.31</v>
      </c>
      <c r="EC280" s="8">
        <f>SUMIFS('Aceite Virgen'!EC$6:EC$257,'Aceite Virgen'!$A$6:$A$257,"&gt;="&amp;$A280,'Aceite Virgen'!$B$6:$B$257,"&lt;="&amp;$B280)</f>
        <v>0</v>
      </c>
    </row>
    <row r="281" spans="1:133" x14ac:dyDescent="0.3">
      <c r="A281" s="14">
        <f>'TAM Aceite Virgen'!B29</f>
        <v>4.7</v>
      </c>
      <c r="B281" s="14">
        <f>'TAM Aceite Virgen'!C29</f>
        <v>4.8</v>
      </c>
      <c r="C281" s="14"/>
      <c r="D281" s="8">
        <f>SUMIFS('Aceite Virgen'!D$6:D$257,'Aceite Virgen'!$A$6:$A$257,"&gt;="&amp;$A281,'Aceite Virgen'!$B$6:$B$257,"&lt;="&amp;$B281)</f>
        <v>8.07</v>
      </c>
      <c r="E281" s="8">
        <f>SUMIFS('Aceite Virgen'!E$6:E$257,'Aceite Virgen'!$A$6:$A$257,"&gt;="&amp;$A281,'Aceite Virgen'!$B$6:$B$257,"&lt;="&amp;$B281)</f>
        <v>0</v>
      </c>
      <c r="F281" s="8">
        <f>SUMIFS('Aceite Virgen'!F$6:F$257,'Aceite Virgen'!$A$6:$A$257,"&gt;="&amp;$A281,'Aceite Virgen'!$B$6:$B$257,"&lt;="&amp;$B281)</f>
        <v>8.99</v>
      </c>
      <c r="G281" s="8">
        <f>SUMIFS('Aceite Virgen'!G$6:G$257,'Aceite Virgen'!$A$6:$A$257,"&gt;="&amp;$A281,'Aceite Virgen'!$B$6:$B$257,"&lt;="&amp;$B281)</f>
        <v>0</v>
      </c>
      <c r="H281" s="14"/>
      <c r="I281" s="14"/>
      <c r="J281" s="14"/>
      <c r="K281" s="8">
        <f>SUMIFS('Aceite Virgen'!K$6:K$257,'Aceite Virgen'!$A$6:$A$257,"&gt;="&amp;$A281,'Aceite Virgen'!$B$6:$B$257,"&lt;="&amp;$B281)</f>
        <v>8.66</v>
      </c>
      <c r="L281" s="8">
        <f>SUMIFS('Aceite Virgen'!L$6:L$257,'Aceite Virgen'!$A$6:$A$257,"&gt;="&amp;$A281,'Aceite Virgen'!$B$6:$B$257,"&lt;="&amp;$B281)</f>
        <v>0</v>
      </c>
      <c r="M281" s="8">
        <f>SUMIFS('Aceite Virgen'!M$6:M$257,'Aceite Virgen'!$A$6:$A$257,"&gt;="&amp;$A281,'Aceite Virgen'!$B$6:$B$257,"&lt;="&amp;$B281)</f>
        <v>11.37</v>
      </c>
      <c r="N281" s="8">
        <f>SUMIFS('Aceite Virgen'!N$6:N$257,'Aceite Virgen'!$A$6:$A$257,"&gt;="&amp;$A281,'Aceite Virgen'!$B$6:$B$257,"&lt;="&amp;$B281)</f>
        <v>0</v>
      </c>
      <c r="O281" s="14"/>
      <c r="P281" s="14"/>
      <c r="Q281" s="14"/>
      <c r="R281" s="8">
        <f>SUMIFS('Aceite Virgen'!R$6:R$257,'Aceite Virgen'!$A$6:$A$257,"&gt;="&amp;$A281,'Aceite Virgen'!$B$6:$B$257,"&lt;="&amp;$B281)</f>
        <v>7.25</v>
      </c>
      <c r="S281" s="8">
        <f>SUMIFS('Aceite Virgen'!S$6:S$257,'Aceite Virgen'!$A$6:$A$257,"&gt;="&amp;$A281,'Aceite Virgen'!$B$6:$B$257,"&lt;="&amp;$B281)</f>
        <v>0</v>
      </c>
      <c r="T281" s="8">
        <f>SUMIFS('Aceite Virgen'!T$6:T$257,'Aceite Virgen'!$A$6:$A$257,"&gt;="&amp;$A281,'Aceite Virgen'!$B$6:$B$257,"&lt;="&amp;$B281)</f>
        <v>10.07</v>
      </c>
      <c r="U281" s="8">
        <f>SUMIFS('Aceite Virgen'!U$6:U$257,'Aceite Virgen'!$A$6:$A$257,"&gt;="&amp;$A281,'Aceite Virgen'!$B$6:$B$257,"&lt;="&amp;$B281)</f>
        <v>0</v>
      </c>
      <c r="V281" s="14"/>
      <c r="W281" s="14"/>
      <c r="X281" s="14"/>
      <c r="Y281" s="8">
        <f>SUMIFS('Aceite Virgen'!Y$6:Y$257,'Aceite Virgen'!$A$6:$A$257,"&gt;="&amp;$A281,'Aceite Virgen'!$B$6:$B$257,"&lt;="&amp;$B281)</f>
        <v>6.16</v>
      </c>
      <c r="Z281" s="8">
        <f>SUMIFS('Aceite Virgen'!Z$6:Z$257,'Aceite Virgen'!$A$6:$A$257,"&gt;="&amp;$A281,'Aceite Virgen'!$B$6:$B$257,"&lt;="&amp;$B281)</f>
        <v>0</v>
      </c>
      <c r="AA281" s="8">
        <f>SUMIFS('Aceite Virgen'!AA$6:AA$257,'Aceite Virgen'!$A$6:$A$257,"&gt;="&amp;$A281,'Aceite Virgen'!$B$6:$B$257,"&lt;="&amp;$B281)</f>
        <v>9</v>
      </c>
      <c r="AB281" s="8">
        <f>SUMIFS('Aceite Virgen'!AB$6:AB$257,'Aceite Virgen'!$A$6:$A$257,"&gt;="&amp;$A281,'Aceite Virgen'!$B$6:$B$257,"&lt;="&amp;$B281)</f>
        <v>0</v>
      </c>
      <c r="AC281" s="14"/>
      <c r="AD281" s="14"/>
      <c r="AE281" s="14"/>
      <c r="AF281" s="8">
        <f>SUMIFS('Aceite Virgen'!AF$6:AF$257,'Aceite Virgen'!$A$6:$A$257,"&gt;="&amp;$A281,'Aceite Virgen'!$B$6:$B$257,"&lt;="&amp;$B281)</f>
        <v>1.78</v>
      </c>
      <c r="AG281" s="8">
        <f>SUMIFS('Aceite Virgen'!AG$6:AG$257,'Aceite Virgen'!$A$6:$A$257,"&gt;="&amp;$A281,'Aceite Virgen'!$B$6:$B$257,"&lt;="&amp;$B281)</f>
        <v>0</v>
      </c>
      <c r="AH281" s="8">
        <f>SUMIFS('Aceite Virgen'!AH$6:AH$257,'Aceite Virgen'!$A$6:$A$257,"&gt;="&amp;$A281,'Aceite Virgen'!$B$6:$B$257,"&lt;="&amp;$B281)</f>
        <v>2.09</v>
      </c>
      <c r="AI281" s="8">
        <f>SUMIFS('Aceite Virgen'!AI$6:AI$257,'Aceite Virgen'!$A$6:$A$257,"&gt;="&amp;$A281,'Aceite Virgen'!$B$6:$B$257,"&lt;="&amp;$B281)</f>
        <v>0</v>
      </c>
      <c r="AJ281" s="14"/>
      <c r="AK281" s="14"/>
      <c r="AL281" s="14"/>
      <c r="AM281" s="8">
        <f>SUMIFS('Aceite Virgen'!AM$6:AM$257,'Aceite Virgen'!$A$6:$A$257,"&gt;="&amp;$A281,'Aceite Virgen'!$B$6:$B$257,"&lt;="&amp;$B281)</f>
        <v>1.52</v>
      </c>
      <c r="AN281" s="8">
        <f>SUMIFS('Aceite Virgen'!AN$6:AN$257,'Aceite Virgen'!$A$6:$A$257,"&gt;="&amp;$A281,'Aceite Virgen'!$B$6:$B$257,"&lt;="&amp;$B281)</f>
        <v>0.94</v>
      </c>
      <c r="AO281" s="8">
        <f>SUMIFS('Aceite Virgen'!AO$6:AO$257,'Aceite Virgen'!$A$6:$A$257,"&gt;="&amp;$A281,'Aceite Virgen'!$B$6:$B$257,"&lt;="&amp;$B281)</f>
        <v>1.7</v>
      </c>
      <c r="AP281" s="8">
        <f>SUMIFS('Aceite Virgen'!AP$6:AP$257,'Aceite Virgen'!$A$6:$A$257,"&gt;="&amp;$A281,'Aceite Virgen'!$B$6:$B$257,"&lt;="&amp;$B281)</f>
        <v>0</v>
      </c>
      <c r="AQ281" s="14"/>
      <c r="AR281" s="14"/>
      <c r="AT281" s="8">
        <f>SUMIFS('Aceite Virgen'!AT$6:AT$257,'Aceite Virgen'!$A$6:$A$257,"&gt;="&amp;$A281,'Aceite Virgen'!$B$6:$B$257,"&lt;="&amp;$B281)</f>
        <v>3.08</v>
      </c>
      <c r="AU281" s="8">
        <f>SUMIFS('Aceite Virgen'!AU$6:AU$257,'Aceite Virgen'!$A$6:$A$257,"&gt;="&amp;$A281,'Aceite Virgen'!$B$6:$B$257,"&lt;="&amp;$B281)</f>
        <v>0</v>
      </c>
      <c r="AV281" s="8">
        <f>SUMIFS('Aceite Virgen'!AV$6:AV$257,'Aceite Virgen'!$A$6:$A$257,"&gt;="&amp;$A281,'Aceite Virgen'!$B$6:$B$257,"&lt;="&amp;$B281)</f>
        <v>3.7</v>
      </c>
      <c r="AW281" s="8">
        <f>SUMIFS('Aceite Virgen'!AW$6:AW$257,'Aceite Virgen'!$A$6:$A$257,"&gt;="&amp;$A281,'Aceite Virgen'!$B$6:$B$257,"&lt;="&amp;$B281)</f>
        <v>0</v>
      </c>
      <c r="BA281" s="8">
        <f>SUMIFS('Aceite Virgen'!BA$6:BA$257,'Aceite Virgen'!$A$6:$A$257,"&gt;="&amp;A281,'Aceite Virgen'!$B$6:$B$257,"&lt;="&amp;B281)</f>
        <v>1.77</v>
      </c>
      <c r="BB281" s="8">
        <f>SUMIFS('Aceite Virgen'!BB$6:BB$257,'Aceite Virgen'!$A$6:$A$257,"&gt;="&amp;$A281,'Aceite Virgen'!$B$6:$B$257,"&lt;="&amp;$B281)</f>
        <v>0</v>
      </c>
      <c r="BC281" s="8">
        <f>SUMIFS('Aceite Virgen'!BC$6:BC$257,'Aceite Virgen'!$A$6:$A$257,"&gt;="&amp;$A281,'Aceite Virgen'!$B$6:$B$257,"&lt;="&amp;$B281)</f>
        <v>2.13</v>
      </c>
      <c r="BD281" s="8">
        <f>SUMIFS('Aceite Virgen'!BD$6:BD$257,'Aceite Virgen'!$A$6:$A$257,"&gt;="&amp;$A281,'Aceite Virgen'!$B$6:$B$257,"&lt;="&amp;$B281)</f>
        <v>0</v>
      </c>
      <c r="BH281" s="8">
        <f>SUMIFS('Aceite Virgen'!BH$6:BH$257,'Aceite Virgen'!$A$6:$A$257,"&gt;="&amp;$A281,'Aceite Virgen'!$B$6:$B$257,"&lt;="&amp;$B281)</f>
        <v>0.78</v>
      </c>
      <c r="BI281" s="8">
        <f>SUMIFS('Aceite Virgen'!BI$6:BI$257,'Aceite Virgen'!$A$6:$A$257,"&gt;="&amp;$A281,'Aceite Virgen'!$B$6:$B$257,"&lt;="&amp;$B281)</f>
        <v>0</v>
      </c>
      <c r="BJ281" s="8">
        <f>SUMIFS('Aceite Virgen'!BJ$6:BJ$257,'Aceite Virgen'!$A$6:$A$257,"&gt;="&amp;$A281,'Aceite Virgen'!$B$6:$B$257,"&lt;="&amp;$B281)</f>
        <v>0.89</v>
      </c>
      <c r="BK281" s="8">
        <f>SUMIFS('Aceite Virgen'!BK$6:BK$257,'Aceite Virgen'!$A$6:$A$257,"&gt;="&amp;$A281,'Aceite Virgen'!$B$6:$B$257,"&lt;="&amp;$B281)</f>
        <v>0</v>
      </c>
      <c r="BO281" s="8">
        <f>SUMIFS('Aceite Virgen'!BO$6:BO$257,'Aceite Virgen'!$A$6:$A$257,"&gt;="&amp;$A281,'Aceite Virgen'!$B$6:$B$257,"&lt;="&amp;$B281)</f>
        <v>3.58</v>
      </c>
      <c r="BP281" s="8">
        <f>SUMIFS('Aceite Virgen'!BP$6:BP$257,'Aceite Virgen'!$A$6:$A$257,"&gt;="&amp;$A281,'Aceite Virgen'!$B$6:$B$257,"&lt;="&amp;$B281)</f>
        <v>0</v>
      </c>
      <c r="BQ281" s="8">
        <f>SUMIFS('Aceite Virgen'!BQ$6:BQ$257,'Aceite Virgen'!$A$6:$A$257,"&gt;="&amp;$A281,'Aceite Virgen'!$B$6:$B$257,"&lt;="&amp;$B281)</f>
        <v>4.04</v>
      </c>
      <c r="BR281" s="8">
        <f>SUMIFS('Aceite Virgen'!BR$6:BR$257,'Aceite Virgen'!$A$6:$A$257,"&gt;="&amp;$A281,'Aceite Virgen'!$B$6:$B$257,"&lt;="&amp;$B281)</f>
        <v>0</v>
      </c>
      <c r="BV281" s="8">
        <f>SUMIFS('Aceite Virgen'!BV$6:BV$257,'Aceite Virgen'!$A$6:$A$257,"&gt;="&amp;$A281,'Aceite Virgen'!$B$6:$B$257,"&lt;="&amp;$B281)</f>
        <v>2.86</v>
      </c>
      <c r="BW281" s="8">
        <f>SUMIFS('Aceite Virgen'!BW$6:BW$257,'Aceite Virgen'!$A$6:$A$257,"&gt;="&amp;$A281,'Aceite Virgen'!$B$6:$B$257,"&lt;="&amp;$B281)</f>
        <v>4.84</v>
      </c>
      <c r="BX281" s="8">
        <f>SUMIFS('Aceite Virgen'!BX$6:BX$257,'Aceite Virgen'!$A$6:$A$257,"&gt;="&amp;$A281,'Aceite Virgen'!$B$6:$B$257,"&lt;="&amp;$B281)</f>
        <v>2.9499999999999997</v>
      </c>
      <c r="BY281" s="8">
        <f>SUMIFS('Aceite Virgen'!BY$6:BY$257,'Aceite Virgen'!$A$6:$A$257,"&gt;="&amp;$A281,'Aceite Virgen'!$B$6:$B$257,"&lt;="&amp;$B281)</f>
        <v>0</v>
      </c>
      <c r="CC281" s="8">
        <f>SUMIFS('Aceite Virgen'!CC$6:CC$257,'Aceite Virgen'!$A$6:$A$257,"&gt;="&amp;$A281,'Aceite Virgen'!$B$6:$B$257,"&lt;="&amp;$B281)</f>
        <v>3.33</v>
      </c>
      <c r="CD281" s="8">
        <f>SUMIFS('Aceite Virgen'!CD$6:CD$257,'Aceite Virgen'!$A$6:$A$257,"&gt;="&amp;$A281,'Aceite Virgen'!$B$6:$B$257,"&lt;="&amp;$B281)</f>
        <v>0</v>
      </c>
      <c r="CE281" s="8">
        <f>SUMIFS('Aceite Virgen'!CE$6:CE$257,'Aceite Virgen'!$A$6:$A$257,"&gt;="&amp;$A281,'Aceite Virgen'!$B$6:$B$257,"&lt;="&amp;$B281)</f>
        <v>3.95</v>
      </c>
      <c r="CF281" s="8">
        <f>SUMIFS('Aceite Virgen'!CF$6:CF$257,'Aceite Virgen'!$A$6:$A$257,"&gt;="&amp;$A281,'Aceite Virgen'!$B$6:$B$257,"&lt;="&amp;$B281)</f>
        <v>0</v>
      </c>
      <c r="CJ281" s="8">
        <f>SUMIFS('Aceite Virgen'!CJ$6:CJ$257,'Aceite Virgen'!$A$6:$A$257,"&gt;="&amp;$A281,'Aceite Virgen'!$B$6:$B$257,"&lt;="&amp;$B281)</f>
        <v>2.91</v>
      </c>
      <c r="CK281" s="8">
        <f>SUMIFS('Aceite Virgen'!CK$6:CK$257,'Aceite Virgen'!$A$6:$A$257,"&gt;="&amp;$A281,'Aceite Virgen'!$B$6:$B$257,"&lt;="&amp;$B281)</f>
        <v>0</v>
      </c>
      <c r="CL281" s="8">
        <f>SUMIFS('Aceite Virgen'!CL$6:CL$257,'Aceite Virgen'!$A$6:$A$257,"&gt;="&amp;$A281,'Aceite Virgen'!$B$6:$B$257,"&lt;="&amp;$B281)</f>
        <v>3.59</v>
      </c>
      <c r="CM281" s="8">
        <f>SUMIFS('Aceite Virgen'!CM$6:CM$257,'Aceite Virgen'!$A$6:$A$257,"&gt;="&amp;$A281,'Aceite Virgen'!$B$6:$B$257,"&lt;="&amp;$B281)</f>
        <v>0</v>
      </c>
      <c r="CQ281" s="8">
        <f>SUMIFS('Aceite Virgen'!CQ$6:CQ$257,'Aceite Virgen'!$A$6:$A$257,"&gt;="&amp;$A281,'Aceite Virgen'!$B$6:$B$257,"&lt;="&amp;$B281)</f>
        <v>7.07</v>
      </c>
      <c r="CR281" s="8">
        <f>SUMIFS('Aceite Virgen'!CR$6:CR$257,'Aceite Virgen'!$A$6:$A$257,"&gt;="&amp;$A281,'Aceite Virgen'!$B$6:$B$257,"&lt;="&amp;$B281)</f>
        <v>0</v>
      </c>
      <c r="CS281" s="8">
        <f>SUMIFS('Aceite Virgen'!CS$6:CS$257,'Aceite Virgen'!$A$6:$A$257,"&gt;="&amp;$A281,'Aceite Virgen'!$B$6:$B$257,"&lt;="&amp;$B281)</f>
        <v>8.9</v>
      </c>
      <c r="CT281" s="8">
        <f>SUMIFS('Aceite Virgen'!CT$6:CT$257,'Aceite Virgen'!$A$6:$A$257,"&gt;="&amp;$A281,'Aceite Virgen'!$B$6:$B$257,"&lt;="&amp;$B281)</f>
        <v>0</v>
      </c>
      <c r="CX281" s="8">
        <f>SUMIFS('Aceite Virgen'!CX$6:CX$257,'Aceite Virgen'!$A$6:$A$257,"&gt;="&amp;$A281,'Aceite Virgen'!$B$6:$B$257,"&lt;="&amp;$B281)</f>
        <v>5.48</v>
      </c>
      <c r="CY281" s="8">
        <f>SUMIFS('Aceite Virgen'!CY$6:CY$257,'Aceite Virgen'!$A$6:$A$257,"&gt;="&amp;$A281,'Aceite Virgen'!$B$6:$B$257,"&lt;="&amp;$B281)</f>
        <v>0</v>
      </c>
      <c r="CZ281" s="8">
        <f>SUMIFS('Aceite Virgen'!CZ$6:CZ$257,'Aceite Virgen'!$A$6:$A$257,"&gt;="&amp;$A281,'Aceite Virgen'!$B$6:$B$257,"&lt;="&amp;$B281)</f>
        <v>7.68</v>
      </c>
      <c r="DA281" s="8">
        <f>SUMIFS('Aceite Virgen'!DA$6:DA$257,'Aceite Virgen'!$A$6:$A$257,"&gt;="&amp;$A281,'Aceite Virgen'!$B$6:$B$257,"&lt;="&amp;$B281)</f>
        <v>0</v>
      </c>
      <c r="DE281" s="8">
        <f>SUMIFS('Aceite Virgen'!DE$6:DE$257,'Aceite Virgen'!$A$6:$A$257,"&gt;="&amp;$A281,'Aceite Virgen'!$B$6:$B$257,"&lt;="&amp;$B281)</f>
        <v>6.69</v>
      </c>
      <c r="DF281" s="8">
        <f>SUMIFS('Aceite Virgen'!DF$6:DF$257,'Aceite Virgen'!$A$6:$A$257,"&gt;="&amp;$A281,'Aceite Virgen'!$B$6:$B$257,"&lt;="&amp;$B281)</f>
        <v>0</v>
      </c>
      <c r="DG281" s="8">
        <f>SUMIFS('Aceite Virgen'!DG$6:DG$257,'Aceite Virgen'!$A$6:$A$257,"&gt;="&amp;$A281,'Aceite Virgen'!$B$6:$B$257,"&lt;="&amp;$B281)</f>
        <v>9.5399999999999991</v>
      </c>
      <c r="DH281" s="8">
        <f>SUMIFS('Aceite Virgen'!DH$6:DH$257,'Aceite Virgen'!$A$6:$A$257,"&gt;="&amp;$A281,'Aceite Virgen'!$B$6:$B$257,"&lt;="&amp;$B281)</f>
        <v>0</v>
      </c>
      <c r="DL281" s="8">
        <f>SUMIFS('Aceite Virgen'!DL$6:DL$257,'Aceite Virgen'!$A$6:$A$257,"&gt;="&amp;$A281,'Aceite Virgen'!$B$6:$B$257,"&lt;="&amp;$B281)</f>
        <v>5.29</v>
      </c>
      <c r="DM281" s="8">
        <f>SUMIFS('Aceite Virgen'!DM$6:DM$257,'Aceite Virgen'!$A$6:$A$257,"&gt;="&amp;$A281,'Aceite Virgen'!$B$6:$B$257,"&lt;="&amp;$B281)</f>
        <v>0</v>
      </c>
      <c r="DN281" s="8">
        <f>SUMIFS('Aceite Virgen'!DN$6:DN$257,'Aceite Virgen'!$A$6:$A$257,"&gt;="&amp;$A281,'Aceite Virgen'!$B$6:$B$257,"&lt;="&amp;$B281)</f>
        <v>7.34</v>
      </c>
      <c r="DO281" s="8">
        <f>SUMIFS('Aceite Virgen'!DO$6:DO$257,'Aceite Virgen'!$A$6:$A$257,"&gt;="&amp;$A281,'Aceite Virgen'!$B$6:$B$257,"&lt;="&amp;$B281)</f>
        <v>0</v>
      </c>
      <c r="DS281" s="8">
        <f>SUMIFS('Aceite Virgen'!DS$6:DS$257,'Aceite Virgen'!$A$6:$A$257,"&gt;="&amp;$A281,'Aceite Virgen'!$B$6:$B$257,"&lt;="&amp;$B281)</f>
        <v>4.13</v>
      </c>
      <c r="DT281" s="8">
        <f>SUMIFS('Aceite Virgen'!DT$6:DT$257,'Aceite Virgen'!$A$6:$A$257,"&gt;="&amp;$A281,'Aceite Virgen'!$B$6:$B$257,"&lt;="&amp;$B281)</f>
        <v>0</v>
      </c>
      <c r="DU281" s="8">
        <f>SUMIFS('Aceite Virgen'!DU$6:DU$257,'Aceite Virgen'!$A$6:$A$257,"&gt;="&amp;$A281,'Aceite Virgen'!$B$6:$B$257,"&lt;="&amp;$B281)</f>
        <v>4.95</v>
      </c>
      <c r="DV281" s="8">
        <f>SUMIFS('Aceite Virgen'!DV$6:DV$257,'Aceite Virgen'!$A$6:$A$257,"&gt;="&amp;$A281,'Aceite Virgen'!$B$6:$B$257,"&lt;="&amp;$B281)</f>
        <v>0</v>
      </c>
      <c r="DZ281" s="8">
        <f>SUMIFS('Aceite Virgen'!DZ$6:DZ$257,'Aceite Virgen'!$A$6:$A$257,"&gt;="&amp;$A281,'Aceite Virgen'!$B$6:$B$257,"&lt;="&amp;$B281)</f>
        <v>1.56</v>
      </c>
      <c r="EA281" s="8">
        <f>SUMIFS('Aceite Virgen'!EA$6:EA$257,'Aceite Virgen'!$A$6:$A$257,"&gt;="&amp;$A281,'Aceite Virgen'!$B$6:$B$257,"&lt;="&amp;$B281)</f>
        <v>0</v>
      </c>
      <c r="EB281" s="8">
        <f>SUMIFS('Aceite Virgen'!EB$6:EB$257,'Aceite Virgen'!$A$6:$A$257,"&gt;="&amp;$A281,'Aceite Virgen'!$B$6:$B$257,"&lt;="&amp;$B281)</f>
        <v>2.13</v>
      </c>
      <c r="EC281" s="8">
        <f>SUMIFS('Aceite Virgen'!EC$6:EC$257,'Aceite Virgen'!$A$6:$A$257,"&gt;="&amp;$A281,'Aceite Virgen'!$B$6:$B$257,"&lt;="&amp;$B281)</f>
        <v>0</v>
      </c>
    </row>
    <row r="282" spans="1:133" x14ac:dyDescent="0.3">
      <c r="A282" s="14">
        <f>'TAM Aceite Virgen'!B30</f>
        <v>4.8</v>
      </c>
      <c r="B282" s="14">
        <f>'TAM Aceite Virgen'!C30</f>
        <v>4.9000000000000004</v>
      </c>
      <c r="C282" s="14"/>
      <c r="D282" s="8">
        <f>SUMIFS('Aceite Virgen'!D$6:D$257,'Aceite Virgen'!$A$6:$A$257,"&gt;="&amp;$A282,'Aceite Virgen'!$B$6:$B$257,"&lt;="&amp;$B282)</f>
        <v>0.28999999999999998</v>
      </c>
      <c r="E282" s="8">
        <f>SUMIFS('Aceite Virgen'!E$6:E$257,'Aceite Virgen'!$A$6:$A$257,"&gt;="&amp;$A282,'Aceite Virgen'!$B$6:$B$257,"&lt;="&amp;$B282)</f>
        <v>0</v>
      </c>
      <c r="F282" s="8">
        <f>SUMIFS('Aceite Virgen'!F$6:F$257,'Aceite Virgen'!$A$6:$A$257,"&gt;="&amp;$A282,'Aceite Virgen'!$B$6:$B$257,"&lt;="&amp;$B282)</f>
        <v>0.39</v>
      </c>
      <c r="G282" s="8">
        <f>SUMIFS('Aceite Virgen'!G$6:G$257,'Aceite Virgen'!$A$6:$A$257,"&gt;="&amp;$A282,'Aceite Virgen'!$B$6:$B$257,"&lt;="&amp;$B282)</f>
        <v>0</v>
      </c>
      <c r="H282" s="14"/>
      <c r="I282" s="14"/>
      <c r="J282" s="14"/>
      <c r="K282" s="8">
        <f>SUMIFS('Aceite Virgen'!K$6:K$257,'Aceite Virgen'!$A$6:$A$257,"&gt;="&amp;$A282,'Aceite Virgen'!$B$6:$B$257,"&lt;="&amp;$B282)</f>
        <v>0</v>
      </c>
      <c r="L282" s="8">
        <f>SUMIFS('Aceite Virgen'!L$6:L$257,'Aceite Virgen'!$A$6:$A$257,"&gt;="&amp;$A282,'Aceite Virgen'!$B$6:$B$257,"&lt;="&amp;$B282)</f>
        <v>0</v>
      </c>
      <c r="M282" s="8">
        <f>SUMIFS('Aceite Virgen'!M$6:M$257,'Aceite Virgen'!$A$6:$A$257,"&gt;="&amp;$A282,'Aceite Virgen'!$B$6:$B$257,"&lt;="&amp;$B282)</f>
        <v>0</v>
      </c>
      <c r="N282" s="8">
        <f>SUMIFS('Aceite Virgen'!N$6:N$257,'Aceite Virgen'!$A$6:$A$257,"&gt;="&amp;$A282,'Aceite Virgen'!$B$6:$B$257,"&lt;="&amp;$B282)</f>
        <v>0</v>
      </c>
      <c r="O282" s="14"/>
      <c r="P282" s="14"/>
      <c r="Q282" s="14"/>
      <c r="R282" s="8">
        <f>SUMIFS('Aceite Virgen'!R$6:R$257,'Aceite Virgen'!$A$6:$A$257,"&gt;="&amp;$A282,'Aceite Virgen'!$B$6:$B$257,"&lt;="&amp;$B282)</f>
        <v>0</v>
      </c>
      <c r="S282" s="8">
        <f>SUMIFS('Aceite Virgen'!S$6:S$257,'Aceite Virgen'!$A$6:$A$257,"&gt;="&amp;$A282,'Aceite Virgen'!$B$6:$B$257,"&lt;="&amp;$B282)</f>
        <v>0</v>
      </c>
      <c r="T282" s="8">
        <f>SUMIFS('Aceite Virgen'!T$6:T$257,'Aceite Virgen'!$A$6:$A$257,"&gt;="&amp;$A282,'Aceite Virgen'!$B$6:$B$257,"&lt;="&amp;$B282)</f>
        <v>0</v>
      </c>
      <c r="U282" s="8">
        <f>SUMIFS('Aceite Virgen'!U$6:U$257,'Aceite Virgen'!$A$6:$A$257,"&gt;="&amp;$A282,'Aceite Virgen'!$B$6:$B$257,"&lt;="&amp;$B282)</f>
        <v>0</v>
      </c>
      <c r="V282" s="14"/>
      <c r="W282" s="14"/>
      <c r="X282" s="14"/>
      <c r="Y282" s="8">
        <f>SUMIFS('Aceite Virgen'!Y$6:Y$257,'Aceite Virgen'!$A$6:$A$257,"&gt;="&amp;$A282,'Aceite Virgen'!$B$6:$B$257,"&lt;="&amp;$B282)</f>
        <v>0.16</v>
      </c>
      <c r="Z282" s="8">
        <f>SUMIFS('Aceite Virgen'!Z$6:Z$257,'Aceite Virgen'!$A$6:$A$257,"&gt;="&amp;$A282,'Aceite Virgen'!$B$6:$B$257,"&lt;="&amp;$B282)</f>
        <v>0</v>
      </c>
      <c r="AA282" s="8">
        <f>SUMIFS('Aceite Virgen'!AA$6:AA$257,'Aceite Virgen'!$A$6:$A$257,"&gt;="&amp;$A282,'Aceite Virgen'!$B$6:$B$257,"&lt;="&amp;$B282)</f>
        <v>0.24</v>
      </c>
      <c r="AB282" s="8">
        <f>SUMIFS('Aceite Virgen'!AB$6:AB$257,'Aceite Virgen'!$A$6:$A$257,"&gt;="&amp;$A282,'Aceite Virgen'!$B$6:$B$257,"&lt;="&amp;$B282)</f>
        <v>0</v>
      </c>
      <c r="AC282" s="14"/>
      <c r="AD282" s="14"/>
      <c r="AE282" s="14"/>
      <c r="AF282" s="8">
        <f>SUMIFS('Aceite Virgen'!AF$6:AF$257,'Aceite Virgen'!$A$6:$A$257,"&gt;="&amp;$A282,'Aceite Virgen'!$B$6:$B$257,"&lt;="&amp;$B282)</f>
        <v>0.26</v>
      </c>
      <c r="AG282" s="8">
        <f>SUMIFS('Aceite Virgen'!AG$6:AG$257,'Aceite Virgen'!$A$6:$A$257,"&gt;="&amp;$A282,'Aceite Virgen'!$B$6:$B$257,"&lt;="&amp;$B282)</f>
        <v>0</v>
      </c>
      <c r="AH282" s="8">
        <f>SUMIFS('Aceite Virgen'!AH$6:AH$257,'Aceite Virgen'!$A$6:$A$257,"&gt;="&amp;$A282,'Aceite Virgen'!$B$6:$B$257,"&lt;="&amp;$B282)</f>
        <v>0.31</v>
      </c>
      <c r="AI282" s="8">
        <f>SUMIFS('Aceite Virgen'!AI$6:AI$257,'Aceite Virgen'!$A$6:$A$257,"&gt;="&amp;$A282,'Aceite Virgen'!$B$6:$B$257,"&lt;="&amp;$B282)</f>
        <v>0</v>
      </c>
      <c r="AJ282" s="14"/>
      <c r="AK282" s="14"/>
      <c r="AL282" s="14"/>
      <c r="AM282" s="8">
        <f>SUMIFS('Aceite Virgen'!AM$6:AM$257,'Aceite Virgen'!$A$6:$A$257,"&gt;="&amp;$A282,'Aceite Virgen'!$B$6:$B$257,"&lt;="&amp;$B282)</f>
        <v>0.5</v>
      </c>
      <c r="AN282" s="8">
        <f>SUMIFS('Aceite Virgen'!AN$6:AN$257,'Aceite Virgen'!$A$6:$A$257,"&gt;="&amp;$A282,'Aceite Virgen'!$B$6:$B$257,"&lt;="&amp;$B282)</f>
        <v>0</v>
      </c>
      <c r="AO282" s="8">
        <f>SUMIFS('Aceite Virgen'!AO$6:AO$257,'Aceite Virgen'!$A$6:$A$257,"&gt;="&amp;$A282,'Aceite Virgen'!$B$6:$B$257,"&lt;="&amp;$B282)</f>
        <v>0.61</v>
      </c>
      <c r="AP282" s="8">
        <f>SUMIFS('Aceite Virgen'!AP$6:AP$257,'Aceite Virgen'!$A$6:$A$257,"&gt;="&amp;$A282,'Aceite Virgen'!$B$6:$B$257,"&lt;="&amp;$B282)</f>
        <v>0</v>
      </c>
      <c r="AQ282" s="14"/>
      <c r="AR282" s="14"/>
      <c r="AT282" s="8">
        <f>SUMIFS('Aceite Virgen'!AT$6:AT$257,'Aceite Virgen'!$A$6:$A$257,"&gt;="&amp;$A282,'Aceite Virgen'!$B$6:$B$257,"&lt;="&amp;$B282)</f>
        <v>0.16</v>
      </c>
      <c r="AU282" s="8">
        <f>SUMIFS('Aceite Virgen'!AU$6:AU$257,'Aceite Virgen'!$A$6:$A$257,"&gt;="&amp;$A282,'Aceite Virgen'!$B$6:$B$257,"&lt;="&amp;$B282)</f>
        <v>0</v>
      </c>
      <c r="AV282" s="8">
        <f>SUMIFS('Aceite Virgen'!AV$6:AV$257,'Aceite Virgen'!$A$6:$A$257,"&gt;="&amp;$A282,'Aceite Virgen'!$B$6:$B$257,"&lt;="&amp;$B282)</f>
        <v>0.19</v>
      </c>
      <c r="AW282" s="8">
        <f>SUMIFS('Aceite Virgen'!AW$6:AW$257,'Aceite Virgen'!$A$6:$A$257,"&gt;="&amp;$A282,'Aceite Virgen'!$B$6:$B$257,"&lt;="&amp;$B282)</f>
        <v>0</v>
      </c>
      <c r="BA282" s="8">
        <f>SUMIFS('Aceite Virgen'!BA$6:BA$257,'Aceite Virgen'!$A$6:$A$257,"&gt;="&amp;A282,'Aceite Virgen'!$B$6:$B$257,"&lt;="&amp;B282)</f>
        <v>0.88</v>
      </c>
      <c r="BB282" s="8">
        <f>SUMIFS('Aceite Virgen'!BB$6:BB$257,'Aceite Virgen'!$A$6:$A$257,"&gt;="&amp;$A282,'Aceite Virgen'!$B$6:$B$257,"&lt;="&amp;$B282)</f>
        <v>0</v>
      </c>
      <c r="BC282" s="8">
        <f>SUMIFS('Aceite Virgen'!BC$6:BC$257,'Aceite Virgen'!$A$6:$A$257,"&gt;="&amp;$A282,'Aceite Virgen'!$B$6:$B$257,"&lt;="&amp;$B282)</f>
        <v>1.05</v>
      </c>
      <c r="BD282" s="8">
        <f>SUMIFS('Aceite Virgen'!BD$6:BD$257,'Aceite Virgen'!$A$6:$A$257,"&gt;="&amp;$A282,'Aceite Virgen'!$B$6:$B$257,"&lt;="&amp;$B282)</f>
        <v>0</v>
      </c>
      <c r="BH282" s="8">
        <f>SUMIFS('Aceite Virgen'!BH$6:BH$257,'Aceite Virgen'!$A$6:$A$257,"&gt;="&amp;$A282,'Aceite Virgen'!$B$6:$B$257,"&lt;="&amp;$B282)</f>
        <v>0</v>
      </c>
      <c r="BI282" s="8">
        <f>SUMIFS('Aceite Virgen'!BI$6:BI$257,'Aceite Virgen'!$A$6:$A$257,"&gt;="&amp;$A282,'Aceite Virgen'!$B$6:$B$257,"&lt;="&amp;$B282)</f>
        <v>0</v>
      </c>
      <c r="BJ282" s="8">
        <f>SUMIFS('Aceite Virgen'!BJ$6:BJ$257,'Aceite Virgen'!$A$6:$A$257,"&gt;="&amp;$A282,'Aceite Virgen'!$B$6:$B$257,"&lt;="&amp;$B282)</f>
        <v>0</v>
      </c>
      <c r="BK282" s="8">
        <f>SUMIFS('Aceite Virgen'!BK$6:BK$257,'Aceite Virgen'!$A$6:$A$257,"&gt;="&amp;$A282,'Aceite Virgen'!$B$6:$B$257,"&lt;="&amp;$B282)</f>
        <v>0</v>
      </c>
      <c r="BO282" s="8">
        <f>SUMIFS('Aceite Virgen'!BO$6:BO$257,'Aceite Virgen'!$A$6:$A$257,"&gt;="&amp;$A282,'Aceite Virgen'!$B$6:$B$257,"&lt;="&amp;$B282)</f>
        <v>0.32</v>
      </c>
      <c r="BP282" s="8">
        <f>SUMIFS('Aceite Virgen'!BP$6:BP$257,'Aceite Virgen'!$A$6:$A$257,"&gt;="&amp;$A282,'Aceite Virgen'!$B$6:$B$257,"&lt;="&amp;$B282)</f>
        <v>0.83</v>
      </c>
      <c r="BQ282" s="8">
        <f>SUMIFS('Aceite Virgen'!BQ$6:BQ$257,'Aceite Virgen'!$A$6:$A$257,"&gt;="&amp;$A282,'Aceite Virgen'!$B$6:$B$257,"&lt;="&amp;$B282)</f>
        <v>0.31</v>
      </c>
      <c r="BR282" s="8">
        <f>SUMIFS('Aceite Virgen'!BR$6:BR$257,'Aceite Virgen'!$A$6:$A$257,"&gt;="&amp;$A282,'Aceite Virgen'!$B$6:$B$257,"&lt;="&amp;$B282)</f>
        <v>0</v>
      </c>
      <c r="BV282" s="8">
        <f>SUMIFS('Aceite Virgen'!BV$6:BV$257,'Aceite Virgen'!$A$6:$A$257,"&gt;="&amp;$A282,'Aceite Virgen'!$B$6:$B$257,"&lt;="&amp;$B282)</f>
        <v>0.26</v>
      </c>
      <c r="BW282" s="8">
        <f>SUMIFS('Aceite Virgen'!BW$6:BW$257,'Aceite Virgen'!$A$6:$A$257,"&gt;="&amp;$A282,'Aceite Virgen'!$B$6:$B$257,"&lt;="&amp;$B282)</f>
        <v>2.67</v>
      </c>
      <c r="BX282" s="8">
        <f>SUMIFS('Aceite Virgen'!BX$6:BX$257,'Aceite Virgen'!$A$6:$A$257,"&gt;="&amp;$A282,'Aceite Virgen'!$B$6:$B$257,"&lt;="&amp;$B282)</f>
        <v>0</v>
      </c>
      <c r="BY282" s="8">
        <f>SUMIFS('Aceite Virgen'!BY$6:BY$257,'Aceite Virgen'!$A$6:$A$257,"&gt;="&amp;$A282,'Aceite Virgen'!$B$6:$B$257,"&lt;="&amp;$B282)</f>
        <v>0</v>
      </c>
      <c r="CC282" s="8">
        <f>SUMIFS('Aceite Virgen'!CC$6:CC$257,'Aceite Virgen'!$A$6:$A$257,"&gt;="&amp;$A282,'Aceite Virgen'!$B$6:$B$257,"&lt;="&amp;$B282)</f>
        <v>0.4</v>
      </c>
      <c r="CD282" s="8">
        <f>SUMIFS('Aceite Virgen'!CD$6:CD$257,'Aceite Virgen'!$A$6:$A$257,"&gt;="&amp;$A282,'Aceite Virgen'!$B$6:$B$257,"&lt;="&amp;$B282)</f>
        <v>2.86</v>
      </c>
      <c r="CE282" s="8">
        <f>SUMIFS('Aceite Virgen'!CE$6:CE$257,'Aceite Virgen'!$A$6:$A$257,"&gt;="&amp;$A282,'Aceite Virgen'!$B$6:$B$257,"&lt;="&amp;$B282)</f>
        <v>0</v>
      </c>
      <c r="CF282" s="8">
        <f>SUMIFS('Aceite Virgen'!CF$6:CF$257,'Aceite Virgen'!$A$6:$A$257,"&gt;="&amp;$A282,'Aceite Virgen'!$B$6:$B$257,"&lt;="&amp;$B282)</f>
        <v>0</v>
      </c>
      <c r="CJ282" s="8">
        <f>SUMIFS('Aceite Virgen'!CJ$6:CJ$257,'Aceite Virgen'!$A$6:$A$257,"&gt;="&amp;$A282,'Aceite Virgen'!$B$6:$B$257,"&lt;="&amp;$B282)</f>
        <v>0.34</v>
      </c>
      <c r="CK282" s="8">
        <f>SUMIFS('Aceite Virgen'!CK$6:CK$257,'Aceite Virgen'!$A$6:$A$257,"&gt;="&amp;$A282,'Aceite Virgen'!$B$6:$B$257,"&lt;="&amp;$B282)</f>
        <v>0</v>
      </c>
      <c r="CL282" s="8">
        <f>SUMIFS('Aceite Virgen'!CL$6:CL$257,'Aceite Virgen'!$A$6:$A$257,"&gt;="&amp;$A282,'Aceite Virgen'!$B$6:$B$257,"&lt;="&amp;$B282)</f>
        <v>0.42</v>
      </c>
      <c r="CM282" s="8">
        <f>SUMIFS('Aceite Virgen'!CM$6:CM$257,'Aceite Virgen'!$A$6:$A$257,"&gt;="&amp;$A282,'Aceite Virgen'!$B$6:$B$257,"&lt;="&amp;$B282)</f>
        <v>0</v>
      </c>
      <c r="CQ282" s="8">
        <f>SUMIFS('Aceite Virgen'!CQ$6:CQ$257,'Aceite Virgen'!$A$6:$A$257,"&gt;="&amp;$A282,'Aceite Virgen'!$B$6:$B$257,"&lt;="&amp;$B282)</f>
        <v>0</v>
      </c>
      <c r="CR282" s="8">
        <f>SUMIFS('Aceite Virgen'!CR$6:CR$257,'Aceite Virgen'!$A$6:$A$257,"&gt;="&amp;$A282,'Aceite Virgen'!$B$6:$B$257,"&lt;="&amp;$B282)</f>
        <v>0</v>
      </c>
      <c r="CS282" s="8">
        <f>SUMIFS('Aceite Virgen'!CS$6:CS$257,'Aceite Virgen'!$A$6:$A$257,"&gt;="&amp;$A282,'Aceite Virgen'!$B$6:$B$257,"&lt;="&amp;$B282)</f>
        <v>0</v>
      </c>
      <c r="CT282" s="8">
        <f>SUMIFS('Aceite Virgen'!CT$6:CT$257,'Aceite Virgen'!$A$6:$A$257,"&gt;="&amp;$A282,'Aceite Virgen'!$B$6:$B$257,"&lt;="&amp;$B282)</f>
        <v>0</v>
      </c>
      <c r="CX282" s="8">
        <f>SUMIFS('Aceite Virgen'!CX$6:CX$257,'Aceite Virgen'!$A$6:$A$257,"&gt;="&amp;$A282,'Aceite Virgen'!$B$6:$B$257,"&lt;="&amp;$B282)</f>
        <v>0</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v>
      </c>
      <c r="DF282" s="8">
        <f>SUMIFS('Aceite Virgen'!DF$6:DF$257,'Aceite Virgen'!$A$6:$A$257,"&gt;="&amp;$A282,'Aceite Virgen'!$B$6:$B$257,"&lt;="&amp;$B282)</f>
        <v>0</v>
      </c>
      <c r="DG282" s="8">
        <f>SUMIFS('Aceite Virgen'!DG$6:DG$257,'Aceite Virgen'!$A$6:$A$257,"&gt;="&amp;$A282,'Aceite Virgen'!$B$6:$B$257,"&lt;="&amp;$B282)</f>
        <v>0</v>
      </c>
      <c r="DH282" s="8">
        <f>SUMIFS('Aceite Virgen'!DH$6:DH$257,'Aceite Virgen'!$A$6:$A$257,"&gt;="&amp;$A282,'Aceite Virgen'!$B$6:$B$257,"&lt;="&amp;$B282)</f>
        <v>0</v>
      </c>
      <c r="DL282" s="8">
        <f>SUMIFS('Aceite Virgen'!DL$6:DL$257,'Aceite Virgen'!$A$6:$A$257,"&gt;="&amp;$A282,'Aceite Virgen'!$B$6:$B$257,"&lt;="&amp;$B282)</f>
        <v>0</v>
      </c>
      <c r="DM282" s="8">
        <f>SUMIFS('Aceite Virgen'!DM$6:DM$257,'Aceite Virgen'!$A$6:$A$257,"&gt;="&amp;$A282,'Aceite Virgen'!$B$6:$B$257,"&lt;="&amp;$B282)</f>
        <v>0</v>
      </c>
      <c r="DN282" s="8">
        <f>SUMIFS('Aceite Virgen'!DN$6:DN$257,'Aceite Virgen'!$A$6:$A$257,"&gt;="&amp;$A282,'Aceite Virgen'!$B$6:$B$257,"&lt;="&amp;$B282)</f>
        <v>0</v>
      </c>
      <c r="DO282" s="8">
        <f>SUMIFS('Aceite Virgen'!DO$6:DO$257,'Aceite Virgen'!$A$6:$A$257,"&gt;="&amp;$A282,'Aceite Virgen'!$B$6:$B$257,"&lt;="&amp;$B282)</f>
        <v>0</v>
      </c>
      <c r="DS282" s="8">
        <f>SUMIFS('Aceite Virgen'!DS$6:DS$257,'Aceite Virgen'!$A$6:$A$257,"&gt;="&amp;$A282,'Aceite Virgen'!$B$6:$B$257,"&lt;="&amp;$B282)</f>
        <v>0</v>
      </c>
      <c r="DT282" s="8">
        <f>SUMIFS('Aceite Virgen'!DT$6:DT$257,'Aceite Virgen'!$A$6:$A$257,"&gt;="&amp;$A282,'Aceite Virgen'!$B$6:$B$257,"&lt;="&amp;$B282)</f>
        <v>0</v>
      </c>
      <c r="DU282" s="8">
        <f>SUMIFS('Aceite Virgen'!DU$6:DU$257,'Aceite Virgen'!$A$6:$A$257,"&gt;="&amp;$A282,'Aceite Virgen'!$B$6:$B$257,"&lt;="&amp;$B282)</f>
        <v>0</v>
      </c>
      <c r="DV282" s="8">
        <f>SUMIFS('Aceite Virgen'!DV$6:DV$257,'Aceite Virgen'!$A$6:$A$257,"&gt;="&amp;$A282,'Aceite Virgen'!$B$6:$B$257,"&lt;="&amp;$B282)</f>
        <v>0</v>
      </c>
      <c r="DZ282" s="8">
        <f>SUMIFS('Aceite Virgen'!DZ$6:DZ$257,'Aceite Virgen'!$A$6:$A$257,"&gt;="&amp;$A282,'Aceite Virgen'!$B$6:$B$257,"&lt;="&amp;$B282)</f>
        <v>0</v>
      </c>
      <c r="EA282" s="8">
        <f>SUMIFS('Aceite Virgen'!EA$6:EA$257,'Aceite Virgen'!$A$6:$A$257,"&gt;="&amp;$A282,'Aceite Virgen'!$B$6:$B$257,"&lt;="&amp;$B282)</f>
        <v>0</v>
      </c>
      <c r="EB282" s="8">
        <f>SUMIFS('Aceite Virgen'!EB$6:EB$257,'Aceite Virgen'!$A$6:$A$257,"&gt;="&amp;$A282,'Aceite Virgen'!$B$6:$B$257,"&lt;="&amp;$B282)</f>
        <v>0</v>
      </c>
      <c r="EC282" s="8">
        <f>SUMIFS('Aceite Virgen'!EC$6:EC$257,'Aceite Virgen'!$A$6:$A$257,"&gt;="&amp;$A282,'Aceite Virgen'!$B$6:$B$257,"&lt;="&amp;$B282)</f>
        <v>0</v>
      </c>
    </row>
    <row r="283" spans="1:133" x14ac:dyDescent="0.3">
      <c r="A283" s="14">
        <f>'TAM Aceite Virgen'!B31</f>
        <v>4.9000000000000004</v>
      </c>
      <c r="B283" s="14">
        <f>'TAM Aceite Virgen'!C31</f>
        <v>5</v>
      </c>
      <c r="C283" s="14"/>
      <c r="D283" s="8">
        <f>SUMIFS('Aceite Virgen'!D$6:D$257,'Aceite Virgen'!$A$6:$A$257,"&gt;="&amp;$A283,'Aceite Virgen'!$B$6:$B$257,"&lt;="&amp;$B283)</f>
        <v>0.82000000000000006</v>
      </c>
      <c r="E283" s="8">
        <f>SUMIFS('Aceite Virgen'!E$6:E$257,'Aceite Virgen'!$A$6:$A$257,"&gt;="&amp;$A283,'Aceite Virgen'!$B$6:$B$257,"&lt;="&amp;$B283)</f>
        <v>0.83</v>
      </c>
      <c r="F283" s="8">
        <f>SUMIFS('Aceite Virgen'!F$6:F$257,'Aceite Virgen'!$A$6:$A$257,"&gt;="&amp;$A283,'Aceite Virgen'!$B$6:$B$257,"&lt;="&amp;$B283)</f>
        <v>0.96</v>
      </c>
      <c r="G283" s="8">
        <f>SUMIFS('Aceite Virgen'!G$6:G$257,'Aceite Virgen'!$A$6:$A$257,"&gt;="&amp;$A283,'Aceite Virgen'!$B$6:$B$257,"&lt;="&amp;$B283)</f>
        <v>0</v>
      </c>
      <c r="H283" s="14"/>
      <c r="I283" s="14"/>
      <c r="J283" s="14"/>
      <c r="K283" s="8">
        <f>SUMIFS('Aceite Virgen'!K$6:K$257,'Aceite Virgen'!$A$6:$A$257,"&gt;="&amp;$A283,'Aceite Virgen'!$B$6:$B$257,"&lt;="&amp;$B283)</f>
        <v>0.47</v>
      </c>
      <c r="L283" s="8">
        <f>SUMIFS('Aceite Virgen'!L$6:L$257,'Aceite Virgen'!$A$6:$A$257,"&gt;="&amp;$A283,'Aceite Virgen'!$B$6:$B$257,"&lt;="&amp;$B283)</f>
        <v>2.33</v>
      </c>
      <c r="M283" s="8">
        <f>SUMIFS('Aceite Virgen'!M$6:M$257,'Aceite Virgen'!$A$6:$A$257,"&gt;="&amp;$A283,'Aceite Virgen'!$B$6:$B$257,"&lt;="&amp;$B283)</f>
        <v>0</v>
      </c>
      <c r="N283" s="8">
        <f>SUMIFS('Aceite Virgen'!N$6:N$257,'Aceite Virgen'!$A$6:$A$257,"&gt;="&amp;$A283,'Aceite Virgen'!$B$6:$B$257,"&lt;="&amp;$B283)</f>
        <v>0</v>
      </c>
      <c r="O283" s="14"/>
      <c r="P283" s="14"/>
      <c r="Q283" s="14"/>
      <c r="R283" s="8">
        <f>SUMIFS('Aceite Virgen'!R$6:R$257,'Aceite Virgen'!$A$6:$A$257,"&gt;="&amp;$A283,'Aceite Virgen'!$B$6:$B$257,"&lt;="&amp;$B283)</f>
        <v>1.78</v>
      </c>
      <c r="S283" s="8">
        <f>SUMIFS('Aceite Virgen'!S$6:S$257,'Aceite Virgen'!$A$6:$A$257,"&gt;="&amp;$A283,'Aceite Virgen'!$B$6:$B$257,"&lt;="&amp;$B283)</f>
        <v>1.1200000000000001</v>
      </c>
      <c r="T283" s="8">
        <f>SUMIFS('Aceite Virgen'!T$6:T$257,'Aceite Virgen'!$A$6:$A$257,"&gt;="&amp;$A283,'Aceite Virgen'!$B$6:$B$257,"&lt;="&amp;$B283)</f>
        <v>1.89</v>
      </c>
      <c r="U283" s="8">
        <f>SUMIFS('Aceite Virgen'!U$6:U$257,'Aceite Virgen'!$A$6:$A$257,"&gt;="&amp;$A283,'Aceite Virgen'!$B$6:$B$257,"&lt;="&amp;$B283)</f>
        <v>0</v>
      </c>
      <c r="V283" s="14"/>
      <c r="W283" s="14"/>
      <c r="X283" s="14"/>
      <c r="Y283" s="8">
        <f>SUMIFS('Aceite Virgen'!Y$6:Y$257,'Aceite Virgen'!$A$6:$A$257,"&gt;="&amp;$A283,'Aceite Virgen'!$B$6:$B$257,"&lt;="&amp;$B283)</f>
        <v>0.94000000000000006</v>
      </c>
      <c r="Z283" s="8">
        <f>SUMIFS('Aceite Virgen'!Z$6:Z$257,'Aceite Virgen'!$A$6:$A$257,"&gt;="&amp;$A283,'Aceite Virgen'!$B$6:$B$257,"&lt;="&amp;$B283)</f>
        <v>0</v>
      </c>
      <c r="AA283" s="8">
        <f>SUMIFS('Aceite Virgen'!AA$6:AA$257,'Aceite Virgen'!$A$6:$A$257,"&gt;="&amp;$A283,'Aceite Virgen'!$B$6:$B$257,"&lt;="&amp;$B283)</f>
        <v>0.69</v>
      </c>
      <c r="AB283" s="8">
        <f>SUMIFS('Aceite Virgen'!AB$6:AB$257,'Aceite Virgen'!$A$6:$A$257,"&gt;="&amp;$A283,'Aceite Virgen'!$B$6:$B$257,"&lt;="&amp;$B283)</f>
        <v>0</v>
      </c>
      <c r="AC283" s="14"/>
      <c r="AD283" s="14"/>
      <c r="AE283" s="14"/>
      <c r="AF283" s="8">
        <f>SUMIFS('Aceite Virgen'!AF$6:AF$257,'Aceite Virgen'!$A$6:$A$257,"&gt;="&amp;$A283,'Aceite Virgen'!$B$6:$B$257,"&lt;="&amp;$B283)</f>
        <v>2.1</v>
      </c>
      <c r="AG283" s="8">
        <f>SUMIFS('Aceite Virgen'!AG$6:AG$257,'Aceite Virgen'!$A$6:$A$257,"&gt;="&amp;$A283,'Aceite Virgen'!$B$6:$B$257,"&lt;="&amp;$B283)</f>
        <v>3.57</v>
      </c>
      <c r="AH283" s="8">
        <f>SUMIFS('Aceite Virgen'!AH$6:AH$257,'Aceite Virgen'!$A$6:$A$257,"&gt;="&amp;$A283,'Aceite Virgen'!$B$6:$B$257,"&lt;="&amp;$B283)</f>
        <v>1.4700000000000002</v>
      </c>
      <c r="AI283" s="8">
        <f>SUMIFS('Aceite Virgen'!AI$6:AI$257,'Aceite Virgen'!$A$6:$A$257,"&gt;="&amp;$A283,'Aceite Virgen'!$B$6:$B$257,"&lt;="&amp;$B283)</f>
        <v>6.23</v>
      </c>
      <c r="AJ283" s="14"/>
      <c r="AK283" s="14"/>
      <c r="AL283" s="14"/>
      <c r="AM283" s="8">
        <f>SUMIFS('Aceite Virgen'!AM$6:AM$257,'Aceite Virgen'!$A$6:$A$257,"&gt;="&amp;$A283,'Aceite Virgen'!$B$6:$B$257,"&lt;="&amp;$B283)</f>
        <v>0.76</v>
      </c>
      <c r="AN283" s="8">
        <f>SUMIFS('Aceite Virgen'!AN$6:AN$257,'Aceite Virgen'!$A$6:$A$257,"&gt;="&amp;$A283,'Aceite Virgen'!$B$6:$B$257,"&lt;="&amp;$B283)</f>
        <v>5.14</v>
      </c>
      <c r="AO283" s="8">
        <f>SUMIFS('Aceite Virgen'!AO$6:AO$257,'Aceite Virgen'!$A$6:$A$257,"&gt;="&amp;$A283,'Aceite Virgen'!$B$6:$B$257,"&lt;="&amp;$B283)</f>
        <v>0.17</v>
      </c>
      <c r="AP283" s="8">
        <f>SUMIFS('Aceite Virgen'!AP$6:AP$257,'Aceite Virgen'!$A$6:$A$257,"&gt;="&amp;$A283,'Aceite Virgen'!$B$6:$B$257,"&lt;="&amp;$B283)</f>
        <v>1.67</v>
      </c>
      <c r="AQ283" s="14"/>
      <c r="AR283" s="14"/>
      <c r="AT283" s="8">
        <f>SUMIFS('Aceite Virgen'!AT$6:AT$257,'Aceite Virgen'!$A$6:$A$257,"&gt;="&amp;$A283,'Aceite Virgen'!$B$6:$B$257,"&lt;="&amp;$B283)</f>
        <v>0.16</v>
      </c>
      <c r="AU283" s="8">
        <f>SUMIFS('Aceite Virgen'!AU$6:AU$257,'Aceite Virgen'!$A$6:$A$257,"&gt;="&amp;$A283,'Aceite Virgen'!$B$6:$B$257,"&lt;="&amp;$B283)</f>
        <v>1.1499999999999999</v>
      </c>
      <c r="AV283" s="8">
        <f>SUMIFS('Aceite Virgen'!AV$6:AV$257,'Aceite Virgen'!$A$6:$A$257,"&gt;="&amp;$A283,'Aceite Virgen'!$B$6:$B$257,"&lt;="&amp;$B283)</f>
        <v>0</v>
      </c>
      <c r="AW283" s="8">
        <f>SUMIFS('Aceite Virgen'!AW$6:AW$257,'Aceite Virgen'!$A$6:$A$257,"&gt;="&amp;$A283,'Aceite Virgen'!$B$6:$B$257,"&lt;="&amp;$B283)</f>
        <v>0</v>
      </c>
      <c r="BA283" s="8">
        <f>SUMIFS('Aceite Virgen'!BA$6:BA$257,'Aceite Virgen'!$A$6:$A$257,"&gt;="&amp;A283,'Aceite Virgen'!$B$6:$B$257,"&lt;="&amp;B283)</f>
        <v>0.05</v>
      </c>
      <c r="BB283" s="8">
        <f>SUMIFS('Aceite Virgen'!BB$6:BB$257,'Aceite Virgen'!$A$6:$A$257,"&gt;="&amp;$A283,'Aceite Virgen'!$B$6:$B$257,"&lt;="&amp;$B283)</f>
        <v>0.46</v>
      </c>
      <c r="BC283" s="8">
        <f>SUMIFS('Aceite Virgen'!BC$6:BC$257,'Aceite Virgen'!$A$6:$A$257,"&gt;="&amp;$A283,'Aceite Virgen'!$B$6:$B$257,"&lt;="&amp;$B283)</f>
        <v>0</v>
      </c>
      <c r="BD283" s="8">
        <f>SUMIFS('Aceite Virgen'!BD$6:BD$257,'Aceite Virgen'!$A$6:$A$257,"&gt;="&amp;$A283,'Aceite Virgen'!$B$6:$B$257,"&lt;="&amp;$B283)</f>
        <v>0</v>
      </c>
      <c r="BH283" s="8">
        <f>SUMIFS('Aceite Virgen'!BH$6:BH$257,'Aceite Virgen'!$A$6:$A$257,"&gt;="&amp;$A283,'Aceite Virgen'!$B$6:$B$257,"&lt;="&amp;$B283)</f>
        <v>0.14000000000000001</v>
      </c>
      <c r="BI283" s="8">
        <f>SUMIFS('Aceite Virgen'!BI$6:BI$257,'Aceite Virgen'!$A$6:$A$257,"&gt;="&amp;$A283,'Aceite Virgen'!$B$6:$B$257,"&lt;="&amp;$B283)</f>
        <v>0</v>
      </c>
      <c r="BJ283" s="8">
        <f>SUMIFS('Aceite Virgen'!BJ$6:BJ$257,'Aceite Virgen'!$A$6:$A$257,"&gt;="&amp;$A283,'Aceite Virgen'!$B$6:$B$257,"&lt;="&amp;$B283)</f>
        <v>0.16</v>
      </c>
      <c r="BK283" s="8">
        <f>SUMIFS('Aceite Virgen'!BK$6:BK$257,'Aceite Virgen'!$A$6:$A$257,"&gt;="&amp;$A283,'Aceite Virgen'!$B$6:$B$257,"&lt;="&amp;$B283)</f>
        <v>0</v>
      </c>
      <c r="BO283" s="8">
        <f>SUMIFS('Aceite Virgen'!BO$6:BO$257,'Aceite Virgen'!$A$6:$A$257,"&gt;="&amp;$A283,'Aceite Virgen'!$B$6:$B$257,"&lt;="&amp;$B283)</f>
        <v>0.21000000000000002</v>
      </c>
      <c r="BP283" s="8">
        <f>SUMIFS('Aceite Virgen'!BP$6:BP$257,'Aceite Virgen'!$A$6:$A$257,"&gt;="&amp;$A283,'Aceite Virgen'!$B$6:$B$257,"&lt;="&amp;$B283)</f>
        <v>0</v>
      </c>
      <c r="BQ283" s="8">
        <f>SUMIFS('Aceite Virgen'!BQ$6:BQ$257,'Aceite Virgen'!$A$6:$A$257,"&gt;="&amp;$A283,'Aceite Virgen'!$B$6:$B$257,"&lt;="&amp;$B283)</f>
        <v>0.12</v>
      </c>
      <c r="BR283" s="8">
        <f>SUMIFS('Aceite Virgen'!BR$6:BR$257,'Aceite Virgen'!$A$6:$A$257,"&gt;="&amp;$A283,'Aceite Virgen'!$B$6:$B$257,"&lt;="&amp;$B283)</f>
        <v>0</v>
      </c>
      <c r="BV283" s="8">
        <f>SUMIFS('Aceite Virgen'!BV$6:BV$257,'Aceite Virgen'!$A$6:$A$257,"&gt;="&amp;$A283,'Aceite Virgen'!$B$6:$B$257,"&lt;="&amp;$B283)</f>
        <v>0.38</v>
      </c>
      <c r="BW283" s="8">
        <f>SUMIFS('Aceite Virgen'!BW$6:BW$257,'Aceite Virgen'!$A$6:$A$257,"&gt;="&amp;$A283,'Aceite Virgen'!$B$6:$B$257,"&lt;="&amp;$B283)</f>
        <v>3.94</v>
      </c>
      <c r="BX283" s="8">
        <f>SUMIFS('Aceite Virgen'!BX$6:BX$257,'Aceite Virgen'!$A$6:$A$257,"&gt;="&amp;$A283,'Aceite Virgen'!$B$6:$B$257,"&lt;="&amp;$B283)</f>
        <v>0</v>
      </c>
      <c r="BY283" s="8">
        <f>SUMIFS('Aceite Virgen'!BY$6:BY$257,'Aceite Virgen'!$A$6:$A$257,"&gt;="&amp;$A283,'Aceite Virgen'!$B$6:$B$257,"&lt;="&amp;$B283)</f>
        <v>0</v>
      </c>
      <c r="CC283" s="8">
        <f>SUMIFS('Aceite Virgen'!CC$6:CC$257,'Aceite Virgen'!$A$6:$A$257,"&gt;="&amp;$A283,'Aceite Virgen'!$B$6:$B$257,"&lt;="&amp;$B283)</f>
        <v>0</v>
      </c>
      <c r="CD283" s="8">
        <f>SUMIFS('Aceite Virgen'!CD$6:CD$257,'Aceite Virgen'!$A$6:$A$257,"&gt;="&amp;$A283,'Aceite Virgen'!$B$6:$B$257,"&lt;="&amp;$B283)</f>
        <v>0</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0.61</v>
      </c>
      <c r="CK283" s="8">
        <f>SUMIFS('Aceite Virgen'!CK$6:CK$257,'Aceite Virgen'!$A$6:$A$257,"&gt;="&amp;$A283,'Aceite Virgen'!$B$6:$B$257,"&lt;="&amp;$B283)</f>
        <v>5.76</v>
      </c>
      <c r="CL283" s="8">
        <f>SUMIFS('Aceite Virgen'!CL$6:CL$257,'Aceite Virgen'!$A$6:$A$257,"&gt;="&amp;$A283,'Aceite Virgen'!$B$6:$B$257,"&lt;="&amp;$B283)</f>
        <v>0.11</v>
      </c>
      <c r="CM283" s="8">
        <f>SUMIFS('Aceite Virgen'!CM$6:CM$257,'Aceite Virgen'!$A$6:$A$257,"&gt;="&amp;$A283,'Aceite Virgen'!$B$6:$B$257,"&lt;="&amp;$B283)</f>
        <v>0</v>
      </c>
      <c r="CQ283" s="8">
        <f>SUMIFS('Aceite Virgen'!CQ$6:CQ$257,'Aceite Virgen'!$A$6:$A$257,"&gt;="&amp;$A283,'Aceite Virgen'!$B$6:$B$257,"&lt;="&amp;$B283)</f>
        <v>0.21</v>
      </c>
      <c r="CR283" s="8">
        <f>SUMIFS('Aceite Virgen'!CR$6:CR$257,'Aceite Virgen'!$A$6:$A$257,"&gt;="&amp;$A283,'Aceite Virgen'!$B$6:$B$257,"&lt;="&amp;$B283)</f>
        <v>0</v>
      </c>
      <c r="CS283" s="8">
        <f>SUMIFS('Aceite Virgen'!CS$6:CS$257,'Aceite Virgen'!$A$6:$A$257,"&gt;="&amp;$A283,'Aceite Virgen'!$B$6:$B$257,"&lt;="&amp;$B283)</f>
        <v>0.27</v>
      </c>
      <c r="CT283" s="8">
        <f>SUMIFS('Aceite Virgen'!CT$6:CT$257,'Aceite Virgen'!$A$6:$A$257,"&gt;="&amp;$A283,'Aceite Virgen'!$B$6:$B$257,"&lt;="&amp;$B283)</f>
        <v>0</v>
      </c>
      <c r="CX283" s="8">
        <f>SUMIFS('Aceite Virgen'!CX$6:CX$257,'Aceite Virgen'!$A$6:$A$257,"&gt;="&amp;$A283,'Aceite Virgen'!$B$6:$B$257,"&lt;="&amp;$B283)</f>
        <v>0.89</v>
      </c>
      <c r="CY283" s="8">
        <f>SUMIFS('Aceite Virgen'!CY$6:CY$257,'Aceite Virgen'!$A$6:$A$257,"&gt;="&amp;$A283,'Aceite Virgen'!$B$6:$B$257,"&lt;="&amp;$B283)</f>
        <v>0</v>
      </c>
      <c r="CZ283" s="8">
        <f>SUMIFS('Aceite Virgen'!CZ$6:CZ$257,'Aceite Virgen'!$A$6:$A$257,"&gt;="&amp;$A283,'Aceite Virgen'!$B$6:$B$257,"&lt;="&amp;$B283)</f>
        <v>0</v>
      </c>
      <c r="DA283" s="8">
        <f>SUMIFS('Aceite Virgen'!DA$6:DA$257,'Aceite Virgen'!$A$6:$A$257,"&gt;="&amp;$A283,'Aceite Virgen'!$B$6:$B$257,"&lt;="&amp;$B283)</f>
        <v>0</v>
      </c>
      <c r="DE283" s="8">
        <f>SUMIFS('Aceite Virgen'!DE$6:DE$257,'Aceite Virgen'!$A$6:$A$257,"&gt;="&amp;$A283,'Aceite Virgen'!$B$6:$B$257,"&lt;="&amp;$B283)</f>
        <v>2.87</v>
      </c>
      <c r="DF283" s="8">
        <f>SUMIFS('Aceite Virgen'!DF$6:DF$257,'Aceite Virgen'!$A$6:$A$257,"&gt;="&amp;$A283,'Aceite Virgen'!$B$6:$B$257,"&lt;="&amp;$B283)</f>
        <v>7.53</v>
      </c>
      <c r="DG283" s="8">
        <f>SUMIFS('Aceite Virgen'!DG$6:DG$257,'Aceite Virgen'!$A$6:$A$257,"&gt;="&amp;$A283,'Aceite Virgen'!$B$6:$B$257,"&lt;="&amp;$B283)</f>
        <v>1.74</v>
      </c>
      <c r="DH283" s="8">
        <f>SUMIFS('Aceite Virgen'!DH$6:DH$257,'Aceite Virgen'!$A$6:$A$257,"&gt;="&amp;$A283,'Aceite Virgen'!$B$6:$B$257,"&lt;="&amp;$B283)</f>
        <v>0</v>
      </c>
      <c r="DL283" s="8">
        <f>SUMIFS('Aceite Virgen'!DL$6:DL$257,'Aceite Virgen'!$A$6:$A$257,"&gt;="&amp;$A283,'Aceite Virgen'!$B$6:$B$257,"&lt;="&amp;$B283)</f>
        <v>2.41</v>
      </c>
      <c r="DM283" s="8">
        <f>SUMIFS('Aceite Virgen'!DM$6:DM$257,'Aceite Virgen'!$A$6:$A$257,"&gt;="&amp;$A283,'Aceite Virgen'!$B$6:$B$257,"&lt;="&amp;$B283)</f>
        <v>3.42</v>
      </c>
      <c r="DN283" s="8">
        <f>SUMIFS('Aceite Virgen'!DN$6:DN$257,'Aceite Virgen'!$A$6:$A$257,"&gt;="&amp;$A283,'Aceite Virgen'!$B$6:$B$257,"&lt;="&amp;$B283)</f>
        <v>2.5499999999999998</v>
      </c>
      <c r="DO283" s="8">
        <f>SUMIFS('Aceite Virgen'!DO$6:DO$257,'Aceite Virgen'!$A$6:$A$257,"&gt;="&amp;$A283,'Aceite Virgen'!$B$6:$B$257,"&lt;="&amp;$B283)</f>
        <v>0</v>
      </c>
      <c r="DS283" s="8">
        <f>SUMIFS('Aceite Virgen'!DS$6:DS$257,'Aceite Virgen'!$A$6:$A$257,"&gt;="&amp;$A283,'Aceite Virgen'!$B$6:$B$257,"&lt;="&amp;$B283)</f>
        <v>4.28</v>
      </c>
      <c r="DT283" s="8">
        <f>SUMIFS('Aceite Virgen'!DT$6:DT$257,'Aceite Virgen'!$A$6:$A$257,"&gt;="&amp;$A283,'Aceite Virgen'!$B$6:$B$257,"&lt;="&amp;$B283)</f>
        <v>13.22</v>
      </c>
      <c r="DU283" s="8">
        <f>SUMIFS('Aceite Virgen'!DU$6:DU$257,'Aceite Virgen'!$A$6:$A$257,"&gt;="&amp;$A283,'Aceite Virgen'!$B$6:$B$257,"&lt;="&amp;$B283)</f>
        <v>3.19</v>
      </c>
      <c r="DV283" s="8">
        <f>SUMIFS('Aceite Virgen'!DV$6:DV$257,'Aceite Virgen'!$A$6:$A$257,"&gt;="&amp;$A283,'Aceite Virgen'!$B$6:$B$257,"&lt;="&amp;$B283)</f>
        <v>0</v>
      </c>
      <c r="DZ283" s="8">
        <f>SUMIFS('Aceite Virgen'!DZ$6:DZ$257,'Aceite Virgen'!$A$6:$A$257,"&gt;="&amp;$A283,'Aceite Virgen'!$B$6:$B$257,"&lt;="&amp;$B283)</f>
        <v>4.17</v>
      </c>
      <c r="EA283" s="8">
        <f>SUMIFS('Aceite Virgen'!EA$6:EA$257,'Aceite Virgen'!$A$6:$A$257,"&gt;="&amp;$A283,'Aceite Virgen'!$B$6:$B$257,"&lt;="&amp;$B283)</f>
        <v>5.98</v>
      </c>
      <c r="EB283" s="8">
        <f>SUMIFS('Aceite Virgen'!EB$6:EB$257,'Aceite Virgen'!$A$6:$A$257,"&gt;="&amp;$A283,'Aceite Virgen'!$B$6:$B$257,"&lt;="&amp;$B283)</f>
        <v>3.47</v>
      </c>
      <c r="EC283" s="8">
        <f>SUMIFS('Aceite Virgen'!EC$6:EC$257,'Aceite Virgen'!$A$6:$A$257,"&gt;="&amp;$A283,'Aceite Virgen'!$B$6:$B$257,"&lt;="&amp;$B283)</f>
        <v>0</v>
      </c>
    </row>
    <row r="284" spans="1:133" x14ac:dyDescent="0.3">
      <c r="A284" s="14">
        <f>'TAM Aceite Virgen'!B32</f>
        <v>5</v>
      </c>
      <c r="B284" s="14">
        <f>'TAM Aceite Virgen'!C32</f>
        <v>5.0999999999999996</v>
      </c>
      <c r="C284" s="14"/>
      <c r="D284" s="8">
        <f>SUMIFS('Aceite Virgen'!D$6:D$257,'Aceite Virgen'!$A$6:$A$257,"&gt;="&amp;$A284,'Aceite Virgen'!$B$6:$B$257,"&lt;="&amp;$B284)</f>
        <v>0</v>
      </c>
      <c r="E284" s="8">
        <f>SUMIFS('Aceite Virgen'!E$6:E$257,'Aceite Virgen'!$A$6:$A$257,"&gt;="&amp;$A284,'Aceite Virgen'!$B$6:$B$257,"&lt;="&amp;$B284)</f>
        <v>0</v>
      </c>
      <c r="F284" s="8">
        <f>SUMIFS('Aceite Virgen'!F$6:F$257,'Aceite Virgen'!$A$6:$A$257,"&gt;="&amp;$A284,'Aceite Virgen'!$B$6:$B$257,"&lt;="&amp;$B284)</f>
        <v>0</v>
      </c>
      <c r="G284" s="8">
        <f>SUMIFS('Aceite Virgen'!G$6:G$257,'Aceite Virgen'!$A$6:$A$257,"&gt;="&amp;$A284,'Aceite Virgen'!$B$6:$B$257,"&lt;="&amp;$B284)</f>
        <v>0</v>
      </c>
      <c r="H284" s="14"/>
      <c r="I284" s="14"/>
      <c r="J284" s="14"/>
      <c r="K284" s="8">
        <f>SUMIFS('Aceite Virgen'!K$6:K$257,'Aceite Virgen'!$A$6:$A$257,"&gt;="&amp;$A284,'Aceite Virgen'!$B$6:$B$257,"&lt;="&amp;$B284)</f>
        <v>0.56000000000000005</v>
      </c>
      <c r="L284" s="8">
        <f>SUMIFS('Aceite Virgen'!L$6:L$257,'Aceite Virgen'!$A$6:$A$257,"&gt;="&amp;$A284,'Aceite Virgen'!$B$6:$B$257,"&lt;="&amp;$B284)</f>
        <v>0</v>
      </c>
      <c r="M284" s="8">
        <f>SUMIFS('Aceite Virgen'!M$6:M$257,'Aceite Virgen'!$A$6:$A$257,"&gt;="&amp;$A284,'Aceite Virgen'!$B$6:$B$257,"&lt;="&amp;$B284)</f>
        <v>0.73</v>
      </c>
      <c r="N284" s="8">
        <f>SUMIFS('Aceite Virgen'!N$6:N$257,'Aceite Virgen'!$A$6:$A$257,"&gt;="&amp;$A284,'Aceite Virgen'!$B$6:$B$257,"&lt;="&amp;$B284)</f>
        <v>0</v>
      </c>
      <c r="O284" s="14"/>
      <c r="P284" s="14"/>
      <c r="Q284" s="14"/>
      <c r="R284" s="8">
        <f>SUMIFS('Aceite Virgen'!R$6:R$257,'Aceite Virgen'!$A$6:$A$257,"&gt;="&amp;$A284,'Aceite Virgen'!$B$6:$B$257,"&lt;="&amp;$B284)</f>
        <v>0.38</v>
      </c>
      <c r="S284" s="8">
        <f>SUMIFS('Aceite Virgen'!S$6:S$257,'Aceite Virgen'!$A$6:$A$257,"&gt;="&amp;$A284,'Aceite Virgen'!$B$6:$B$257,"&lt;="&amp;$B284)</f>
        <v>0</v>
      </c>
      <c r="T284" s="8">
        <f>SUMIFS('Aceite Virgen'!T$6:T$257,'Aceite Virgen'!$A$6:$A$257,"&gt;="&amp;$A284,'Aceite Virgen'!$B$6:$B$257,"&lt;="&amp;$B284)</f>
        <v>0.53</v>
      </c>
      <c r="U284" s="8">
        <f>SUMIFS('Aceite Virgen'!U$6:U$257,'Aceite Virgen'!$A$6:$A$257,"&gt;="&amp;$A284,'Aceite Virgen'!$B$6:$B$257,"&lt;="&amp;$B284)</f>
        <v>0</v>
      </c>
      <c r="V284" s="14"/>
      <c r="W284" s="14"/>
      <c r="X284" s="14"/>
      <c r="Y284" s="8">
        <f>SUMIFS('Aceite Virgen'!Y$6:Y$257,'Aceite Virgen'!$A$6:$A$257,"&gt;="&amp;$A284,'Aceite Virgen'!$B$6:$B$257,"&lt;="&amp;$B284)</f>
        <v>0.71</v>
      </c>
      <c r="Z284" s="8">
        <f>SUMIFS('Aceite Virgen'!Z$6:Z$257,'Aceite Virgen'!$A$6:$A$257,"&gt;="&amp;$A284,'Aceite Virgen'!$B$6:$B$257,"&lt;="&amp;$B284)</f>
        <v>0</v>
      </c>
      <c r="AA284" s="8">
        <f>SUMIFS('Aceite Virgen'!AA$6:AA$257,'Aceite Virgen'!$A$6:$A$257,"&gt;="&amp;$A284,'Aceite Virgen'!$B$6:$B$257,"&lt;="&amp;$B284)</f>
        <v>0</v>
      </c>
      <c r="AB284" s="8">
        <f>SUMIFS('Aceite Virgen'!AB$6:AB$257,'Aceite Virgen'!$A$6:$A$257,"&gt;="&amp;$A284,'Aceite Virgen'!$B$6:$B$257,"&lt;="&amp;$B284)</f>
        <v>0</v>
      </c>
      <c r="AC284" s="14"/>
      <c r="AD284" s="14"/>
      <c r="AE284" s="14"/>
      <c r="AF284" s="8">
        <f>SUMIFS('Aceite Virgen'!AF$6:AF$257,'Aceite Virgen'!$A$6:$A$257,"&gt;="&amp;$A284,'Aceite Virgen'!$B$6:$B$257,"&lt;="&amp;$B284)</f>
        <v>0.34</v>
      </c>
      <c r="AG284" s="8">
        <f>SUMIFS('Aceite Virgen'!AG$6:AG$257,'Aceite Virgen'!$A$6:$A$257,"&gt;="&amp;$A284,'Aceite Virgen'!$B$6:$B$257,"&lt;="&amp;$B284)</f>
        <v>0</v>
      </c>
      <c r="AH284" s="8">
        <f>SUMIFS('Aceite Virgen'!AH$6:AH$257,'Aceite Virgen'!$A$6:$A$257,"&gt;="&amp;$A284,'Aceite Virgen'!$B$6:$B$257,"&lt;="&amp;$B284)</f>
        <v>0.4</v>
      </c>
      <c r="AI284" s="8">
        <f>SUMIFS('Aceite Virgen'!AI$6:AI$257,'Aceite Virgen'!$A$6:$A$257,"&gt;="&amp;$A284,'Aceite Virgen'!$B$6:$B$257,"&lt;="&amp;$B284)</f>
        <v>0</v>
      </c>
      <c r="AJ284" s="14"/>
      <c r="AK284" s="14"/>
      <c r="AL284" s="14"/>
      <c r="AM284" s="8">
        <f>SUMIFS('Aceite Virgen'!AM$6:AM$257,'Aceite Virgen'!$A$6:$A$257,"&gt;="&amp;$A284,'Aceite Virgen'!$B$6:$B$257,"&lt;="&amp;$B284)</f>
        <v>0</v>
      </c>
      <c r="AN284" s="8">
        <f>SUMIFS('Aceite Virgen'!AN$6:AN$257,'Aceite Virgen'!$A$6:$A$257,"&gt;="&amp;$A284,'Aceite Virgen'!$B$6:$B$257,"&lt;="&amp;$B284)</f>
        <v>0</v>
      </c>
      <c r="AO284" s="8">
        <f>SUMIFS('Aceite Virgen'!AO$6:AO$257,'Aceite Virgen'!$A$6:$A$257,"&gt;="&amp;$A284,'Aceite Virgen'!$B$6:$B$257,"&lt;="&amp;$B284)</f>
        <v>0</v>
      </c>
      <c r="AP284" s="8">
        <f>SUMIFS('Aceite Virgen'!AP$6:AP$257,'Aceite Virgen'!$A$6:$A$257,"&gt;="&amp;$A284,'Aceite Virgen'!$B$6:$B$257,"&lt;="&amp;$B284)</f>
        <v>0</v>
      </c>
      <c r="AQ284" s="14"/>
      <c r="AR284" s="14"/>
      <c r="AT284" s="8">
        <f>SUMIFS('Aceite Virgen'!AT$6:AT$257,'Aceite Virgen'!$A$6:$A$257,"&gt;="&amp;$A284,'Aceite Virgen'!$B$6:$B$257,"&lt;="&amp;$B284)</f>
        <v>0</v>
      </c>
      <c r="AU284" s="8">
        <f>SUMIFS('Aceite Virgen'!AU$6:AU$257,'Aceite Virgen'!$A$6:$A$257,"&gt;="&amp;$A284,'Aceite Virgen'!$B$6:$B$257,"&lt;="&amp;$B284)</f>
        <v>0</v>
      </c>
      <c r="AV284" s="8">
        <f>SUMIFS('Aceite Virgen'!AV$6:AV$257,'Aceite Virgen'!$A$6:$A$257,"&gt;="&amp;$A284,'Aceite Virgen'!$B$6:$B$257,"&lt;="&amp;$B284)</f>
        <v>0</v>
      </c>
      <c r="AW284" s="8">
        <f>SUMIFS('Aceite Virgen'!AW$6:AW$257,'Aceite Virgen'!$A$6:$A$257,"&gt;="&amp;$A284,'Aceite Virgen'!$B$6:$B$257,"&lt;="&amp;$B284)</f>
        <v>0</v>
      </c>
      <c r="BA284" s="8">
        <f>SUMIFS('Aceite Virgen'!BA$6:BA$257,'Aceite Virgen'!$A$6:$A$257,"&gt;="&amp;A284,'Aceite Virgen'!$B$6:$B$257,"&lt;="&amp;B284)</f>
        <v>0</v>
      </c>
      <c r="BB284" s="8">
        <f>SUMIFS('Aceite Virgen'!BB$6:BB$257,'Aceite Virgen'!$A$6:$A$257,"&gt;="&amp;$A284,'Aceite Virgen'!$B$6:$B$257,"&lt;="&amp;$B284)</f>
        <v>0</v>
      </c>
      <c r="BC284" s="8">
        <f>SUMIFS('Aceite Virgen'!BC$6:BC$257,'Aceite Virgen'!$A$6:$A$257,"&gt;="&amp;$A284,'Aceite Virgen'!$B$6:$B$257,"&lt;="&amp;$B284)</f>
        <v>0</v>
      </c>
      <c r="BD284" s="8">
        <f>SUMIFS('Aceite Virgen'!BD$6:BD$257,'Aceite Virgen'!$A$6:$A$257,"&gt;="&amp;$A284,'Aceite Virgen'!$B$6:$B$257,"&lt;="&amp;$B284)</f>
        <v>0</v>
      </c>
      <c r="BH284" s="8">
        <f>SUMIFS('Aceite Virgen'!BH$6:BH$257,'Aceite Virgen'!$A$6:$A$257,"&gt;="&amp;$A284,'Aceite Virgen'!$B$6:$B$257,"&lt;="&amp;$B284)</f>
        <v>0.28000000000000003</v>
      </c>
      <c r="BI284" s="8">
        <f>SUMIFS('Aceite Virgen'!BI$6:BI$257,'Aceite Virgen'!$A$6:$A$257,"&gt;="&amp;$A284,'Aceite Virgen'!$B$6:$B$257,"&lt;="&amp;$B284)</f>
        <v>0</v>
      </c>
      <c r="BJ284" s="8">
        <f>SUMIFS('Aceite Virgen'!BJ$6:BJ$257,'Aceite Virgen'!$A$6:$A$257,"&gt;="&amp;$A284,'Aceite Virgen'!$B$6:$B$257,"&lt;="&amp;$B284)</f>
        <v>0.32</v>
      </c>
      <c r="BK284" s="8">
        <f>SUMIFS('Aceite Virgen'!BK$6:BK$257,'Aceite Virgen'!$A$6:$A$257,"&gt;="&amp;$A284,'Aceite Virgen'!$B$6:$B$257,"&lt;="&amp;$B284)</f>
        <v>0</v>
      </c>
      <c r="BO284" s="8">
        <f>SUMIFS('Aceite Virgen'!BO$6:BO$257,'Aceite Virgen'!$A$6:$A$257,"&gt;="&amp;$A284,'Aceite Virgen'!$B$6:$B$257,"&lt;="&amp;$B284)</f>
        <v>0</v>
      </c>
      <c r="BP284" s="8">
        <f>SUMIFS('Aceite Virgen'!BP$6:BP$257,'Aceite Virgen'!$A$6:$A$257,"&gt;="&amp;$A284,'Aceite Virgen'!$B$6:$B$257,"&lt;="&amp;$B284)</f>
        <v>0</v>
      </c>
      <c r="BQ284" s="8">
        <f>SUMIFS('Aceite Virgen'!BQ$6:BQ$257,'Aceite Virgen'!$A$6:$A$257,"&gt;="&amp;$A284,'Aceite Virgen'!$B$6:$B$257,"&lt;="&amp;$B284)</f>
        <v>0</v>
      </c>
      <c r="BR284" s="8">
        <f>SUMIFS('Aceite Virgen'!BR$6:BR$257,'Aceite Virgen'!$A$6:$A$257,"&gt;="&amp;$A284,'Aceite Virgen'!$B$6:$B$257,"&lt;="&amp;$B284)</f>
        <v>0</v>
      </c>
      <c r="BV284" s="8">
        <f>SUMIFS('Aceite Virgen'!BV$6:BV$257,'Aceite Virgen'!$A$6:$A$257,"&gt;="&amp;$A284,'Aceite Virgen'!$B$6:$B$257,"&lt;="&amp;$B284)</f>
        <v>0.12</v>
      </c>
      <c r="BW284" s="8">
        <f>SUMIFS('Aceite Virgen'!BW$6:BW$257,'Aceite Virgen'!$A$6:$A$257,"&gt;="&amp;$A284,'Aceite Virgen'!$B$6:$B$257,"&lt;="&amp;$B284)</f>
        <v>0</v>
      </c>
      <c r="BX284" s="8">
        <f>SUMIFS('Aceite Virgen'!BX$6:BX$257,'Aceite Virgen'!$A$6:$A$257,"&gt;="&amp;$A284,'Aceite Virgen'!$B$6:$B$257,"&lt;="&amp;$B284)</f>
        <v>0</v>
      </c>
      <c r="BY284" s="8">
        <f>SUMIFS('Aceite Virgen'!BY$6:BY$257,'Aceite Virgen'!$A$6:$A$257,"&gt;="&amp;$A284,'Aceite Virgen'!$B$6:$B$257,"&lt;="&amp;$B284)</f>
        <v>0</v>
      </c>
      <c r="CC284" s="8">
        <f>SUMIFS('Aceite Virgen'!CC$6:CC$257,'Aceite Virgen'!$A$6:$A$257,"&gt;="&amp;$A284,'Aceite Virgen'!$B$6:$B$257,"&lt;="&amp;$B284)</f>
        <v>7.0000000000000007E-2</v>
      </c>
      <c r="CD284" s="8">
        <f>SUMIFS('Aceite Virgen'!CD$6:CD$257,'Aceite Virgen'!$A$6:$A$257,"&gt;="&amp;$A284,'Aceite Virgen'!$B$6:$B$257,"&lt;="&amp;$B284)</f>
        <v>0</v>
      </c>
      <c r="CE284" s="8">
        <f>SUMIFS('Aceite Virgen'!CE$6:CE$257,'Aceite Virgen'!$A$6:$A$257,"&gt;="&amp;$A284,'Aceite Virgen'!$B$6:$B$257,"&lt;="&amp;$B284)</f>
        <v>0</v>
      </c>
      <c r="CF284" s="8">
        <f>SUMIFS('Aceite Virgen'!CF$6:CF$257,'Aceite Virgen'!$A$6:$A$257,"&gt;="&amp;$A284,'Aceite Virgen'!$B$6:$B$257,"&lt;="&amp;$B284)</f>
        <v>0</v>
      </c>
      <c r="CJ284" s="8">
        <f>SUMIFS('Aceite Virgen'!CJ$6:CJ$257,'Aceite Virgen'!$A$6:$A$257,"&gt;="&amp;$A284,'Aceite Virgen'!$B$6:$B$257,"&lt;="&amp;$B284)</f>
        <v>0</v>
      </c>
      <c r="CK284" s="8">
        <f>SUMIFS('Aceite Virgen'!CK$6:CK$257,'Aceite Virgen'!$A$6:$A$257,"&gt;="&amp;$A284,'Aceite Virgen'!$B$6:$B$257,"&lt;="&amp;$B284)</f>
        <v>0</v>
      </c>
      <c r="CL284" s="8">
        <f>SUMIFS('Aceite Virgen'!CL$6:CL$257,'Aceite Virgen'!$A$6:$A$257,"&gt;="&amp;$A284,'Aceite Virgen'!$B$6:$B$257,"&lt;="&amp;$B284)</f>
        <v>0</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v>
      </c>
      <c r="CY284" s="8">
        <f>SUMIFS('Aceite Virgen'!CY$6:CY$257,'Aceite Virgen'!$A$6:$A$257,"&gt;="&amp;$A284,'Aceite Virgen'!$B$6:$B$257,"&lt;="&amp;$B284)</f>
        <v>0</v>
      </c>
      <c r="CZ284" s="8">
        <f>SUMIFS('Aceite Virgen'!CZ$6:CZ$257,'Aceite Virgen'!$A$6:$A$257,"&gt;="&amp;$A284,'Aceite Virgen'!$B$6:$B$257,"&lt;="&amp;$B284)</f>
        <v>0</v>
      </c>
      <c r="DA284" s="8">
        <f>SUMIFS('Aceite Virgen'!DA$6:DA$257,'Aceite Virgen'!$A$6:$A$257,"&gt;="&amp;$A284,'Aceite Virgen'!$B$6:$B$257,"&lt;="&amp;$B284)</f>
        <v>0</v>
      </c>
      <c r="DE284" s="8">
        <f>SUMIFS('Aceite Virgen'!DE$6:DE$257,'Aceite Virgen'!$A$6:$A$257,"&gt;="&amp;$A284,'Aceite Virgen'!$B$6:$B$257,"&lt;="&amp;$B284)</f>
        <v>0</v>
      </c>
      <c r="DF284" s="8">
        <f>SUMIFS('Aceite Virgen'!DF$6:DF$257,'Aceite Virgen'!$A$6:$A$257,"&gt;="&amp;$A284,'Aceite Virgen'!$B$6:$B$257,"&lt;="&amp;$B284)</f>
        <v>0</v>
      </c>
      <c r="DG284" s="8">
        <f>SUMIFS('Aceite Virgen'!DG$6:DG$257,'Aceite Virgen'!$A$6:$A$257,"&gt;="&amp;$A284,'Aceite Virgen'!$B$6:$B$257,"&lt;="&amp;$B284)</f>
        <v>0</v>
      </c>
      <c r="DH284" s="8">
        <f>SUMIFS('Aceite Virgen'!DH$6:DH$257,'Aceite Virgen'!$A$6:$A$257,"&gt;="&amp;$A284,'Aceite Virgen'!$B$6:$B$257,"&lt;="&amp;$B284)</f>
        <v>0</v>
      </c>
      <c r="DL284" s="8">
        <f>SUMIFS('Aceite Virgen'!DL$6:DL$257,'Aceite Virgen'!$A$6:$A$257,"&gt;="&amp;$A284,'Aceite Virgen'!$B$6:$B$257,"&lt;="&amp;$B284)</f>
        <v>0</v>
      </c>
      <c r="DM284" s="8">
        <f>SUMIFS('Aceite Virgen'!DM$6:DM$257,'Aceite Virgen'!$A$6:$A$257,"&gt;="&amp;$A284,'Aceite Virgen'!$B$6:$B$257,"&lt;="&amp;$B284)</f>
        <v>0</v>
      </c>
      <c r="DN284" s="8">
        <f>SUMIFS('Aceite Virgen'!DN$6:DN$257,'Aceite Virgen'!$A$6:$A$257,"&gt;="&amp;$A284,'Aceite Virgen'!$B$6:$B$257,"&lt;="&amp;$B284)</f>
        <v>0</v>
      </c>
      <c r="DO284" s="8">
        <f>SUMIFS('Aceite Virgen'!DO$6:DO$257,'Aceite Virgen'!$A$6:$A$257,"&gt;="&amp;$A284,'Aceite Virgen'!$B$6:$B$257,"&lt;="&amp;$B284)</f>
        <v>0</v>
      </c>
      <c r="DS284" s="8">
        <f>SUMIFS('Aceite Virgen'!DS$6:DS$257,'Aceite Virgen'!$A$6:$A$257,"&gt;="&amp;$A284,'Aceite Virgen'!$B$6:$B$257,"&lt;="&amp;$B284)</f>
        <v>0.7</v>
      </c>
      <c r="DT284" s="8">
        <f>SUMIFS('Aceite Virgen'!DT$6:DT$257,'Aceite Virgen'!$A$6:$A$257,"&gt;="&amp;$A284,'Aceite Virgen'!$B$6:$B$257,"&lt;="&amp;$B284)</f>
        <v>0</v>
      </c>
      <c r="DU284" s="8">
        <f>SUMIFS('Aceite Virgen'!DU$6:DU$257,'Aceite Virgen'!$A$6:$A$257,"&gt;="&amp;$A284,'Aceite Virgen'!$B$6:$B$257,"&lt;="&amp;$B284)</f>
        <v>0.91</v>
      </c>
      <c r="DV284" s="8">
        <f>SUMIFS('Aceite Virgen'!DV$6:DV$257,'Aceite Virgen'!$A$6:$A$257,"&gt;="&amp;$A284,'Aceite Virgen'!$B$6:$B$257,"&lt;="&amp;$B284)</f>
        <v>0</v>
      </c>
      <c r="DZ284" s="8">
        <f>SUMIFS('Aceite Virgen'!DZ$6:DZ$257,'Aceite Virgen'!$A$6:$A$257,"&gt;="&amp;$A284,'Aceite Virgen'!$B$6:$B$257,"&lt;="&amp;$B284)</f>
        <v>0.08</v>
      </c>
      <c r="EA284" s="8">
        <f>SUMIFS('Aceite Virgen'!EA$6:EA$257,'Aceite Virgen'!$A$6:$A$257,"&gt;="&amp;$A284,'Aceite Virgen'!$B$6:$B$257,"&lt;="&amp;$B284)</f>
        <v>0</v>
      </c>
      <c r="EB284" s="8">
        <f>SUMIFS('Aceite Virgen'!EB$6:EB$257,'Aceite Virgen'!$A$6:$A$257,"&gt;="&amp;$A284,'Aceite Virgen'!$B$6:$B$257,"&lt;="&amp;$B284)</f>
        <v>0.1</v>
      </c>
      <c r="EC284" s="8">
        <f>SUMIFS('Aceite Virgen'!EC$6:EC$257,'Aceite Virgen'!$A$6:$A$257,"&gt;="&amp;$A284,'Aceite Virgen'!$B$6:$B$257,"&lt;="&amp;$B284)</f>
        <v>0</v>
      </c>
    </row>
    <row r="285" spans="1:133" x14ac:dyDescent="0.3">
      <c r="A285" s="14">
        <f>'TAM Aceite Virgen'!B33</f>
        <v>5.0999999999999996</v>
      </c>
      <c r="B285" s="14">
        <f>'TAM Aceite Virgen'!C33</f>
        <v>0</v>
      </c>
      <c r="C285" s="14"/>
      <c r="D285" s="8">
        <f>SUMIF('Aceite Virgen'!$A$6:$A$257,"&gt;="&amp;$A285,'Aceite Virgen'!D$6:D$257)</f>
        <v>5.29</v>
      </c>
      <c r="E285" s="8">
        <f>SUMIF('Aceite Virgen'!$A$6:$A$257,"&gt;="&amp;$A285,'Aceite Virgen'!E$6:E$257)</f>
        <v>15.41</v>
      </c>
      <c r="F285" s="8">
        <f>SUMIF('Aceite Virgen'!$A$6:$A$257,"&gt;="&amp;$A285,'Aceite Virgen'!F$6:F$257)</f>
        <v>2.0300000000000002</v>
      </c>
      <c r="G285" s="8">
        <f>SUMIF('Aceite Virgen'!$A$6:$A$257,"&gt;="&amp;$A285,'Aceite Virgen'!G$6:G$257)</f>
        <v>11.490000000000002</v>
      </c>
      <c r="H285" s="14"/>
      <c r="I285" s="14"/>
      <c r="J285" s="14"/>
      <c r="K285" s="8">
        <f>SUMIF('Aceite Virgen'!$A$6:$A$257,"&gt;="&amp;$A285,'Aceite Virgen'!K$6:K$257)</f>
        <v>9.8300000000000018</v>
      </c>
      <c r="L285" s="8">
        <f>SUMIF('Aceite Virgen'!$A$6:$A$257,"&gt;="&amp;$A285,'Aceite Virgen'!L$6:L$257)</f>
        <v>36.380000000000003</v>
      </c>
      <c r="M285" s="8">
        <f>SUMIF('Aceite Virgen'!$A$6:$A$257,"&gt;="&amp;$A285,'Aceite Virgen'!M$6:M$257)</f>
        <v>3.4799999999999995</v>
      </c>
      <c r="N285" s="8">
        <f>SUMIF('Aceite Virgen'!$A$6:$A$257,"&gt;="&amp;$A285,'Aceite Virgen'!N$6:N$257)</f>
        <v>6.68</v>
      </c>
      <c r="O285" s="14"/>
      <c r="P285" s="14"/>
      <c r="Q285" s="14"/>
      <c r="R285" s="8">
        <f>SUMIF('Aceite Virgen'!$A$6:$A$257,"&gt;="&amp;$A285,'Aceite Virgen'!R$6:R$257)</f>
        <v>10.979999999999999</v>
      </c>
      <c r="S285" s="8">
        <f>SUMIF('Aceite Virgen'!$A$6:$A$257,"&gt;="&amp;$A285,'Aceite Virgen'!S$6:S$257)</f>
        <v>32.909999999999997</v>
      </c>
      <c r="T285" s="8">
        <f>SUMIF('Aceite Virgen'!$A$6:$A$257,"&gt;="&amp;$A285,'Aceite Virgen'!T$6:T$257)</f>
        <v>6.06</v>
      </c>
      <c r="U285" s="8">
        <f>SUMIF('Aceite Virgen'!$A$6:$A$257,"&gt;="&amp;$A285,'Aceite Virgen'!U$6:U$257)</f>
        <v>4.5</v>
      </c>
      <c r="V285" s="14"/>
      <c r="W285" s="14"/>
      <c r="X285" s="14"/>
      <c r="Y285" s="8">
        <f>SUMIF('Aceite Virgen'!$A$6:$A$257,"&gt;="&amp;$A285,'Aceite Virgen'!Y$6:Y$257)</f>
        <v>6.13</v>
      </c>
      <c r="Z285" s="8">
        <f>SUMIF('Aceite Virgen'!$A$6:$A$257,"&gt;="&amp;$A285,'Aceite Virgen'!Z$6:Z$257)</f>
        <v>10.71</v>
      </c>
      <c r="AA285" s="8">
        <f>SUMIF('Aceite Virgen'!$A$6:$A$257,"&gt;="&amp;$A285,'Aceite Virgen'!AA$6:AA$257)</f>
        <v>4.9800000000000004</v>
      </c>
      <c r="AB285" s="8">
        <f>SUMIF('Aceite Virgen'!$A$6:$A$257,"&gt;="&amp;$A285,'Aceite Virgen'!AB$6:AB$257)</f>
        <v>1.39</v>
      </c>
      <c r="AC285" s="14"/>
      <c r="AD285" s="14"/>
      <c r="AE285" s="14"/>
      <c r="AF285" s="8">
        <f>SUMIF('Aceite Virgen'!$A$6:$A$257,"&gt;="&amp;$A285,'Aceite Virgen'!AF$6:AF$257)</f>
        <v>4.22</v>
      </c>
      <c r="AG285" s="8">
        <f>SUMIF('Aceite Virgen'!$A$6:$A$257,"&gt;="&amp;$A285,'Aceite Virgen'!AG$6:AG$257)</f>
        <v>26.93</v>
      </c>
      <c r="AH285" s="8">
        <f>SUMIF('Aceite Virgen'!$A$6:$A$257,"&gt;="&amp;$A285,'Aceite Virgen'!AH$6:AH$257)</f>
        <v>1.68</v>
      </c>
      <c r="AI285" s="8">
        <f>SUMIF('Aceite Virgen'!$A$6:$A$257,"&gt;="&amp;$A285,'Aceite Virgen'!AI$6:AI$257)</f>
        <v>0</v>
      </c>
      <c r="AJ285" s="14"/>
      <c r="AK285" s="14"/>
      <c r="AL285" s="14"/>
      <c r="AM285" s="8">
        <f>SUMIF('Aceite Virgen'!$A$6:$A$257,"&gt;="&amp;$A285,'Aceite Virgen'!AM$6:AM$257)</f>
        <v>6.85</v>
      </c>
      <c r="AN285" s="8">
        <f>SUMIF('Aceite Virgen'!$A$6:$A$257,"&gt;="&amp;$A285,'Aceite Virgen'!AN$6:AN$257)</f>
        <v>17.21</v>
      </c>
      <c r="AO285" s="8">
        <f>SUMIF('Aceite Virgen'!$A$6:$A$257,"&gt;="&amp;$A285,'Aceite Virgen'!AO$6:AO$257)</f>
        <v>4.78</v>
      </c>
      <c r="AP285" s="8">
        <f>SUMIF('Aceite Virgen'!$A$6:$A$257,"&gt;="&amp;$A285,'Aceite Virgen'!AP$6:AP$257)</f>
        <v>3.19</v>
      </c>
      <c r="AQ285" s="14"/>
      <c r="AR285" s="14"/>
      <c r="AT285" s="8">
        <f>SUMIF('Aceite Virgen'!$A$6:$A$257,"&gt;="&amp;$A285,'Aceite Virgen'!AT$6:AT$257)</f>
        <v>6.18</v>
      </c>
      <c r="AU285" s="8">
        <f>SUMIF('Aceite Virgen'!$A$6:$A$257,"&gt;="&amp;$A285,'Aceite Virgen'!AU$6:AU$257)</f>
        <v>25.72</v>
      </c>
      <c r="AV285" s="8">
        <f>SUMIF('Aceite Virgen'!$A$6:$A$257,"&gt;="&amp;$A285,'Aceite Virgen'!AV$6:AV$257)</f>
        <v>2.2400000000000002</v>
      </c>
      <c r="AW285" s="8">
        <f>SUMIF('Aceite Virgen'!$A$6:$A$257,"&gt;="&amp;$A285,'Aceite Virgen'!AW$6:AW$257)</f>
        <v>5.78</v>
      </c>
      <c r="BA285" s="8">
        <f>SUMIF('Aceite Virgen'!$A$6:$A$257,"&gt;="&amp;$A285,'Aceite Virgen'!BA$6:BA$257)</f>
        <v>3.75</v>
      </c>
      <c r="BB285" s="8">
        <f>SUMIF('Aceite Virgen'!$A$6:$A$257,"&gt;="&amp;$A285,'Aceite Virgen'!BB$6:BB$257)</f>
        <v>12.569999999999999</v>
      </c>
      <c r="BC285" s="8">
        <f>SUMIF('Aceite Virgen'!$A$6:$A$257,"&gt;="&amp;$A285,'Aceite Virgen'!BC$6:BC$257)</f>
        <v>1.81</v>
      </c>
      <c r="BD285" s="8">
        <f>SUMIF('Aceite Virgen'!$A$6:$A$257,"&gt;="&amp;$A285,'Aceite Virgen'!BD$6:BD$257)</f>
        <v>1.92</v>
      </c>
      <c r="BH285" s="8">
        <f>SUMIF('Aceite Virgen'!$A$6:$A$257,"&gt;="&amp;$A285,'Aceite Virgen'!BH$6:BH$257)</f>
        <v>4.8</v>
      </c>
      <c r="BI285" s="8">
        <f>SUMIF('Aceite Virgen'!$A$6:$A$257,"&gt;="&amp;$A285,'Aceite Virgen'!BI$6:BI$257)</f>
        <v>27.600000000000005</v>
      </c>
      <c r="BJ285" s="8">
        <f>SUMIF('Aceite Virgen'!$A$6:$A$257,"&gt;="&amp;$A285,'Aceite Virgen'!BJ$6:BJ$257)</f>
        <v>2.8600000000000003</v>
      </c>
      <c r="BK285" s="8">
        <f>SUMIF('Aceite Virgen'!$A$6:$A$257,"&gt;="&amp;$A285,'Aceite Virgen'!BK$6:BK$257)</f>
        <v>2.1</v>
      </c>
      <c r="BO285" s="8">
        <f>SUMIF('Aceite Virgen'!$A$6:$A$257,"&gt;="&amp;$A285,'Aceite Virgen'!BO$6:BO$257)</f>
        <v>4.8499999999999996</v>
      </c>
      <c r="BP285" s="8">
        <f>SUMIF('Aceite Virgen'!$A$6:$A$257,"&gt;="&amp;$A285,'Aceite Virgen'!BP$6:BP$257)</f>
        <v>7.92</v>
      </c>
      <c r="BQ285" s="8">
        <f>SUMIF('Aceite Virgen'!$A$6:$A$257,"&gt;="&amp;$A285,'Aceite Virgen'!BQ$6:BQ$257)</f>
        <v>2.96</v>
      </c>
      <c r="BR285" s="8">
        <f>SUMIF('Aceite Virgen'!$A$6:$A$257,"&gt;="&amp;$A285,'Aceite Virgen'!BR$6:BR$257)</f>
        <v>6.58</v>
      </c>
      <c r="BV285" s="8">
        <f>SUMIF('Aceite Virgen'!$A$6:$A$257,"&gt;="&amp;$A285,'Aceite Virgen'!BV$6:BV$257)</f>
        <v>5.7299999999999995</v>
      </c>
      <c r="BW285" s="8">
        <f>SUMIF('Aceite Virgen'!$A$6:$A$257,"&gt;="&amp;$A285,'Aceite Virgen'!BW$6:BW$257)</f>
        <v>14.299999999999999</v>
      </c>
      <c r="BX285" s="8">
        <f>SUMIF('Aceite Virgen'!$A$6:$A$257,"&gt;="&amp;$A285,'Aceite Virgen'!BX$6:BX$257)</f>
        <v>3.46</v>
      </c>
      <c r="BY285" s="8">
        <f>SUMIF('Aceite Virgen'!$A$6:$A$257,"&gt;="&amp;$A285,'Aceite Virgen'!BY$6:BY$257)</f>
        <v>19.64</v>
      </c>
      <c r="CC285" s="8">
        <f>SUMIF('Aceite Virgen'!$A$6:$A$257,"&gt;="&amp;$A285,'Aceite Virgen'!CC$6:CC$257)</f>
        <v>6</v>
      </c>
      <c r="CD285" s="8">
        <f>SUMIF('Aceite Virgen'!$A$6:$A$257,"&gt;="&amp;$A285,'Aceite Virgen'!CD$6:CD$257)</f>
        <v>17.29</v>
      </c>
      <c r="CE285" s="8">
        <f>SUMIF('Aceite Virgen'!$A$6:$A$257,"&gt;="&amp;$A285,'Aceite Virgen'!CE$6:CE$257)</f>
        <v>3.3299999999999996</v>
      </c>
      <c r="CF285" s="8">
        <f>SUMIF('Aceite Virgen'!$A$6:$A$257,"&gt;="&amp;$A285,'Aceite Virgen'!CF$6:CF$257)</f>
        <v>9</v>
      </c>
      <c r="CJ285" s="8">
        <f>SUMIF('Aceite Virgen'!$A$6:$A$257,"&gt;="&amp;$A285,'Aceite Virgen'!CJ$6:CJ$257)</f>
        <v>6.26</v>
      </c>
      <c r="CK285" s="8">
        <f>SUMIF('Aceite Virgen'!$A$6:$A$257,"&gt;="&amp;$A285,'Aceite Virgen'!CK$6:CK$257)</f>
        <v>16</v>
      </c>
      <c r="CL285" s="8">
        <f>SUMIF('Aceite Virgen'!$A$6:$A$257,"&gt;="&amp;$A285,'Aceite Virgen'!CL$6:CL$257)</f>
        <v>3.74</v>
      </c>
      <c r="CM285" s="8">
        <f>SUMIF('Aceite Virgen'!$A$6:$A$257,"&gt;="&amp;$A285,'Aceite Virgen'!CM$6:CM$257)</f>
        <v>1.21</v>
      </c>
      <c r="CQ285" s="8">
        <f>SUMIF('Aceite Virgen'!$A$6:$A$257,"&gt;="&amp;$A285,'Aceite Virgen'!CQ$6:CQ$257)</f>
        <v>9.1</v>
      </c>
      <c r="CR285" s="8">
        <f>SUMIF('Aceite Virgen'!$A$6:$A$257,"&gt;="&amp;$A285,'Aceite Virgen'!CR$6:CR$257)</f>
        <v>34.49</v>
      </c>
      <c r="CS285" s="8">
        <f>SUMIF('Aceite Virgen'!$A$6:$A$257,"&gt;="&amp;$A285,'Aceite Virgen'!CS$6:CS$257)</f>
        <v>4.839999999999999</v>
      </c>
      <c r="CT285" s="8">
        <f>SUMIF('Aceite Virgen'!$A$6:$A$257,"&gt;="&amp;$A285,'Aceite Virgen'!CT$6:CT$257)</f>
        <v>0</v>
      </c>
      <c r="CX285" s="8">
        <f>SUMIF('Aceite Virgen'!$A$6:$A$257,"&gt;="&amp;$A285,'Aceite Virgen'!CX$6:CX$257)</f>
        <v>9.68</v>
      </c>
      <c r="CY285" s="8">
        <f>SUMIF('Aceite Virgen'!$A$6:$A$257,"&gt;="&amp;$A285,'Aceite Virgen'!CY$6:CY$257)</f>
        <v>26.58</v>
      </c>
      <c r="CZ285" s="8">
        <f>SUMIF('Aceite Virgen'!$A$6:$A$257,"&gt;="&amp;$A285,'Aceite Virgen'!CZ$6:CZ$257)</f>
        <v>4.74</v>
      </c>
      <c r="DA285" s="8">
        <f>SUMIF('Aceite Virgen'!$A$6:$A$257,"&gt;="&amp;$A285,'Aceite Virgen'!DA$6:DA$257)</f>
        <v>6.62</v>
      </c>
      <c r="DE285" s="8">
        <f>SUMIF('Aceite Virgen'!$A$6:$A$257,"&gt;="&amp;$A285,'Aceite Virgen'!DE$6:DE$257)</f>
        <v>6.8899999999999988</v>
      </c>
      <c r="DF285" s="8">
        <f>SUMIF('Aceite Virgen'!$A$6:$A$257,"&gt;="&amp;$A285,'Aceite Virgen'!DF$6:DF$257)</f>
        <v>13.3</v>
      </c>
      <c r="DG285" s="8">
        <f>SUMIF('Aceite Virgen'!$A$6:$A$257,"&gt;="&amp;$A285,'Aceite Virgen'!DG$6:DG$257)</f>
        <v>2.58</v>
      </c>
      <c r="DH285" s="8">
        <f>SUMIF('Aceite Virgen'!$A$6:$A$257,"&gt;="&amp;$A285,'Aceite Virgen'!DH$6:DH$257)</f>
        <v>4.92</v>
      </c>
      <c r="DL285" s="8">
        <f>SUMIF('Aceite Virgen'!$A$6:$A$257,"&gt;="&amp;$A285,'Aceite Virgen'!DL$6:DL$257)</f>
        <v>4.76</v>
      </c>
      <c r="DM285" s="8">
        <f>SUMIF('Aceite Virgen'!$A$6:$A$257,"&gt;="&amp;$A285,'Aceite Virgen'!DM$6:DM$257)</f>
        <v>12.59</v>
      </c>
      <c r="DN285" s="8">
        <f>SUMIF('Aceite Virgen'!$A$6:$A$257,"&gt;="&amp;$A285,'Aceite Virgen'!DN$6:DN$257)</f>
        <v>2.2600000000000002</v>
      </c>
      <c r="DO285" s="8">
        <f>SUMIF('Aceite Virgen'!$A$6:$A$257,"&gt;="&amp;$A285,'Aceite Virgen'!DO$6:DO$257)</f>
        <v>1.52</v>
      </c>
      <c r="DS285" s="8">
        <f>SUMIF('Aceite Virgen'!$A$6:$A$257,"&gt;="&amp;$A285,'Aceite Virgen'!DS$6:DS$257)</f>
        <v>2.6100000000000003</v>
      </c>
      <c r="DT285" s="8">
        <f>SUMIF('Aceite Virgen'!$A$6:$A$257,"&gt;="&amp;$A285,'Aceite Virgen'!DT$6:DT$257)</f>
        <v>2.29</v>
      </c>
      <c r="DU285" s="8">
        <f>SUMIF('Aceite Virgen'!$A$6:$A$257,"&gt;="&amp;$A285,'Aceite Virgen'!DU$6:DU$257)</f>
        <v>0.84000000000000008</v>
      </c>
      <c r="DV285" s="8">
        <f>SUMIF('Aceite Virgen'!$A$6:$A$257,"&gt;="&amp;$A285,'Aceite Virgen'!DV$6:DV$257)</f>
        <v>2.5499999999999998</v>
      </c>
      <c r="DZ285" s="8">
        <f>SUMIF('Aceite Virgen'!$A$6:$A$257,"&gt;="&amp;$A285,'Aceite Virgen'!DZ$6:DZ$257)</f>
        <v>5.2200000000000006</v>
      </c>
      <c r="EA285" s="8">
        <f>SUMIF('Aceite Virgen'!$A$6:$A$257,"&gt;="&amp;$A285,'Aceite Virgen'!EA$6:EA$257)</f>
        <v>8.4700000000000006</v>
      </c>
      <c r="EB285" s="8">
        <f>SUMIF('Aceite Virgen'!$A$6:$A$257,"&gt;="&amp;$A285,'Aceite Virgen'!EB$6:EB$257)</f>
        <v>2.92</v>
      </c>
      <c r="EC285" s="8">
        <f>SUMIF('Aceite Virgen'!$A$6:$A$257,"&gt;="&amp;$A285,'Aceite Virgen'!EC$6:EC$257)</f>
        <v>0</v>
      </c>
    </row>
    <row r="287" spans="1:133" x14ac:dyDescent="0.3">
      <c r="D287" s="11">
        <f>SUM(D262:D285)</f>
        <v>100.02000000000001</v>
      </c>
      <c r="E287" s="11">
        <f>SUM(E262:E285)</f>
        <v>100</v>
      </c>
      <c r="F287" s="11">
        <f>SUM(F262:F285)</f>
        <v>100.05</v>
      </c>
      <c r="G287" s="11">
        <f>SUM(G262:G285)</f>
        <v>100</v>
      </c>
      <c r="K287" s="11">
        <f>SUM(K262:K285)</f>
        <v>100.05</v>
      </c>
      <c r="L287" s="11">
        <f>SUM(L262:L285)</f>
        <v>100.01</v>
      </c>
      <c r="M287" s="11">
        <f>SUM(M262:M285)</f>
        <v>100.00000000000001</v>
      </c>
      <c r="N287" s="11">
        <f>SUM(N262:N285)</f>
        <v>100</v>
      </c>
      <c r="R287" s="11">
        <f>SUM(R262:R285)</f>
        <v>99.97</v>
      </c>
      <c r="S287" s="11">
        <f>SUM(S262:S285)</f>
        <v>99.990000000000009</v>
      </c>
      <c r="T287" s="11">
        <f>SUM(T262:T285)</f>
        <v>99.999999999999986</v>
      </c>
      <c r="U287" s="11">
        <f>SUM(U262:U285)</f>
        <v>99.99</v>
      </c>
      <c r="Y287" s="11">
        <f>SUM(Y262:Y285)</f>
        <v>99.960000000000008</v>
      </c>
      <c r="Z287" s="11">
        <f>SUM(Z262:Z285)</f>
        <v>100.00999999999999</v>
      </c>
      <c r="AA287" s="11">
        <f>SUM(AA262:AA285)</f>
        <v>100.02999999999999</v>
      </c>
      <c r="AB287" s="11">
        <f>SUM(AB262:AB285)</f>
        <v>99.990000000000009</v>
      </c>
      <c r="AF287" s="11">
        <f>SUM(AF262:AF285)</f>
        <v>100.01</v>
      </c>
      <c r="AG287" s="11">
        <f>SUM(AG262:AG285)</f>
        <v>99.97</v>
      </c>
      <c r="AH287" s="11">
        <f>SUM(AH262:AH285)</f>
        <v>100.02000000000002</v>
      </c>
      <c r="AI287" s="11">
        <f>SUM(AI262:AI285)</f>
        <v>100.01</v>
      </c>
      <c r="AM287" s="11">
        <f>SUM(AM262:AM285)</f>
        <v>99.990000000000009</v>
      </c>
      <c r="AN287" s="11">
        <f>SUM(AN262:AN285)</f>
        <v>100.00999999999999</v>
      </c>
      <c r="AO287" s="11">
        <f>SUM(AO262:AO285)</f>
        <v>100.03</v>
      </c>
      <c r="AP287" s="11">
        <f>SUM(AP262:AP285)</f>
        <v>99.99</v>
      </c>
      <c r="AT287" s="11">
        <f>SUM(AT262:AT285)</f>
        <v>99.95999999999998</v>
      </c>
      <c r="AU287" s="11">
        <f>SUM(AU262:AU285)</f>
        <v>100.00999999999998</v>
      </c>
      <c r="AV287" s="11">
        <f>SUM(AV262:AV285)</f>
        <v>100.00000000000001</v>
      </c>
      <c r="AW287" s="11">
        <f>SUM(AW262:AW285)</f>
        <v>100.01</v>
      </c>
      <c r="BA287" s="11">
        <f>SUM(BA262:BA285)</f>
        <v>100.03999999999999</v>
      </c>
      <c r="BB287" s="11">
        <f>SUM(BB262:BB285)</f>
        <v>99.999999999999986</v>
      </c>
      <c r="BC287" s="11">
        <f>SUM(BC262:BC285)</f>
        <v>99.999999999999972</v>
      </c>
      <c r="BD287" s="11">
        <f>SUM(BD262:BD285)</f>
        <v>100.01</v>
      </c>
      <c r="BH287" s="11">
        <f>SUM(BH262:BH285)</f>
        <v>100</v>
      </c>
      <c r="BI287" s="11">
        <f>SUM(BI262:BI285)</f>
        <v>99.990000000000009</v>
      </c>
      <c r="BJ287" s="11">
        <f>SUM(BJ262:BJ285)</f>
        <v>99.999999999999986</v>
      </c>
      <c r="BK287" s="11">
        <f>SUM(BK262:BK285)</f>
        <v>99.999999999999986</v>
      </c>
      <c r="BO287" s="11">
        <f>SUM(BO262:BO285)</f>
        <v>99.999999999999972</v>
      </c>
      <c r="BP287" s="11">
        <f>SUM(BP262:BP285)</f>
        <v>100.00000000000001</v>
      </c>
      <c r="BQ287" s="11">
        <f>SUM(BQ262:BQ285)</f>
        <v>99.950000000000017</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99.97999999999999</v>
      </c>
      <c r="CE287" s="11">
        <f>SUM(CE262:CE285)</f>
        <v>99.999999999999986</v>
      </c>
      <c r="CF287" s="11">
        <f>SUM(CF262:CF285)</f>
        <v>100</v>
      </c>
      <c r="CJ287" s="11">
        <f>SUM(CJ262:CJ285)</f>
        <v>100.02</v>
      </c>
      <c r="CK287" s="11">
        <f>SUM(CK262:CK285)</f>
        <v>99.999999999999986</v>
      </c>
      <c r="CL287" s="11">
        <f>SUM(CL262:CL285)</f>
        <v>99.98</v>
      </c>
      <c r="CM287" s="11">
        <f>SUM(CM262:CM285)</f>
        <v>100</v>
      </c>
      <c r="CQ287" s="11">
        <f>SUM(CQ262:CQ285)</f>
        <v>99.99</v>
      </c>
      <c r="CR287" s="11">
        <f>SUM(CR262:CR285)</f>
        <v>100.00999999999999</v>
      </c>
      <c r="CS287" s="11">
        <f>SUM(CS262:CS285)</f>
        <v>100.02</v>
      </c>
      <c r="CT287" s="11">
        <f>SUM(CT262:CT285)</f>
        <v>100</v>
      </c>
      <c r="CX287" s="11">
        <f>SUM(CX262:CX285)</f>
        <v>100.00999999999999</v>
      </c>
      <c r="CY287" s="11">
        <f>SUM(CY262:CY285)</f>
        <v>99.98</v>
      </c>
      <c r="CZ287" s="11">
        <f>SUM(CZ262:CZ285)</f>
        <v>99.979999999999976</v>
      </c>
      <c r="DA287" s="11">
        <f>SUM(DA262:DA285)</f>
        <v>99.990000000000009</v>
      </c>
      <c r="DE287" s="11">
        <f>SUM(DE262:DE285)</f>
        <v>100.01</v>
      </c>
      <c r="DF287" s="11">
        <f>SUM(DF262:DF285)</f>
        <v>99.99</v>
      </c>
      <c r="DG287" s="11">
        <f>SUM(DG262:DG285)</f>
        <v>100.00999999999999</v>
      </c>
      <c r="DH287" s="11">
        <f>SUM(DH262:DH285)</f>
        <v>100</v>
      </c>
      <c r="DL287" s="11">
        <f>SUM(DL262:DL285)</f>
        <v>100</v>
      </c>
      <c r="DM287" s="11">
        <f>SUM(DM262:DM285)</f>
        <v>99.98</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100.00000000000001</v>
      </c>
      <c r="EC287" s="11">
        <f>SUM(EC262:EC285)</f>
        <v>100</v>
      </c>
    </row>
  </sheetData>
  <mergeCells count="1">
    <mergeCell ref="A260:B260"/>
  </mergeCells>
  <conditionalFormatting sqref="BA287:BD287">
    <cfRule type="cellIs" dxfId="117" priority="58" operator="greaterThan">
      <formula>100.1</formula>
    </cfRule>
    <cfRule type="cellIs" dxfId="116" priority="59" operator="greaterThan">
      <formula>99.8</formula>
    </cfRule>
    <cfRule type="cellIs" dxfId="115" priority="60" operator="lessThan">
      <formula>99.8</formula>
    </cfRule>
  </conditionalFormatting>
  <conditionalFormatting sqref="BH287:BK287">
    <cfRule type="cellIs" dxfId="114" priority="55" operator="greaterThan">
      <formula>100.1</formula>
    </cfRule>
    <cfRule type="cellIs" dxfId="113" priority="56" operator="greaterThan">
      <formula>99.8</formula>
    </cfRule>
    <cfRule type="cellIs" dxfId="112" priority="57" operator="lessThan">
      <formula>99.8</formula>
    </cfRule>
  </conditionalFormatting>
  <conditionalFormatting sqref="BO287:BR287">
    <cfRule type="cellIs" dxfId="111" priority="52" operator="greaterThan">
      <formula>100.1</formula>
    </cfRule>
    <cfRule type="cellIs" dxfId="110" priority="53" operator="greaterThan">
      <formula>99.8</formula>
    </cfRule>
    <cfRule type="cellIs" dxfId="109" priority="54" operator="lessThan">
      <formula>99.8</formula>
    </cfRule>
  </conditionalFormatting>
  <conditionalFormatting sqref="BV287:BY287">
    <cfRule type="cellIs" dxfId="108" priority="49" operator="greaterThan">
      <formula>100.1</formula>
    </cfRule>
    <cfRule type="cellIs" dxfId="107" priority="50" operator="greaterThan">
      <formula>99.8</formula>
    </cfRule>
    <cfRule type="cellIs" dxfId="106" priority="51" operator="lessThan">
      <formula>99.8</formula>
    </cfRule>
  </conditionalFormatting>
  <conditionalFormatting sqref="AT287:AW287">
    <cfRule type="cellIs" dxfId="105" priority="46" operator="greaterThan">
      <formula>100.1</formula>
    </cfRule>
    <cfRule type="cellIs" dxfId="104" priority="47" operator="greaterThan">
      <formula>99.8</formula>
    </cfRule>
    <cfRule type="cellIs" dxfId="103" priority="48" operator="lessThan">
      <formula>99.8</formula>
    </cfRule>
  </conditionalFormatting>
  <conditionalFormatting sqref="AM287:AP287">
    <cfRule type="cellIs" dxfId="102" priority="43" operator="greaterThan">
      <formula>100.1</formula>
    </cfRule>
    <cfRule type="cellIs" dxfId="101" priority="44" operator="greaterThan">
      <formula>99.8</formula>
    </cfRule>
    <cfRule type="cellIs" dxfId="100" priority="45" operator="lessThan">
      <formula>99.8</formula>
    </cfRule>
  </conditionalFormatting>
  <conditionalFormatting sqref="AF287:AI287">
    <cfRule type="cellIs" dxfId="99" priority="40" operator="greaterThan">
      <formula>100.1</formula>
    </cfRule>
    <cfRule type="cellIs" dxfId="98" priority="41" operator="greaterThan">
      <formula>99.8</formula>
    </cfRule>
    <cfRule type="cellIs" dxfId="97" priority="42" operator="lessThan">
      <formula>99.8</formula>
    </cfRule>
  </conditionalFormatting>
  <conditionalFormatting sqref="Y287:AB287">
    <cfRule type="cellIs" dxfId="96" priority="37" operator="greaterThan">
      <formula>100.1</formula>
    </cfRule>
    <cfRule type="cellIs" dxfId="95" priority="38" operator="greaterThan">
      <formula>99.8</formula>
    </cfRule>
    <cfRule type="cellIs" dxfId="94" priority="39" operator="lessThan">
      <formula>99.8</formula>
    </cfRule>
  </conditionalFormatting>
  <conditionalFormatting sqref="R287:U287">
    <cfRule type="cellIs" dxfId="93" priority="34" operator="greaterThan">
      <formula>100.1</formula>
    </cfRule>
    <cfRule type="cellIs" dxfId="92" priority="35" operator="greaterThan">
      <formula>99.8</formula>
    </cfRule>
    <cfRule type="cellIs" dxfId="91" priority="36" operator="lessThan">
      <formula>99.8</formula>
    </cfRule>
  </conditionalFormatting>
  <conditionalFormatting sqref="K287:N287">
    <cfRule type="cellIs" dxfId="90" priority="31" operator="greaterThan">
      <formula>100.1</formula>
    </cfRule>
    <cfRule type="cellIs" dxfId="89" priority="32" operator="greaterThan">
      <formula>99.8</formula>
    </cfRule>
    <cfRule type="cellIs" dxfId="88" priority="33" operator="lessThan">
      <formula>99.8</formula>
    </cfRule>
  </conditionalFormatting>
  <conditionalFormatting sqref="D287:G287">
    <cfRule type="cellIs" dxfId="87" priority="28" operator="greaterThan">
      <formula>100.1</formula>
    </cfRule>
    <cfRule type="cellIs" dxfId="86" priority="29" operator="greaterThan">
      <formula>99.8</formula>
    </cfRule>
    <cfRule type="cellIs" dxfId="85" priority="30" operator="lessThan">
      <formula>99.8</formula>
    </cfRule>
  </conditionalFormatting>
  <conditionalFormatting sqref="CC287:CF287">
    <cfRule type="cellIs" dxfId="84" priority="25" operator="greaterThan">
      <formula>100.1</formula>
    </cfRule>
    <cfRule type="cellIs" dxfId="83" priority="26" operator="greaterThan">
      <formula>99.8</formula>
    </cfRule>
    <cfRule type="cellIs" dxfId="82" priority="27" operator="lessThan">
      <formula>99.8</formula>
    </cfRule>
  </conditionalFormatting>
  <conditionalFormatting sqref="CJ287:CM287">
    <cfRule type="cellIs" dxfId="81" priority="22" operator="greaterThan">
      <formula>100.1</formula>
    </cfRule>
    <cfRule type="cellIs" dxfId="80" priority="23" operator="greaterThan">
      <formula>99.8</formula>
    </cfRule>
    <cfRule type="cellIs" dxfId="79" priority="24" operator="lessThan">
      <formula>99.8</formula>
    </cfRule>
  </conditionalFormatting>
  <conditionalFormatting sqref="CQ287:CT287">
    <cfRule type="cellIs" dxfId="78" priority="19" operator="greaterThan">
      <formula>100.1</formula>
    </cfRule>
    <cfRule type="cellIs" dxfId="77" priority="20" operator="greaterThan">
      <formula>99.8</formula>
    </cfRule>
    <cfRule type="cellIs" dxfId="76" priority="21" operator="lessThan">
      <formula>99.8</formula>
    </cfRule>
  </conditionalFormatting>
  <conditionalFormatting sqref="CX287:DA287">
    <cfRule type="cellIs" dxfId="75" priority="13" operator="greaterThan">
      <formula>100.1</formula>
    </cfRule>
    <cfRule type="cellIs" dxfId="74" priority="14" operator="greaterThan">
      <formula>99.8</formula>
    </cfRule>
    <cfRule type="cellIs" dxfId="73" priority="15" operator="lessThan">
      <formula>99.8</formula>
    </cfRule>
  </conditionalFormatting>
  <conditionalFormatting sqref="DE287:DH287">
    <cfRule type="cellIs" dxfId="72" priority="10" operator="greaterThan">
      <formula>100.1</formula>
    </cfRule>
    <cfRule type="cellIs" dxfId="71" priority="11" operator="greaterThan">
      <formula>99.8</formula>
    </cfRule>
    <cfRule type="cellIs" dxfId="70" priority="12" operator="lessThan">
      <formula>99.8</formula>
    </cfRule>
  </conditionalFormatting>
  <conditionalFormatting sqref="DL287:DO287">
    <cfRule type="cellIs" dxfId="69" priority="7" operator="greaterThan">
      <formula>100.1</formula>
    </cfRule>
    <cfRule type="cellIs" dxfId="68" priority="8" operator="greaterThan">
      <formula>99.8</formula>
    </cfRule>
    <cfRule type="cellIs" dxfId="67" priority="9" operator="lessThan">
      <formula>99.8</formula>
    </cfRule>
  </conditionalFormatting>
  <conditionalFormatting sqref="DS287:DV287">
    <cfRule type="cellIs" dxfId="66" priority="4" operator="greaterThan">
      <formula>100.1</formula>
    </cfRule>
    <cfRule type="cellIs" dxfId="65" priority="5" operator="greaterThan">
      <formula>99.8</formula>
    </cfRule>
    <cfRule type="cellIs" dxfId="64" priority="6" operator="lessThan">
      <formula>99.8</formula>
    </cfRule>
  </conditionalFormatting>
  <conditionalFormatting sqref="DZ287:EC287">
    <cfRule type="cellIs" dxfId="63" priority="1" operator="greaterThan">
      <formula>100.1</formula>
    </cfRule>
    <cfRule type="cellIs" dxfId="62" priority="2" operator="greaterThan">
      <formula>99.8</formula>
    </cfRule>
    <cfRule type="cellIs" dxfId="61"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EC289"/>
  <sheetViews>
    <sheetView showGridLines="0" zoomScale="70" zoomScaleNormal="70" workbookViewId="0">
      <pane xSplit="2" ySplit="3" topLeftCell="DR4" activePane="bottomRight" state="frozen"/>
      <selection activeCell="A287" sqref="A287"/>
      <selection pane="topRight" activeCell="A287" sqref="A287"/>
      <selection pane="bottomLeft" activeCell="A287" sqref="A287"/>
      <selection pane="bottomRight" activeCell="EG270" sqref="EG270"/>
    </sheetView>
  </sheetViews>
  <sheetFormatPr baseColWidth="10"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 min="87" max="91" width="11.44140625" style="6"/>
    <col min="94" max="98" width="10.88671875" style="6"/>
    <col min="101" max="105" width="11.44140625" style="6"/>
    <col min="108" max="112" width="11.44140625" style="6"/>
    <col min="115" max="119" width="11.44140625" style="6"/>
    <col min="122" max="126" width="11.44140625" style="6"/>
    <col min="129" max="133" width="11.44140625" style="6"/>
  </cols>
  <sheetData>
    <row r="1" spans="1:133"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row>
    <row r="2" spans="1:133"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row>
    <row r="3" spans="1:133"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row>
    <row r="4" spans="1:133"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row>
    <row r="5" spans="1:133"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row>
    <row r="6" spans="1:133"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row>
    <row r="7" spans="1:133"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row>
    <row r="8" spans="1:133"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row>
    <row r="9" spans="1:133"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row>
    <row r="10" spans="1:133"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row>
    <row r="11" spans="1:133"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row>
    <row r="12" spans="1:133"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row>
    <row r="13" spans="1:133"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row>
    <row r="14" spans="1:133"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row>
    <row r="15" spans="1:133"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row>
    <row r="16" spans="1:133"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row>
    <row r="17" spans="1:133"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row>
    <row r="18" spans="1:133"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row>
    <row r="19" spans="1:133"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row>
    <row r="20" spans="1:133"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row>
    <row r="21" spans="1:133"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row>
    <row r="22" spans="1:133"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row>
    <row r="23" spans="1:133"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row>
    <row r="24" spans="1:133"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row>
    <row r="25" spans="1:133"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row>
    <row r="26" spans="1:133"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row>
    <row r="27" spans="1:133"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row>
    <row r="28" spans="1:133"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row>
    <row r="29" spans="1:133"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row>
    <row r="30" spans="1:133"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row>
    <row r="31" spans="1:133"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row>
    <row r="32" spans="1:133"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row>
    <row r="33" spans="1:133"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row>
    <row r="34" spans="1:133"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row>
    <row r="35" spans="1:133"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row>
    <row r="36" spans="1:133"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row>
    <row r="37" spans="1:133"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row>
    <row r="38" spans="1:133"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row>
    <row r="39" spans="1:133"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row>
    <row r="40" spans="1:133"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row>
    <row r="41" spans="1:133"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row>
    <row r="42" spans="1:133"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row>
    <row r="43" spans="1:133"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row>
    <row r="44" spans="1:133"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row>
    <row r="45" spans="1:133"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row>
    <row r="46" spans="1:133"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row>
    <row r="47" spans="1:133"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row>
    <row r="48" spans="1:133"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row>
    <row r="49" spans="1:133"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row>
    <row r="50" spans="1:133"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row>
    <row r="51" spans="1:133"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row>
    <row r="52" spans="1:133"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row>
    <row r="53" spans="1:133"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row>
    <row r="54" spans="1:133"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row>
    <row r="55" spans="1:133"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row>
    <row r="56" spans="1:133"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row>
    <row r="57" spans="1:133"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row>
    <row r="58" spans="1:133"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row>
    <row r="59" spans="1:133"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row>
    <row r="60" spans="1:133"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row>
    <row r="61" spans="1:133"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row>
    <row r="62" spans="1:133"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row>
    <row r="63" spans="1:133"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row>
    <row r="64" spans="1:133"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row>
    <row r="65" spans="1:133"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row>
    <row r="66" spans="1:133"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row>
    <row r="67" spans="1:133"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row>
    <row r="68" spans="1:133"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row>
    <row r="69" spans="1:133"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row>
    <row r="70" spans="1:133"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row>
    <row r="71" spans="1:133"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row>
    <row r="72" spans="1:133"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row>
    <row r="73" spans="1:133"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row>
    <row r="74" spans="1:133"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row>
    <row r="75" spans="1:133"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row>
    <row r="76" spans="1:133"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row>
    <row r="77" spans="1:133"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row>
    <row r="78" spans="1:133"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row>
    <row r="79" spans="1:133"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row>
    <row r="80" spans="1:133"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row>
    <row r="81" spans="1:133"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row>
    <row r="82" spans="1:133"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row>
    <row r="83" spans="1:133"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row>
    <row r="84" spans="1:133"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row>
    <row r="85" spans="1:133"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row>
    <row r="86" spans="1:133"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row>
    <row r="87" spans="1:133"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row>
    <row r="88" spans="1:133"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row>
    <row r="89" spans="1:133"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row>
    <row r="90" spans="1:133"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row>
    <row r="91" spans="1:133"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row>
    <row r="92" spans="1:133"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row>
    <row r="93" spans="1:133"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row>
    <row r="94" spans="1:133"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row>
    <row r="95" spans="1:133"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row>
    <row r="96" spans="1:133"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row>
    <row r="97" spans="1:133"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row>
    <row r="98" spans="1:133"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row>
    <row r="99" spans="1:133"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row>
    <row r="100" spans="1:133"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row>
    <row r="101" spans="1:133"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row>
    <row r="102" spans="1:133"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row>
    <row r="103" spans="1:133"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row>
    <row r="104" spans="1:133"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row>
    <row r="105" spans="1:133"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row>
    <row r="106" spans="1:133"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row>
    <row r="107" spans="1:133"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row>
    <row r="108" spans="1:133"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row>
    <row r="109" spans="1:133"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row>
    <row r="110" spans="1:133"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row>
    <row r="111" spans="1:133"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row>
    <row r="112" spans="1:133"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row>
    <row r="113" spans="1:133"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row>
    <row r="114" spans="1:133"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row>
    <row r="115" spans="1:133"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row>
    <row r="116" spans="1:133"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row>
    <row r="117" spans="1:133"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row>
    <row r="118" spans="1:133"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row>
    <row r="119" spans="1:133"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row>
    <row r="120" spans="1:133"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row>
    <row r="121" spans="1:133"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row>
    <row r="122" spans="1:133"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row>
    <row r="123" spans="1:133"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row>
    <row r="124" spans="1:133"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row>
    <row r="125" spans="1:133"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row>
    <row r="126" spans="1:133"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row>
    <row r="127" spans="1:133"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row>
    <row r="128" spans="1:133"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row>
    <row r="129" spans="1:133"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row>
    <row r="130" spans="1:133"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row>
    <row r="131" spans="1:133"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row>
    <row r="132" spans="1:133"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row>
    <row r="133" spans="1:133"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row>
    <row r="134" spans="1:133"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row>
    <row r="135" spans="1:133"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row>
    <row r="136" spans="1:133"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row>
    <row r="137" spans="1:133"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row>
    <row r="138" spans="1:133"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row>
    <row r="139" spans="1:133"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row>
    <row r="140" spans="1:133"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row>
    <row r="141" spans="1:133"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row>
    <row r="142" spans="1:133"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row>
    <row r="143" spans="1:133"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row>
    <row r="144" spans="1:133"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row>
    <row r="145" spans="1:133"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row>
    <row r="146" spans="1:133"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row>
    <row r="147" spans="1:133"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row>
    <row r="148" spans="1:133"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row>
    <row r="149" spans="1:133"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row>
    <row r="150" spans="1:133"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row>
    <row r="151" spans="1:133"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row>
    <row r="152" spans="1:133"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row>
    <row r="153" spans="1:133"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row>
    <row r="154" spans="1:133"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row>
    <row r="155" spans="1:133"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row>
    <row r="156" spans="1:133"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row>
    <row r="157" spans="1:133"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row>
    <row r="158" spans="1:133"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row>
    <row r="159" spans="1:133"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row>
    <row r="160" spans="1:133"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row>
    <row r="161" spans="1:133"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row>
    <row r="162" spans="1:133"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row>
    <row r="163" spans="1:133"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row>
    <row r="164" spans="1:133"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row>
    <row r="165" spans="1:133"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row>
    <row r="166" spans="1:133"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row>
    <row r="167" spans="1:133"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row>
    <row r="168" spans="1:133"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row>
    <row r="169" spans="1:133"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row>
    <row r="170" spans="1:133"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row>
    <row r="171" spans="1:133"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row>
    <row r="172" spans="1:133"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row>
    <row r="173" spans="1:133"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row>
    <row r="174" spans="1:133"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row>
    <row r="175" spans="1:133"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row>
    <row r="176" spans="1:133"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row>
    <row r="177" spans="1:133"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row>
    <row r="178" spans="1:133"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row>
    <row r="179" spans="1:133"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row>
    <row r="180" spans="1:133"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row>
    <row r="181" spans="1:133"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row>
    <row r="182" spans="1:133"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row>
    <row r="183" spans="1:133"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row>
    <row r="184" spans="1:133"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row>
    <row r="185" spans="1:133"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row>
    <row r="186" spans="1:133"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row>
    <row r="187" spans="1:133"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row>
    <row r="188" spans="1:133"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row>
    <row r="189" spans="1:133"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row>
    <row r="190" spans="1:133"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row>
    <row r="191" spans="1:133"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row>
    <row r="192" spans="1:133"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row>
    <row r="193" spans="1:133"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row>
    <row r="194" spans="1:133"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row>
    <row r="195" spans="1:133"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row>
    <row r="196" spans="1:133"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row>
    <row r="197" spans="1:133"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row>
    <row r="198" spans="1:133"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row>
    <row r="199" spans="1:133"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row>
    <row r="200" spans="1:133"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row>
    <row r="201" spans="1:133"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row>
    <row r="202" spans="1:133"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row>
    <row r="203" spans="1:133"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row>
    <row r="204" spans="1:133"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row>
    <row r="205" spans="1:133"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row>
    <row r="206" spans="1:133"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row>
    <row r="207" spans="1:133"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row>
    <row r="208" spans="1:133"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row>
    <row r="209" spans="1:133"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row>
    <row r="210" spans="1:133"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row>
    <row r="211" spans="1:133"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row>
    <row r="212" spans="1:133"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row>
    <row r="213" spans="1:133"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row>
    <row r="214" spans="1:133"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row>
    <row r="215" spans="1:133"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row>
    <row r="216" spans="1:133"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row>
    <row r="217" spans="1:133"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row>
    <row r="218" spans="1:133"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row>
    <row r="219" spans="1:133"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row>
    <row r="220" spans="1:133"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row>
    <row r="221" spans="1:133"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row>
    <row r="222" spans="1:133"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row>
    <row r="223" spans="1:133"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row>
    <row r="224" spans="1:133"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row>
    <row r="225" spans="1:133"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row>
    <row r="226" spans="1:133"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row>
    <row r="227" spans="1:133"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row>
    <row r="228" spans="1:133"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row>
    <row r="229" spans="1:133"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row>
    <row r="230" spans="1:133"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row>
    <row r="231" spans="1:133"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row>
    <row r="232" spans="1:133"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row>
    <row r="233" spans="1:133"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row>
    <row r="234" spans="1:133"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row>
    <row r="235" spans="1:133"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row>
    <row r="236" spans="1:133"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row>
    <row r="237" spans="1:133"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row>
    <row r="238" spans="1:133"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row>
    <row r="239" spans="1:133"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row>
    <row r="240" spans="1:133"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row>
    <row r="241" spans="1:133"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row>
    <row r="242" spans="1:133"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row>
    <row r="243" spans="1:133"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row>
    <row r="244" spans="1:133"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row>
    <row r="245" spans="1:133"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row>
    <row r="246" spans="1:133"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row>
    <row r="247" spans="1:133"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row>
    <row r="248" spans="1:133"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row>
    <row r="249" spans="1:133"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row>
    <row r="250" spans="1:133"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row>
    <row r="251" spans="1:133"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row>
    <row r="252" spans="1:133"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row>
    <row r="253" spans="1:133"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row>
    <row r="254" spans="1:133"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row>
    <row r="255" spans="1:133"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row>
    <row r="256" spans="1:133"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row>
    <row r="257" spans="1:133"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row>
    <row r="259" spans="1:133"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row>
    <row r="260" spans="1:133" x14ac:dyDescent="0.3">
      <c r="A260" s="58" t="s">
        <v>265</v>
      </c>
      <c r="B260" s="58"/>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row>
    <row r="261" spans="1:133"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row>
    <row r="262" spans="1:133" x14ac:dyDescent="0.3">
      <c r="A262" s="14">
        <f>'TAM Aceite de Oliva'!B10</f>
        <v>0</v>
      </c>
      <c r="B262" s="14">
        <f>'TAM Aceite de Oliva'!C10</f>
        <v>2.2999999999999998</v>
      </c>
      <c r="C262" s="14"/>
      <c r="D262" s="9">
        <f>SUMIF('Aceite de Oliva'!$B6:$B257,"&lt;="&amp;$B262,'Aceite de Oliva'!D$6:D$257)</f>
        <v>0.46</v>
      </c>
      <c r="E262" s="9">
        <f>SUMIF('Aceite de Oliva'!$B6:$B257,"&lt;="&amp;$B262,'Aceite de Oliva'!E$6:E$257)</f>
        <v>0.22</v>
      </c>
      <c r="F262" s="9">
        <f>SUMIF('Aceite de Oliva'!$B6:$B257,"&lt;="&amp;$B262,'Aceite de Oliva'!F$6:F$257)</f>
        <v>0.37</v>
      </c>
      <c r="G262" s="9">
        <f>SUMIF('Aceite de Oliva'!$B6:$B257,"&lt;="&amp;$B262,'Aceite de Oliva'!G$6:G$257)</f>
        <v>0</v>
      </c>
      <c r="H262" s="14"/>
      <c r="I262" s="14"/>
      <c r="J262" s="14"/>
      <c r="K262" s="9">
        <f>SUMIF('Aceite de Oliva'!$B6:$B257,"&lt;="&amp;$B262,'Aceite de Oliva'!K$6:K$257)</f>
        <v>0.63</v>
      </c>
      <c r="L262" s="9">
        <f>SUMIF('Aceite de Oliva'!$B6:$B257,"&lt;="&amp;$B262,'Aceite de Oliva'!L$6:L$257)</f>
        <v>0.31</v>
      </c>
      <c r="M262" s="9">
        <f>SUMIF('Aceite de Oliva'!$B6:$B257,"&lt;="&amp;$B262,'Aceite de Oliva'!M$6:M$257)</f>
        <v>0.70000000000000007</v>
      </c>
      <c r="N262" s="9">
        <f>SUMIF('Aceite de Oliva'!$B6:$B257,"&lt;="&amp;$B262,'Aceite de Oliva'!N$6:N$257)</f>
        <v>0.12</v>
      </c>
      <c r="O262" s="14"/>
      <c r="P262" s="14"/>
      <c r="Q262" s="14"/>
      <c r="R262" s="9">
        <f>SUMIF('Aceite de Oliva'!$B6:$B257,"&lt;="&amp;$B262,'Aceite de Oliva'!R$6:R$257)</f>
        <v>0.44000000000000006</v>
      </c>
      <c r="S262" s="9">
        <f>SUMIF('Aceite de Oliva'!$B6:$B257,"&lt;="&amp;$B262,'Aceite de Oliva'!S$6:S$257)</f>
        <v>0</v>
      </c>
      <c r="T262" s="9">
        <f>SUMIF('Aceite de Oliva'!$B6:$B257,"&lt;="&amp;$B262,'Aceite de Oliva'!T$6:T$257)</f>
        <v>0.57000000000000006</v>
      </c>
      <c r="U262" s="9">
        <f>SUMIF('Aceite de Oliva'!$B6:$B257,"&lt;="&amp;$B262,'Aceite de Oliva'!U$6:U$257)</f>
        <v>0</v>
      </c>
      <c r="V262" s="14"/>
      <c r="W262" s="14"/>
      <c r="X262" s="14"/>
      <c r="Y262" s="9">
        <f>SUMIF('Aceite de Oliva'!$B6:$B257,"&lt;="&amp;$B262,'Aceite de Oliva'!Y$6:Y$257)</f>
        <v>0.86</v>
      </c>
      <c r="Z262" s="9">
        <f>SUMIF('Aceite de Oliva'!$B6:$B257,"&lt;="&amp;$B262,'Aceite de Oliva'!Z$6:Z$257)</f>
        <v>0</v>
      </c>
      <c r="AA262" s="9">
        <f>SUMIF('Aceite de Oliva'!$B6:$B257,"&lt;="&amp;$B262,'Aceite de Oliva'!AA$6:AA$257)</f>
        <v>0.83</v>
      </c>
      <c r="AB262" s="9">
        <f>SUMIF('Aceite de Oliva'!$B6:$B257,"&lt;="&amp;$B262,'Aceite de Oliva'!AB$6:AB$257)</f>
        <v>0.27</v>
      </c>
      <c r="AC262" s="14"/>
      <c r="AD262" s="14"/>
      <c r="AE262" s="14"/>
      <c r="AF262" s="9">
        <f>SUMIF('Aceite de Oliva'!$B6:$B257,"&lt;="&amp;$B262,'Aceite de Oliva'!AF$6:AF$257)</f>
        <v>0.19</v>
      </c>
      <c r="AG262" s="9">
        <f>SUMIF('Aceite de Oliva'!$B6:$B257,"&lt;="&amp;$B262,'Aceite de Oliva'!AG$6:AG$257)</f>
        <v>0.18</v>
      </c>
      <c r="AH262" s="9">
        <f>SUMIF('Aceite de Oliva'!$B6:$B257,"&lt;="&amp;$B262,'Aceite de Oliva'!AH$6:AH$257)</f>
        <v>0</v>
      </c>
      <c r="AI262" s="9">
        <f>SUMIF('Aceite de Oliva'!$B6:$B257,"&lt;="&amp;$B262,'Aceite de Oliva'!AI$6:AI$257)</f>
        <v>0.39</v>
      </c>
      <c r="AJ262" s="14"/>
      <c r="AK262" s="14"/>
      <c r="AL262" s="14"/>
      <c r="AM262" s="9">
        <f>SUMIF('Aceite de Oliva'!$B6:$B257,"&lt;="&amp;$B262,'Aceite de Oliva'!AM$6:AM$257)</f>
        <v>1.3299999999999998</v>
      </c>
      <c r="AN262" s="9">
        <f>SUMIF('Aceite de Oliva'!$B6:$B257,"&lt;="&amp;$B262,'Aceite de Oliva'!AN$6:AN$257)</f>
        <v>0.84</v>
      </c>
      <c r="AO262" s="9">
        <f>SUMIF('Aceite de Oliva'!$B6:$B257,"&lt;="&amp;$B262,'Aceite de Oliva'!AO$6:AO$257)</f>
        <v>0.8</v>
      </c>
      <c r="AP262" s="9">
        <f>SUMIF('Aceite de Oliva'!$B6:$B257,"&lt;="&amp;$B262,'Aceite de Oliva'!AP$6:AP$257)</f>
        <v>0.4</v>
      </c>
      <c r="AQ262" s="14"/>
      <c r="AR262" s="14"/>
      <c r="AT262" s="9">
        <f>SUMIF('Aceite de Oliva'!$B6:$B257,"&lt;="&amp;$B262,'Aceite de Oliva'!AT$6:AT$257)</f>
        <v>2.02</v>
      </c>
      <c r="AU262" s="9">
        <f>SUMIF('Aceite de Oliva'!$B6:$B257,"&lt;="&amp;$B262,'Aceite de Oliva'!AU$6:AU$257)</f>
        <v>0.4</v>
      </c>
      <c r="AV262" s="9">
        <f>SUMIF('Aceite de Oliva'!$B6:$B257,"&lt;="&amp;$B262,'Aceite de Oliva'!AV$6:AV$257)</f>
        <v>1.94</v>
      </c>
      <c r="AW262" s="9">
        <f>SUMIF('Aceite de Oliva'!$B6:$B257,"&lt;="&amp;$B262,'Aceite de Oliva'!AW$6:AW$257)</f>
        <v>0.41</v>
      </c>
      <c r="BA262" s="9">
        <f>SUMIF('Aceite de Oliva'!$B6:$B257,"&lt;="&amp;$B262,'Aceite de Oliva'!BA$6:BA$257)</f>
        <v>1.07</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0.75</v>
      </c>
      <c r="BI262" s="9">
        <f>SUMIF('Aceite de Oliva'!$B6:$B257,"&lt;="&amp;$B262,'Aceite de Oliva'!BI$6:BI$257)</f>
        <v>0</v>
      </c>
      <c r="BJ262" s="9">
        <f>SUMIF('Aceite de Oliva'!$B6:$B257,"&lt;="&amp;$B262,'Aceite de Oliva'!BJ$6:BJ$257)</f>
        <v>0.6399999999999999</v>
      </c>
      <c r="BK262" s="9">
        <f>SUMIF('Aceite de Oliva'!$B6:$B257,"&lt;="&amp;$B262,'Aceite de Oliva'!BK$6:BK$257)</f>
        <v>0</v>
      </c>
      <c r="BO262" s="9">
        <f>SUMIF('Aceite de Oliva'!$B6:$B257,"&lt;="&amp;$B262,'Aceite de Oliva'!BO$6:BO$257)</f>
        <v>0.63</v>
      </c>
      <c r="BP262" s="9">
        <f>SUMIF('Aceite de Oliva'!$B6:$B257,"&lt;="&amp;$B262,'Aceite de Oliva'!BP$6:BP$257)</f>
        <v>0.14000000000000001</v>
      </c>
      <c r="BQ262" s="9">
        <f>SUMIF('Aceite de Oliva'!$B6:$B257,"&lt;="&amp;$B262,'Aceite de Oliva'!BQ$6:BQ$257)</f>
        <v>0.63</v>
      </c>
      <c r="BR262" s="9">
        <f>SUMIF('Aceite de Oliva'!$B6:$B257,"&lt;="&amp;$B262,'Aceite de Oliva'!BR$6:BR$257)</f>
        <v>0</v>
      </c>
      <c r="BV262" s="9">
        <f>SUMIF('Aceite de Oliva'!$B6:$B257,"&lt;="&amp;$B262,'Aceite de Oliva'!BV$6:BV$257)</f>
        <v>1.04</v>
      </c>
      <c r="BW262" s="9">
        <f>SUMIF('Aceite de Oliva'!$B6:$B257,"&lt;="&amp;$B262,'Aceite de Oliva'!BW$6:BW$257)</f>
        <v>0</v>
      </c>
      <c r="BX262" s="9">
        <f>SUMIF('Aceite de Oliva'!$B6:$B257,"&lt;="&amp;$B262,'Aceite de Oliva'!BX$6:BX$257)</f>
        <v>1.22</v>
      </c>
      <c r="BY262" s="9">
        <f>SUMIF('Aceite de Oliva'!$B6:$B257,"&lt;="&amp;$B262,'Aceite de Oliva'!BY$6:BY$257)</f>
        <v>0</v>
      </c>
      <c r="CC262" s="9">
        <f>SUMIF('Aceite de Oliva'!$B6:$B257,"&lt;="&amp;$B262,'Aceite de Oliva'!CC$6:CC$257)</f>
        <v>0.84000000000000008</v>
      </c>
      <c r="CD262" s="9">
        <f>SUMIF('Aceite de Oliva'!$B6:$B257,"&lt;="&amp;$B262,'Aceite de Oliva'!CD$6:CD$257)</f>
        <v>0</v>
      </c>
      <c r="CE262" s="9">
        <f>SUMIF('Aceite de Oliva'!$B6:$B257,"&lt;="&amp;$B262,'Aceite de Oliva'!CE$6:CE$257)</f>
        <v>1.1400000000000001</v>
      </c>
      <c r="CF262" s="9">
        <f>SUMIF('Aceite de Oliva'!$B6:$B257,"&lt;="&amp;$B262,'Aceite de Oliva'!CF$6:CF$257)</f>
        <v>0.16</v>
      </c>
      <c r="CJ262" s="9">
        <f>SUMIF('Aceite de Oliva'!$B6:$B257,"&lt;="&amp;$B262,'Aceite de Oliva'!CJ$6:CJ$257)</f>
        <v>0.78000000000000014</v>
      </c>
      <c r="CK262" s="9">
        <f>SUMIF('Aceite de Oliva'!$B6:$B257,"&lt;="&amp;$B262,'Aceite de Oliva'!CK$6:CK$257)</f>
        <v>0.47</v>
      </c>
      <c r="CL262" s="9">
        <f>SUMIF('Aceite de Oliva'!$B6:$B257,"&lt;="&amp;$B262,'Aceite de Oliva'!CL$6:CL$257)</f>
        <v>0.36</v>
      </c>
      <c r="CM262" s="9">
        <f>SUMIF('Aceite de Oliva'!$B6:$B257,"&lt;="&amp;$B262,'Aceite de Oliva'!CM$6:CM$257)</f>
        <v>0</v>
      </c>
      <c r="CQ262" s="9">
        <f>SUMIF('Aceite de Oliva'!$B6:$B257,"&lt;="&amp;$B262,'Aceite de Oliva'!CQ$6:CQ$257)</f>
        <v>0.37</v>
      </c>
      <c r="CR262" s="9">
        <f>SUMIF('Aceite de Oliva'!$B6:$B257,"&lt;="&amp;$B262,'Aceite de Oliva'!CR$6:CR$257)</f>
        <v>0.42</v>
      </c>
      <c r="CS262" s="9">
        <f>SUMIF('Aceite de Oliva'!$B6:$B257,"&lt;="&amp;$B262,'Aceite de Oliva'!CS$6:CS$257)</f>
        <v>0.09</v>
      </c>
      <c r="CT262" s="9">
        <f>SUMIF('Aceite de Oliva'!$B6:$B257,"&lt;="&amp;$B262,'Aceite de Oliva'!CT$6:CT$257)</f>
        <v>0</v>
      </c>
      <c r="CX262" s="9">
        <f>SUMIF('Aceite de Oliva'!$B6:$B257,"&lt;="&amp;$B262,'Aceite de Oliva'!CX$6:CX$257)</f>
        <v>0.79999999999999993</v>
      </c>
      <c r="CY262" s="9">
        <f>SUMIF('Aceite de Oliva'!$B6:$B257,"&lt;="&amp;$B262,'Aceite de Oliva'!CY$6:CY$257)</f>
        <v>0.52</v>
      </c>
      <c r="CZ262" s="9">
        <f>SUMIF('Aceite de Oliva'!$B6:$B257,"&lt;="&amp;$B262,'Aceite de Oliva'!CZ$6:CZ$257)</f>
        <v>0.47</v>
      </c>
      <c r="DA262" s="9">
        <f>SUMIF('Aceite de Oliva'!$B6:$B257,"&lt;="&amp;$B262,'Aceite de Oliva'!DA$6:DA$257)</f>
        <v>0</v>
      </c>
      <c r="DE262" s="9">
        <f>SUMIF('Aceite de Oliva'!$B6:$B257,"&lt;="&amp;$B262,'Aceite de Oliva'!DE$6:DE$257)</f>
        <v>0.33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1.05</v>
      </c>
      <c r="DM262" s="9">
        <f>SUMIF('Aceite de Oliva'!$B6:$B257,"&lt;="&amp;$B262,'Aceite de Oliva'!DM$6:DM$257)</f>
        <v>0.99</v>
      </c>
      <c r="DN262" s="9">
        <f>SUMIF('Aceite de Oliva'!$B6:$B257,"&lt;="&amp;$B262,'Aceite de Oliva'!DN$6:DN$257)</f>
        <v>1.0899999999999999</v>
      </c>
      <c r="DO262" s="9">
        <f>SUMIF('Aceite de Oliva'!$B6:$B257,"&lt;="&amp;$B262,'Aceite de Oliva'!DO$6:DO$257)</f>
        <v>0</v>
      </c>
      <c r="DS262" s="9">
        <f>SUMIF('Aceite de Oliva'!$B6:$B257,"&lt;="&amp;$B262,'Aceite de Oliva'!DS$6:DS$257)</f>
        <v>0.43</v>
      </c>
      <c r="DT262" s="9">
        <f>SUMIF('Aceite de Oliva'!$B6:$B257,"&lt;="&amp;$B262,'Aceite de Oliva'!DT$6:DT$257)</f>
        <v>0.19</v>
      </c>
      <c r="DU262" s="9">
        <f>SUMIF('Aceite de Oliva'!$B6:$B257,"&lt;="&amp;$B262,'Aceite de Oliva'!DU$6:DU$257)</f>
        <v>0.33</v>
      </c>
      <c r="DV262" s="9">
        <f>SUMIF('Aceite de Oliva'!$B6:$B257,"&lt;="&amp;$B262,'Aceite de Oliva'!DV$6:DV$257)</f>
        <v>0.29000000000000004</v>
      </c>
      <c r="DZ262" s="9">
        <f>SUMIF('Aceite de Oliva'!$B6:$B257,"&lt;="&amp;$B262,'Aceite de Oliva'!DZ$6:DZ$257)</f>
        <v>0.51</v>
      </c>
      <c r="EA262" s="9">
        <f>SUMIF('Aceite de Oliva'!$B6:$B257,"&lt;="&amp;$B262,'Aceite de Oliva'!EA$6:EA$257)</f>
        <v>0.33</v>
      </c>
      <c r="EB262" s="9">
        <f>SUMIF('Aceite de Oliva'!$B6:$B257,"&lt;="&amp;$B262,'Aceite de Oliva'!EB$6:EB$257)</f>
        <v>0.64000000000000012</v>
      </c>
      <c r="EC262" s="9">
        <f>SUMIF('Aceite de Oliva'!$B6:$B257,"&lt;="&amp;$B262,'Aceite de Oliva'!EC$6:EC$257)</f>
        <v>0</v>
      </c>
    </row>
    <row r="263" spans="1:133" x14ac:dyDescent="0.3">
      <c r="A263" s="14">
        <f>'TAM Aceite de Oliva'!B11</f>
        <v>2.2999999999999998</v>
      </c>
      <c r="B263" s="14">
        <f>'TAM Aceite de Oliva'!C11</f>
        <v>2.4</v>
      </c>
      <c r="C263" s="14"/>
      <c r="D263" s="8">
        <f>SUMIFS('Aceite de Oliva'!D$6:D$257,'Aceite de Oliva'!$A$6:$A$257,"&gt;="&amp;$A263,'Aceite de Oliva'!$B$6:$B$257,"&lt;="&amp;$B263)</f>
        <v>0</v>
      </c>
      <c r="E263" s="8">
        <f>SUMIFS('Aceite de Oliva'!E$6:E$257,'Aceite de Oliva'!$A$6:$A$257,"&gt;="&amp;$A263,'Aceite de Oliva'!$B$6:$B$257,"&lt;="&amp;$B263)</f>
        <v>0</v>
      </c>
      <c r="F263" s="8">
        <f>SUMIFS('Aceite de Oliva'!F$6:F$257,'Aceite de Oliva'!$A$6:$A$257,"&gt;="&amp;$A263,'Aceite de Oliva'!$B$6:$B$257,"&lt;="&amp;$B263)</f>
        <v>0</v>
      </c>
      <c r="G263" s="8">
        <f>SUMIFS('Aceite de Oliva'!G$6:G$257,'Aceite de Oliva'!$A$6:$A$257,"&gt;="&amp;$A263,'Aceite de Oliva'!$B$6:$B$257,"&lt;="&amp;$B263)</f>
        <v>0</v>
      </c>
      <c r="H263" s="14"/>
      <c r="I263" s="14"/>
      <c r="J263" s="14"/>
      <c r="K263" s="8">
        <f>SUMIFS('Aceite de Oliva'!K$6:K$257,'Aceite de Oliva'!$A$6:$A$257,"&gt;="&amp;$A263,'Aceite de Oliva'!$B$6:$B$257,"&lt;="&amp;$B263)</f>
        <v>0.28000000000000003</v>
      </c>
      <c r="L263" s="8">
        <f>SUMIFS('Aceite de Oliva'!L$6:L$257,'Aceite de Oliva'!$A$6:$A$257,"&gt;="&amp;$A263,'Aceite de Oliva'!$B$6:$B$257,"&lt;="&amp;$B263)</f>
        <v>0.41</v>
      </c>
      <c r="M263" s="8">
        <f>SUMIFS('Aceite de Oliva'!M$6:M$257,'Aceite de Oliva'!$A$6:$A$257,"&gt;="&amp;$A263,'Aceite de Oliva'!$B$6:$B$257,"&lt;="&amp;$B263)</f>
        <v>0.09</v>
      </c>
      <c r="N263" s="8">
        <f>SUMIFS('Aceite de Oliva'!N$6:N$257,'Aceite de Oliva'!$A$6:$A$257,"&gt;="&amp;$A263,'Aceite de Oliva'!$B$6:$B$257,"&lt;="&amp;$B263)</f>
        <v>0</v>
      </c>
      <c r="O263" s="14"/>
      <c r="P263" s="14"/>
      <c r="Q263" s="14"/>
      <c r="R263" s="8">
        <f>SUMIFS('Aceite de Oliva'!R$6:R$257,'Aceite de Oliva'!$A$6:$A$257,"&gt;="&amp;$A263,'Aceite de Oliva'!$B$6:$B$257,"&lt;="&amp;$B263)</f>
        <v>0.04</v>
      </c>
      <c r="S263" s="8">
        <f>SUMIFS('Aceite de Oliva'!S$6:S$257,'Aceite de Oliva'!$A$6:$A$257,"&gt;="&amp;$A263,'Aceite de Oliva'!$B$6:$B$257,"&lt;="&amp;$B263)</f>
        <v>0.22</v>
      </c>
      <c r="T263" s="8">
        <f>SUMIFS('Aceite de Oliva'!T$6:T$257,'Aceite de Oliva'!$A$6:$A$257,"&gt;="&amp;$A263,'Aceite de Oliva'!$B$6:$B$257,"&lt;="&amp;$B263)</f>
        <v>0</v>
      </c>
      <c r="U263" s="8">
        <f>SUMIFS('Aceite de Oliva'!U$6:U$257,'Aceite de Oliva'!$A$6:$A$257,"&gt;="&amp;$A263,'Aceite de Oliva'!$B$6:$B$257,"&lt;="&amp;$B263)</f>
        <v>0</v>
      </c>
      <c r="V263" s="14"/>
      <c r="W263" s="14"/>
      <c r="X263" s="14"/>
      <c r="Y263" s="8">
        <f>SUMIFS('Aceite de Oliva'!Y$6:Y$257,'Aceite de Oliva'!$A$6:$A$257,"&gt;="&amp;$A263,'Aceite de Oliva'!$B$6:$B$257,"&lt;="&amp;$B263)</f>
        <v>0.1</v>
      </c>
      <c r="Z263" s="8">
        <f>SUMIFS('Aceite de Oliva'!Z$6:Z$257,'Aceite de Oliva'!$A$6:$A$257,"&gt;="&amp;$A263,'Aceite de Oliva'!$B$6:$B$257,"&lt;="&amp;$B263)</f>
        <v>0.43</v>
      </c>
      <c r="AA263" s="8">
        <f>SUMIFS('Aceite de Oliva'!AA$6:AA$257,'Aceite de Oliva'!$A$6:$A$257,"&gt;="&amp;$A263,'Aceite de Oliva'!$B$6:$B$257,"&lt;="&amp;$B263)</f>
        <v>0</v>
      </c>
      <c r="AB263" s="8">
        <f>SUMIFS('Aceite de Oliva'!AB$6:AB$257,'Aceite de Oliva'!$A$6:$A$257,"&gt;="&amp;$A263,'Aceite de Oliva'!$B$6:$B$257,"&lt;="&amp;$B263)</f>
        <v>0.14000000000000001</v>
      </c>
      <c r="AC263" s="14"/>
      <c r="AD263" s="14"/>
      <c r="AE263" s="14"/>
      <c r="AF263" s="8">
        <f>SUMIFS('Aceite de Oliva'!AF$6:AF$257,'Aceite de Oliva'!$A$6:$A$257,"&gt;="&amp;$A263,'Aceite de Oliva'!$B$6:$B$257,"&lt;="&amp;$B263)</f>
        <v>0.49</v>
      </c>
      <c r="AG263" s="8">
        <f>SUMIFS('Aceite de Oliva'!AG$6:AG$257,'Aceite de Oliva'!$A$6:$A$257,"&gt;="&amp;$A263,'Aceite de Oliva'!$B$6:$B$257,"&lt;="&amp;$B263)</f>
        <v>0.64</v>
      </c>
      <c r="AH263" s="8">
        <f>SUMIFS('Aceite de Oliva'!AH$6:AH$257,'Aceite de Oliva'!$A$6:$A$257,"&gt;="&amp;$A263,'Aceite de Oliva'!$B$6:$B$257,"&lt;="&amp;$B263)</f>
        <v>0.75</v>
      </c>
      <c r="AI263" s="8">
        <f>SUMIFS('Aceite de Oliva'!AI$6:AI$257,'Aceite de Oliva'!$A$6:$A$257,"&gt;="&amp;$A263,'Aceite de Oliva'!$B$6:$B$257,"&lt;="&amp;$B263)</f>
        <v>0</v>
      </c>
      <c r="AJ263" s="14"/>
      <c r="AK263" s="14"/>
      <c r="AL263" s="14"/>
      <c r="AM263" s="8">
        <f>SUMIFS('Aceite de Oliva'!AM$6:AM$257,'Aceite de Oliva'!$A$6:$A$257,"&gt;="&amp;$A263,'Aceite de Oliva'!$B$6:$B$257,"&lt;="&amp;$B263)</f>
        <v>0.26</v>
      </c>
      <c r="AN263" s="8">
        <f>SUMIFS('Aceite de Oliva'!AN$6:AN$257,'Aceite de Oliva'!$A$6:$A$257,"&gt;="&amp;$A263,'Aceite de Oliva'!$B$6:$B$257,"&lt;="&amp;$B263)</f>
        <v>1.26</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0.23</v>
      </c>
      <c r="AU263" s="8">
        <f>SUMIFS('Aceite de Oliva'!AU$6:AU$257,'Aceite de Oliva'!$A$6:$A$257,"&gt;="&amp;$A263,'Aceite de Oliva'!$B$6:$B$257,"&lt;="&amp;$B263)</f>
        <v>0.98</v>
      </c>
      <c r="AV263" s="8">
        <f>SUMIFS('Aceite de Oliva'!AV$6:AV$257,'Aceite de Oliva'!$A$6:$A$257,"&gt;="&amp;$A263,'Aceite de Oliva'!$B$6:$B$257,"&lt;="&amp;$B263)</f>
        <v>0</v>
      </c>
      <c r="AW263" s="8">
        <f>SUMIFS('Aceite de Oliva'!AW$6:AW$257,'Aceite de Oliva'!$A$6:$A$257,"&gt;="&amp;$A263,'Aceite de Oliva'!$B$6:$B$257,"&lt;="&amp;$B263)</f>
        <v>0</v>
      </c>
      <c r="BA263" s="8">
        <f>SUMIFS('Aceite de Oliva'!BA$6:BA$257,'Aceite de Oliva'!$A$6:$A$257,"&gt;="&amp;$A263,'Aceite de Oliva'!$B$6:$B$257,"&lt;="&amp;$B263)</f>
        <v>0.28000000000000003</v>
      </c>
      <c r="BB263" s="8">
        <f>SUMIFS('Aceite de Oliva'!BB$6:BB$257,'Aceite de Oliva'!$A$6:$A$257,"&gt;="&amp;$A263,'Aceite de Oliva'!$B$6:$B$257,"&lt;="&amp;$B263)</f>
        <v>0.35</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0.33</v>
      </c>
      <c r="BI263" s="8">
        <f>SUMIFS('Aceite de Oliva'!BI$6:BI$257,'Aceite de Oliva'!$A$6:$A$257,"&gt;="&amp;$A263,'Aceite de Oliva'!$B$6:$B$257,"&lt;="&amp;$B263)</f>
        <v>0.49</v>
      </c>
      <c r="BJ263" s="8">
        <f>SUMIFS('Aceite de Oliva'!BJ$6:BJ$257,'Aceite de Oliva'!$A$6:$A$257,"&gt;="&amp;$A263,'Aceite de Oliva'!$B$6:$B$257,"&lt;="&amp;$B263)</f>
        <v>0.2</v>
      </c>
      <c r="BK263" s="8">
        <f>SUMIFS('Aceite de Oliva'!BK$6:BK$257,'Aceite de Oliva'!$A$6:$A$257,"&gt;="&amp;$A263,'Aceite de Oliva'!$B$6:$B$257,"&lt;="&amp;$B263)</f>
        <v>0</v>
      </c>
      <c r="BO263" s="8">
        <f>SUMIFS('Aceite de Oliva'!BO$6:BO$257,'Aceite de Oliva'!$A$6:$A$257,"&gt;="&amp;$A263,'Aceite de Oliva'!$B$6:$B$257,"&lt;="&amp;$B263)</f>
        <v>0.15</v>
      </c>
      <c r="BP263" s="8">
        <f>SUMIFS('Aceite de Oliva'!BP$6:BP$257,'Aceite de Oliva'!$A$6:$A$257,"&gt;="&amp;$A263,'Aceite de Oliva'!$B$6:$B$257,"&lt;="&amp;$B263)</f>
        <v>0</v>
      </c>
      <c r="BQ263" s="8">
        <f>SUMIFS('Aceite de Oliva'!BQ$6:BQ$257,'Aceite de Oliva'!$A$6:$A$257,"&gt;="&amp;$A263,'Aceite de Oliva'!$B$6:$B$257,"&lt;="&amp;$B263)</f>
        <v>0.19</v>
      </c>
      <c r="BR263" s="8">
        <f>SUMIFS('Aceite de Oliva'!BR$6:BR$257,'Aceite de Oliva'!$A$6:$A$257,"&gt;="&amp;$A263,'Aceite de Oliva'!$B$6:$B$257,"&lt;="&amp;$B263)</f>
        <v>0</v>
      </c>
      <c r="BV263" s="8">
        <f>SUMIFS('Aceite de Oliva'!BV$6:BV$257,'Aceite de Oliva'!$A$6:$A$257,"&gt;="&amp;$A263,'Aceite de Oliva'!$B$6:$B$257,"&lt;="&amp;$B263)</f>
        <v>0.4</v>
      </c>
      <c r="BW263" s="8">
        <f>SUMIFS('Aceite de Oliva'!BW$6:BW$257,'Aceite de Oliva'!$A$6:$A$257,"&gt;="&amp;$A263,'Aceite de Oliva'!$B$6:$B$257,"&lt;="&amp;$B263)</f>
        <v>0.22</v>
      </c>
      <c r="BX263" s="8">
        <f>SUMIFS('Aceite de Oliva'!BX$6:BX$257,'Aceite de Oliva'!$A$6:$A$257,"&gt;="&amp;$A263,'Aceite de Oliva'!$B$6:$B$257,"&lt;="&amp;$B263)</f>
        <v>0.69</v>
      </c>
      <c r="BY263" s="8">
        <f>SUMIFS('Aceite de Oliva'!BY$6:BY$257,'Aceite de Oliva'!$A$6:$A$257,"&gt;="&amp;$A263,'Aceite de Oliva'!$B$6:$B$257,"&lt;="&amp;$B263)</f>
        <v>0</v>
      </c>
      <c r="CC263" s="8">
        <f>SUMIFS('Aceite de Oliva'!CC$6:CC$257,'Aceite de Oliva'!$A$6:$A$257,"&gt;="&amp;$A263,'Aceite de Oliva'!$B$6:$B$257,"&lt;="&amp;$B263)</f>
        <v>0.53</v>
      </c>
      <c r="CD263" s="8">
        <f>SUMIFS('Aceite de Oliva'!CD$6:CD$257,'Aceite de Oliva'!$A$6:$A$257,"&gt;="&amp;$A263,'Aceite de Oliva'!$B$6:$B$257,"&lt;="&amp;$B263)</f>
        <v>0</v>
      </c>
      <c r="CE263" s="8">
        <f>SUMIFS('Aceite de Oliva'!CE$6:CE$257,'Aceite de Oliva'!$A$6:$A$257,"&gt;="&amp;$A263,'Aceite de Oliva'!$B$6:$B$257,"&lt;="&amp;$B263)</f>
        <v>0.49</v>
      </c>
      <c r="CF263" s="8">
        <f>SUMIFS('Aceite de Oliva'!CF$6:CF$257,'Aceite de Oliva'!$A$6:$A$257,"&gt;="&amp;$A263,'Aceite de Oliva'!$B$6:$B$257,"&lt;="&amp;$B263)</f>
        <v>0</v>
      </c>
      <c r="CJ263" s="8">
        <f>SUMIFS('Aceite de Oliva'!CJ$6:CJ$257,'Aceite de Oliva'!$A$6:$A$257,"&gt;="&amp;$A263,'Aceite de Oliva'!$B$6:$B$257,"&lt;="&amp;$B263)</f>
        <v>0.24</v>
      </c>
      <c r="CK263" s="8">
        <f>SUMIFS('Aceite de Oliva'!CK$6:CK$257,'Aceite de Oliva'!$A$6:$A$257,"&gt;="&amp;$A263,'Aceite de Oliva'!$B$6:$B$257,"&lt;="&amp;$B263)</f>
        <v>0</v>
      </c>
      <c r="CL263" s="8">
        <f>SUMIFS('Aceite de Oliva'!CL$6:CL$257,'Aceite de Oliva'!$A$6:$A$257,"&gt;="&amp;$A263,'Aceite de Oliva'!$B$6:$B$257,"&lt;="&amp;$B263)</f>
        <v>0.47</v>
      </c>
      <c r="CM263" s="8">
        <f>SUMIFS('Aceite de Oliva'!CM$6:CM$257,'Aceite de Oliva'!$A$6:$A$257,"&gt;="&amp;$A263,'Aceite de Oliva'!$B$6:$B$257,"&lt;="&amp;$B263)</f>
        <v>0</v>
      </c>
      <c r="CQ263" s="8">
        <f>SUMIFS('Aceite de Oliva'!CQ$6:CQ$257,'Aceite de Oliva'!$A$6:$A$257,"&gt;="&amp;$A263,'Aceite de Oliva'!$B$6:$B$257,"&lt;="&amp;$B263)</f>
        <v>0.36</v>
      </c>
      <c r="CR263" s="8">
        <f>SUMIFS('Aceite de Oliva'!CR$6:CR$257,'Aceite de Oliva'!$A$6:$A$257,"&gt;="&amp;$A263,'Aceite de Oliva'!$B$6:$B$257,"&lt;="&amp;$B263)</f>
        <v>0.95</v>
      </c>
      <c r="CS263" s="8">
        <f>SUMIFS('Aceite de Oliva'!CS$6:CS$257,'Aceite de Oliva'!$A$6:$A$257,"&gt;="&amp;$A263,'Aceite de Oliva'!$B$6:$B$257,"&lt;="&amp;$B263)</f>
        <v>0.2</v>
      </c>
      <c r="CT263" s="8">
        <f>SUMIFS('Aceite de Oliva'!CT$6:CT$257,'Aceite de Oliva'!$A$6:$A$257,"&gt;="&amp;$A263,'Aceite de Oliva'!$B$6:$B$257,"&lt;="&amp;$B263)</f>
        <v>0</v>
      </c>
      <c r="CX263" s="8">
        <f>SUMIFS('Aceite de Oliva'!CX$6:CX$257,'Aceite de Oliva'!$A$6:$A$257,"&gt;="&amp;$A263,'Aceite de Oliva'!$B$6:$B$257,"&lt;="&amp;$B263)</f>
        <v>0.23</v>
      </c>
      <c r="CY263" s="8">
        <f>SUMIFS('Aceite de Oliva'!CY$6:CY$257,'Aceite de Oliva'!$A$6:$A$257,"&gt;="&amp;$A263,'Aceite de Oliva'!$B$6:$B$257,"&lt;="&amp;$B263)</f>
        <v>0.55000000000000004</v>
      </c>
      <c r="CZ263" s="8">
        <f>SUMIFS('Aceite de Oliva'!CZ$6:CZ$257,'Aceite de Oliva'!$A$6:$A$257,"&gt;="&amp;$A263,'Aceite de Oliva'!$B$6:$B$257,"&lt;="&amp;$B263)</f>
        <v>0.23</v>
      </c>
      <c r="DA263" s="8">
        <f>SUMIFS('Aceite de Oliva'!DA$6:DA$257,'Aceite de Oliva'!$A$6:$A$257,"&gt;="&amp;$A263,'Aceite de Oliva'!$B$6:$B$257,"&lt;="&amp;$B263)</f>
        <v>0</v>
      </c>
      <c r="DE263" s="8">
        <f>SUMIFS('Aceite de Oliva'!DE$6:DE$257,'Aceite de Oliva'!$A$6:$A$257,"&gt;="&amp;$A263,'Aceite de Oliva'!$B$6:$B$257,"&lt;="&amp;$B263)</f>
        <v>0.11</v>
      </c>
      <c r="DF263" s="8">
        <f>SUMIFS('Aceite de Oliva'!DF$6:DF$257,'Aceite de Oliva'!$A$6:$A$257,"&gt;="&amp;$A263,'Aceite de Oliva'!$B$6:$B$257,"&lt;="&amp;$B263)</f>
        <v>0</v>
      </c>
      <c r="DG263" s="8">
        <f>SUMIFS('Aceite de Oliva'!DG$6:DG$257,'Aceite de Oliva'!$A$6:$A$257,"&gt;="&amp;$A263,'Aceite de Oliva'!$B$6:$B$257,"&lt;="&amp;$B263)</f>
        <v>0.21</v>
      </c>
      <c r="DH263" s="8">
        <f>SUMIFS('Aceite de Oliva'!DH$6:DH$257,'Aceite de Oliva'!$A$6:$A$257,"&gt;="&amp;$A263,'Aceite de Oliva'!$B$6:$B$257,"&lt;="&amp;$B263)</f>
        <v>0</v>
      </c>
      <c r="DL263" s="8">
        <f>SUMIFS('Aceite de Oliva'!DL$6:DL$257,'Aceite de Oliva'!$A$6:$A$257,"&gt;="&amp;$A263,'Aceite de Oliva'!$B$6:$B$257,"&lt;="&amp;$B263)</f>
        <v>0.31</v>
      </c>
      <c r="DM263" s="8">
        <f>SUMIFS('Aceite de Oliva'!DM$6:DM$257,'Aceite de Oliva'!$A$6:$A$257,"&gt;="&amp;$A263,'Aceite de Oliva'!$B$6:$B$257,"&lt;="&amp;$B263)</f>
        <v>0.9</v>
      </c>
      <c r="DN263" s="8">
        <f>SUMIFS('Aceite de Oliva'!DN$6:DN$257,'Aceite de Oliva'!$A$6:$A$257,"&gt;="&amp;$A263,'Aceite de Oliva'!$B$6:$B$257,"&lt;="&amp;$B263)</f>
        <v>9.0000000000000011E-2</v>
      </c>
      <c r="DO263" s="8">
        <f>SUMIFS('Aceite de Oliva'!DO$6:DO$257,'Aceite de Oliva'!$A$6:$A$257,"&gt;="&amp;$A263,'Aceite de Oliva'!$B$6:$B$257,"&lt;="&amp;$B263)</f>
        <v>0</v>
      </c>
      <c r="DS263" s="8">
        <f>SUMIFS('Aceite de Oliva'!DS$6:DS$257,'Aceite de Oliva'!$A$6:$A$257,"&gt;="&amp;$A263,'Aceite de Oliva'!$B$6:$B$257,"&lt;="&amp;$B263)</f>
        <v>0.27</v>
      </c>
      <c r="DT263" s="8">
        <f>SUMIFS('Aceite de Oliva'!DT$6:DT$257,'Aceite de Oliva'!$A$6:$A$257,"&gt;="&amp;$A263,'Aceite de Oliva'!$B$6:$B$257,"&lt;="&amp;$B263)</f>
        <v>0.37</v>
      </c>
      <c r="DU263" s="8">
        <f>SUMIFS('Aceite de Oliva'!DU$6:DU$257,'Aceite de Oliva'!$A$6:$A$257,"&gt;="&amp;$A263,'Aceite de Oliva'!$B$6:$B$257,"&lt;="&amp;$B263)</f>
        <v>0.14000000000000001</v>
      </c>
      <c r="DV263" s="8">
        <f>SUMIFS('Aceite de Oliva'!DV$6:DV$257,'Aceite de Oliva'!$A$6:$A$257,"&gt;="&amp;$A263,'Aceite de Oliva'!$B$6:$B$257,"&lt;="&amp;$B263)</f>
        <v>0.33</v>
      </c>
      <c r="DZ263" s="8">
        <f>SUMIFS('Aceite de Oliva'!DZ$6:DZ$257,'Aceite de Oliva'!$A$6:$A$257,"&gt;="&amp;$A263,'Aceite de Oliva'!$B$6:$B$257,"&lt;="&amp;$B263)</f>
        <v>0.63</v>
      </c>
      <c r="EA263" s="8">
        <f>SUMIFS('Aceite de Oliva'!EA$6:EA$257,'Aceite de Oliva'!$A$6:$A$257,"&gt;="&amp;$A263,'Aceite de Oliva'!$B$6:$B$257,"&lt;="&amp;$B263)</f>
        <v>3.2800000000000002</v>
      </c>
      <c r="EB263" s="8">
        <f>SUMIFS('Aceite de Oliva'!EB$6:EB$257,'Aceite de Oliva'!$A$6:$A$257,"&gt;="&amp;$A263,'Aceite de Oliva'!$B$6:$B$257,"&lt;="&amp;$B263)</f>
        <v>0</v>
      </c>
      <c r="EC263" s="8">
        <f>SUMIFS('Aceite de Oliva'!EC$6:EC$257,'Aceite de Oliva'!$A$6:$A$257,"&gt;="&amp;$A263,'Aceite de Oliva'!$B$6:$B$257,"&lt;="&amp;$B263)</f>
        <v>0</v>
      </c>
    </row>
    <row r="264" spans="1:133" x14ac:dyDescent="0.3">
      <c r="A264" s="14">
        <f>'TAM Aceite de Oliva'!B12</f>
        <v>2.4</v>
      </c>
      <c r="B264" s="14">
        <f>'TAM Aceite de Oliva'!C12</f>
        <v>2.5</v>
      </c>
      <c r="C264" s="14"/>
      <c r="D264" s="8">
        <f>SUMIFS('Aceite de Oliva'!D$6:D$257,'Aceite de Oliva'!$A$6:$A$257,"&gt;="&amp;$A264,'Aceite de Oliva'!$B$6:$B$257,"&lt;="&amp;$B264)</f>
        <v>0.09</v>
      </c>
      <c r="E264" s="8">
        <f>SUMIFS('Aceite de Oliva'!E$6:E$257,'Aceite de Oliva'!$A$6:$A$257,"&gt;="&amp;$A264,'Aceite de Oliva'!$B$6:$B$257,"&lt;="&amp;$B264)</f>
        <v>0.26</v>
      </c>
      <c r="F264" s="8">
        <f>SUMIFS('Aceite de Oliva'!F$6:F$257,'Aceite de Oliva'!$A$6:$A$257,"&gt;="&amp;$A264,'Aceite de Oliva'!$B$6:$B$257,"&lt;="&amp;$B264)</f>
        <v>0.08</v>
      </c>
      <c r="G264" s="8">
        <f>SUMIFS('Aceite de Oliva'!G$6:G$257,'Aceite de Oliva'!$A$6:$A$257,"&gt;="&amp;$A264,'Aceite de Oliva'!$B$6:$B$257,"&lt;="&amp;$B264)</f>
        <v>0</v>
      </c>
      <c r="H264" s="14"/>
      <c r="I264" s="14"/>
      <c r="J264" s="14"/>
      <c r="K264" s="8">
        <f>SUMIFS('Aceite de Oliva'!K$6:K$257,'Aceite de Oliva'!$A$6:$A$257,"&gt;="&amp;$A264,'Aceite de Oliva'!$B$6:$B$257,"&lt;="&amp;$B264)</f>
        <v>0.15</v>
      </c>
      <c r="L264" s="8">
        <f>SUMIFS('Aceite de Oliva'!L$6:L$257,'Aceite de Oliva'!$A$6:$A$257,"&gt;="&amp;$A264,'Aceite de Oliva'!$B$6:$B$257,"&lt;="&amp;$B264)</f>
        <v>0.18</v>
      </c>
      <c r="M264" s="8">
        <f>SUMIFS('Aceite de Oliva'!M$6:M$257,'Aceite de Oliva'!$A$6:$A$257,"&gt;="&amp;$A264,'Aceite de Oliva'!$B$6:$B$257,"&lt;="&amp;$B264)</f>
        <v>0</v>
      </c>
      <c r="N264" s="8">
        <f>SUMIFS('Aceite de Oliva'!N$6:N$257,'Aceite de Oliva'!$A$6:$A$257,"&gt;="&amp;$A264,'Aceite de Oliva'!$B$6:$B$257,"&lt;="&amp;$B264)</f>
        <v>0</v>
      </c>
      <c r="O264" s="14"/>
      <c r="P264" s="14"/>
      <c r="Q264" s="14"/>
      <c r="R264" s="8">
        <f>SUMIFS('Aceite de Oliva'!R$6:R$257,'Aceite de Oliva'!$A$6:$A$257,"&gt;="&amp;$A264,'Aceite de Oliva'!$B$6:$B$257,"&lt;="&amp;$B264)</f>
        <v>0.14000000000000001</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0.13</v>
      </c>
      <c r="Z264" s="8">
        <f>SUMIFS('Aceite de Oliva'!Z$6:Z$257,'Aceite de Oliva'!$A$6:$A$257,"&gt;="&amp;$A264,'Aceite de Oliva'!$B$6:$B$257,"&lt;="&amp;$B264)</f>
        <v>0</v>
      </c>
      <c r="AA264" s="8">
        <f>SUMIFS('Aceite de Oliva'!AA$6:AA$257,'Aceite de Oliva'!$A$6:$A$257,"&gt;="&amp;$A264,'Aceite de Oliva'!$B$6:$B$257,"&lt;="&amp;$B264)</f>
        <v>0.19</v>
      </c>
      <c r="AB264" s="8">
        <f>SUMIFS('Aceite de Oliva'!AB$6:AB$257,'Aceite de Oliva'!$A$6:$A$257,"&gt;="&amp;$A264,'Aceite de Oliva'!$B$6:$B$257,"&lt;="&amp;$B264)</f>
        <v>0</v>
      </c>
      <c r="AC264" s="14"/>
      <c r="AD264" s="14"/>
      <c r="AE264" s="14"/>
      <c r="AF264" s="8">
        <f>SUMIFS('Aceite de Oliva'!AF$6:AF$257,'Aceite de Oliva'!$A$6:$A$257,"&gt;="&amp;$A264,'Aceite de Oliva'!$B$6:$B$257,"&lt;="&amp;$B264)</f>
        <v>0.28000000000000003</v>
      </c>
      <c r="AG264" s="8">
        <f>SUMIFS('Aceite de Oliva'!AG$6:AG$257,'Aceite de Oliva'!$A$6:$A$257,"&gt;="&amp;$A264,'Aceite de Oliva'!$B$6:$B$257,"&lt;="&amp;$B264)</f>
        <v>0</v>
      </c>
      <c r="AH264" s="8">
        <f>SUMIFS('Aceite de Oliva'!AH$6:AH$257,'Aceite de Oliva'!$A$6:$A$257,"&gt;="&amp;$A264,'Aceite de Oliva'!$B$6:$B$257,"&lt;="&amp;$B264)</f>
        <v>0.17</v>
      </c>
      <c r="AI264" s="8">
        <f>SUMIFS('Aceite de Oliva'!AI$6:AI$257,'Aceite de Oliva'!$A$6:$A$257,"&gt;="&amp;$A264,'Aceite de Oliva'!$B$6:$B$257,"&lt;="&amp;$B264)</f>
        <v>0</v>
      </c>
      <c r="AJ264" s="14"/>
      <c r="AK264" s="14"/>
      <c r="AL264" s="14"/>
      <c r="AM264" s="8">
        <f>SUMIFS('Aceite de Oliva'!AM$6:AM$257,'Aceite de Oliva'!$A$6:$A$257,"&gt;="&amp;$A264,'Aceite de Oliva'!$B$6:$B$257,"&lt;="&amp;$B264)</f>
        <v>0.26</v>
      </c>
      <c r="AN264" s="8">
        <f>SUMIFS('Aceite de Oliva'!AN$6:AN$257,'Aceite de Oliva'!$A$6:$A$257,"&gt;="&amp;$A264,'Aceite de Oliva'!$B$6:$B$257,"&lt;="&amp;$B264)</f>
        <v>0</v>
      </c>
      <c r="AO264" s="8">
        <f>SUMIFS('Aceite de Oliva'!AO$6:AO$257,'Aceite de Oliva'!$A$6:$A$257,"&gt;="&amp;$A264,'Aceite de Oliva'!$B$6:$B$257,"&lt;="&amp;$B264)</f>
        <v>0</v>
      </c>
      <c r="AP264" s="8">
        <f>SUMIFS('Aceite de Oliva'!AP$6:AP$257,'Aceite de Oliva'!$A$6:$A$257,"&gt;="&amp;$A264,'Aceite de Oliva'!$B$6:$B$257,"&lt;="&amp;$B264)</f>
        <v>0</v>
      </c>
      <c r="AQ264" s="14"/>
      <c r="AR264" s="14"/>
      <c r="AT264" s="8">
        <f>SUMIFS('Aceite de Oliva'!AT$6:AT$257,'Aceite de Oliva'!$A$6:$A$257,"&gt;="&amp;$A264,'Aceite de Oliva'!$B$6:$B$257,"&lt;="&amp;$B264)</f>
        <v>0.68</v>
      </c>
      <c r="AU264" s="8">
        <f>SUMIFS('Aceite de Oliva'!AU$6:AU$257,'Aceite de Oliva'!$A$6:$A$257,"&gt;="&amp;$A264,'Aceite de Oliva'!$B$6:$B$257,"&lt;="&amp;$B264)</f>
        <v>0</v>
      </c>
      <c r="AV264" s="8">
        <f>SUMIFS('Aceite de Oliva'!AV$6:AV$257,'Aceite de Oliva'!$A$6:$A$257,"&gt;="&amp;$A264,'Aceite de Oliva'!$B$6:$B$257,"&lt;="&amp;$B264)</f>
        <v>0</v>
      </c>
      <c r="AW264" s="8">
        <f>SUMIFS('Aceite de Oliva'!AW$6:AW$257,'Aceite de Oliva'!$A$6:$A$257,"&gt;="&amp;$A264,'Aceite de Oliva'!$B$6:$B$257,"&lt;="&amp;$B264)</f>
        <v>0.53</v>
      </c>
      <c r="BA264" s="8">
        <f>SUMIFS('Aceite de Oliva'!BA$6:BA$257,'Aceite de Oliva'!$A$6:$A$257,"&gt;="&amp;A264,'Aceite de Oliva'!$B$6:$B$257,"&lt;="&amp;B264)</f>
        <v>0.51</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0.09</v>
      </c>
      <c r="BI264" s="8">
        <f>SUMIFS('Aceite de Oliva'!BI$6:BI$257,'Aceite de Oliva'!$A$6:$A$257,"&gt;="&amp;$A264,'Aceite de Oliva'!$B$6:$B$257,"&lt;="&amp;$B264)</f>
        <v>0</v>
      </c>
      <c r="BJ264" s="8">
        <f>SUMIFS('Aceite de Oliva'!BJ$6:BJ$257,'Aceite de Oliva'!$A$6:$A$257,"&gt;="&amp;$A264,'Aceite de Oliva'!$B$6:$B$257,"&lt;="&amp;$B264)</f>
        <v>0.15</v>
      </c>
      <c r="BK264" s="8">
        <f>SUMIFS('Aceite de Oliva'!BK$6:BK$257,'Aceite de Oliva'!$A$6:$A$257,"&gt;="&amp;$A264,'Aceite de Oliva'!$B$6:$B$257,"&lt;="&amp;$B264)</f>
        <v>0</v>
      </c>
      <c r="BO264" s="8">
        <f>SUMIFS('Aceite de Oliva'!BO$6:BO$257,'Aceite de Oliva'!$A$6:$A$257,"&gt;="&amp;$A264,'Aceite de Oliva'!$B$6:$B$257,"&lt;="&amp;$B264)</f>
        <v>0.04</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0.16</v>
      </c>
      <c r="BV264" s="8">
        <f>SUMIFS('Aceite de Oliva'!BV$6:BV$257,'Aceite de Oliva'!$A$6:$A$257,"&gt;="&amp;$A264,'Aceite de Oliva'!$B$6:$B$257,"&lt;="&amp;$B264)</f>
        <v>0.41</v>
      </c>
      <c r="BW264" s="8">
        <f>SUMIFS('Aceite de Oliva'!BW$6:BW$257,'Aceite de Oliva'!$A$6:$A$257,"&gt;="&amp;$A264,'Aceite de Oliva'!$B$6:$B$257,"&lt;="&amp;$B264)</f>
        <v>0</v>
      </c>
      <c r="BX264" s="8">
        <f>SUMIFS('Aceite de Oliva'!BX$6:BX$257,'Aceite de Oliva'!$A$6:$A$257,"&gt;="&amp;$A264,'Aceite de Oliva'!$B$6:$B$257,"&lt;="&amp;$B264)</f>
        <v>0.23</v>
      </c>
      <c r="BY264" s="8">
        <f>SUMIFS('Aceite de Oliva'!BY$6:BY$257,'Aceite de Oliva'!$A$6:$A$257,"&gt;="&amp;$A264,'Aceite de Oliva'!$B$6:$B$257,"&lt;="&amp;$B264)</f>
        <v>0.32999999999999996</v>
      </c>
      <c r="CC264" s="8">
        <f>SUMIFS('Aceite de Oliva'!CC$6:CC$257,'Aceite de Oliva'!$A$6:$A$257,"&gt;="&amp;$A264,'Aceite de Oliva'!$B$6:$B$257,"&lt;="&amp;$B264)</f>
        <v>0.22999999999999998</v>
      </c>
      <c r="CD264" s="8">
        <f>SUMIFS('Aceite de Oliva'!CD$6:CD$257,'Aceite de Oliva'!$A$6:$A$257,"&gt;="&amp;$A264,'Aceite de Oliva'!$B$6:$B$257,"&lt;="&amp;$B264)</f>
        <v>0</v>
      </c>
      <c r="CE264" s="8">
        <f>SUMIFS('Aceite de Oliva'!CE$6:CE$257,'Aceite de Oliva'!$A$6:$A$257,"&gt;="&amp;$A264,'Aceite de Oliva'!$B$6:$B$257,"&lt;="&amp;$B264)</f>
        <v>0.37</v>
      </c>
      <c r="CF264" s="8">
        <f>SUMIFS('Aceite de Oliva'!CF$6:CF$257,'Aceite de Oliva'!$A$6:$A$257,"&gt;="&amp;$A264,'Aceite de Oliva'!$B$6:$B$257,"&lt;="&amp;$B264)</f>
        <v>0</v>
      </c>
      <c r="CJ264" s="8">
        <f>SUMIFS('Aceite de Oliva'!CJ$6:CJ$257,'Aceite de Oliva'!$A$6:$A$257,"&gt;="&amp;$A264,'Aceite de Oliva'!$B$6:$B$257,"&lt;="&amp;$B264)</f>
        <v>0.27</v>
      </c>
      <c r="CK264" s="8">
        <f>SUMIFS('Aceite de Oliva'!CK$6:CK$257,'Aceite de Oliva'!$A$6:$A$257,"&gt;="&amp;$A264,'Aceite de Oliva'!$B$6:$B$257,"&lt;="&amp;$B264)</f>
        <v>0</v>
      </c>
      <c r="CL264" s="8">
        <f>SUMIFS('Aceite de Oliva'!CL$6:CL$257,'Aceite de Oliva'!$A$6:$A$257,"&gt;="&amp;$A264,'Aceite de Oliva'!$B$6:$B$257,"&lt;="&amp;$B264)</f>
        <v>0.22</v>
      </c>
      <c r="CM264" s="8">
        <f>SUMIFS('Aceite de Oliva'!CM$6:CM$257,'Aceite de Oliva'!$A$6:$A$257,"&gt;="&amp;$A264,'Aceite de Oliva'!$B$6:$B$257,"&lt;="&amp;$B264)</f>
        <v>0</v>
      </c>
      <c r="CQ264" s="8">
        <f>SUMIFS('Aceite de Oliva'!CQ$6:CQ$257,'Aceite de Oliva'!$A$6:$A$257,"&gt;="&amp;$A264,'Aceite de Oliva'!$B$6:$B$257,"&lt;="&amp;$B264)</f>
        <v>7.0000000000000007E-2</v>
      </c>
      <c r="CR264" s="8">
        <f>SUMIFS('Aceite de Oliva'!CR$6:CR$257,'Aceite de Oliva'!$A$6:$A$257,"&gt;="&amp;$A264,'Aceite de Oliva'!$B$6:$B$257,"&lt;="&amp;$B264)</f>
        <v>0</v>
      </c>
      <c r="CS264" s="8">
        <f>SUMIFS('Aceite de Oliva'!CS$6:CS$257,'Aceite de Oliva'!$A$6:$A$257,"&gt;="&amp;$A264,'Aceite de Oliva'!$B$6:$B$257,"&lt;="&amp;$B264)</f>
        <v>0</v>
      </c>
      <c r="CT264" s="8">
        <f>SUMIFS('Aceite de Oliva'!CT$6:CT$257,'Aceite de Oliva'!$A$6:$A$257,"&gt;="&amp;$A264,'Aceite de Oliva'!$B$6:$B$257,"&lt;="&amp;$B264)</f>
        <v>0</v>
      </c>
      <c r="CX264" s="8">
        <f>SUMIFS('Aceite de Oliva'!CX$6:CX$257,'Aceite de Oliva'!$A$6:$A$257,"&gt;="&amp;$A264,'Aceite de Oliva'!$B$6:$B$257,"&lt;="&amp;$B264)</f>
        <v>0.14000000000000001</v>
      </c>
      <c r="CY264" s="8">
        <f>SUMIFS('Aceite de Oliva'!CY$6:CY$257,'Aceite de Oliva'!$A$6:$A$257,"&gt;="&amp;$A264,'Aceite de Oliva'!$B$6:$B$257,"&lt;="&amp;$B264)</f>
        <v>0</v>
      </c>
      <c r="CZ264" s="8">
        <f>SUMIFS('Aceite de Oliva'!CZ$6:CZ$257,'Aceite de Oliva'!$A$6:$A$257,"&gt;="&amp;$A264,'Aceite de Oliva'!$B$6:$B$257,"&lt;="&amp;$B264)</f>
        <v>0.15</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7.0000000000000007E-2</v>
      </c>
      <c r="DM264" s="8">
        <f>SUMIFS('Aceite de Oliva'!DM$6:DM$257,'Aceite de Oliva'!$A$6:$A$257,"&gt;="&amp;$A264,'Aceite de Oliva'!$B$6:$B$257,"&lt;="&amp;$B264)</f>
        <v>0</v>
      </c>
      <c r="DN264" s="8">
        <f>SUMIFS('Aceite de Oliva'!DN$6:DN$257,'Aceite de Oliva'!$A$6:$A$257,"&gt;="&amp;$A264,'Aceite de Oliva'!$B$6:$B$257,"&lt;="&amp;$B264)</f>
        <v>0.06</v>
      </c>
      <c r="DO264" s="8">
        <f>SUMIFS('Aceite de Oliva'!DO$6:DO$257,'Aceite de Oliva'!$A$6:$A$257,"&gt;="&amp;$A264,'Aceite de Oliva'!$B$6:$B$257,"&lt;="&amp;$B264)</f>
        <v>0</v>
      </c>
      <c r="DS264" s="8">
        <f>SUMIFS('Aceite de Oliva'!DS$6:DS$257,'Aceite de Oliva'!$A$6:$A$257,"&gt;="&amp;$A264,'Aceite de Oliva'!$B$6:$B$257,"&lt;="&amp;$B264)</f>
        <v>0.16999999999999998</v>
      </c>
      <c r="DT264" s="8">
        <f>SUMIFS('Aceite de Oliva'!DT$6:DT$257,'Aceite de Oliva'!$A$6:$A$257,"&gt;="&amp;$A264,'Aceite de Oliva'!$B$6:$B$257,"&lt;="&amp;$B264)</f>
        <v>0</v>
      </c>
      <c r="DU264" s="8">
        <f>SUMIFS('Aceite de Oliva'!DU$6:DU$257,'Aceite de Oliva'!$A$6:$A$257,"&gt;="&amp;$A264,'Aceite de Oliva'!$B$6:$B$257,"&lt;="&amp;$B264)</f>
        <v>0.04</v>
      </c>
      <c r="DV264" s="8">
        <f>SUMIFS('Aceite de Oliva'!DV$6:DV$257,'Aceite de Oliva'!$A$6:$A$257,"&gt;="&amp;$A264,'Aceite de Oliva'!$B$6:$B$257,"&lt;="&amp;$B264)</f>
        <v>0.56999999999999995</v>
      </c>
      <c r="DZ264" s="8">
        <f>SUMIFS('Aceite de Oliva'!DZ$6:DZ$257,'Aceite de Oliva'!$A$6:$A$257,"&gt;="&amp;$A264,'Aceite de Oliva'!$B$6:$B$257,"&lt;="&amp;$B264)</f>
        <v>0.64999999999999991</v>
      </c>
      <c r="EA264" s="8">
        <f>SUMIFS('Aceite de Oliva'!EA$6:EA$257,'Aceite de Oliva'!$A$6:$A$257,"&gt;="&amp;$A264,'Aceite de Oliva'!$B$6:$B$257,"&lt;="&amp;$B264)</f>
        <v>0.44</v>
      </c>
      <c r="EB264" s="8">
        <f>SUMIFS('Aceite de Oliva'!EB$6:EB$257,'Aceite de Oliva'!$A$6:$A$257,"&gt;="&amp;$A264,'Aceite de Oliva'!$B$6:$B$257,"&lt;="&amp;$B264)</f>
        <v>0.58000000000000007</v>
      </c>
      <c r="EC264" s="8">
        <f>SUMIFS('Aceite de Oliva'!EC$6:EC$257,'Aceite de Oliva'!$A$6:$A$257,"&gt;="&amp;$A264,'Aceite de Oliva'!$B$6:$B$257,"&lt;="&amp;$B264)</f>
        <v>0.44</v>
      </c>
    </row>
    <row r="265" spans="1:133" x14ac:dyDescent="0.3">
      <c r="A265" s="14">
        <f>'TAM Aceite de Oliva'!B13</f>
        <v>2.5</v>
      </c>
      <c r="B265" s="14">
        <f>'TAM Aceite de Oliva'!C13</f>
        <v>2.6</v>
      </c>
      <c r="C265" s="14"/>
      <c r="D265" s="8">
        <f>SUMIFS('Aceite de Oliva'!D$6:D$257,'Aceite de Oliva'!$A$6:$A$257,"&gt;="&amp;$A265,'Aceite de Oliva'!$B$6:$B$257,"&lt;="&amp;$B265)</f>
        <v>0.12000000000000001</v>
      </c>
      <c r="E265" s="8">
        <f>SUMIFS('Aceite de Oliva'!E$6:E$257,'Aceite de Oliva'!$A$6:$A$257,"&gt;="&amp;$A265,'Aceite de Oliva'!$B$6:$B$257,"&lt;="&amp;$B265)</f>
        <v>0.21</v>
      </c>
      <c r="F265" s="8">
        <f>SUMIFS('Aceite de Oliva'!F$6:F$257,'Aceite de Oliva'!$A$6:$A$257,"&gt;="&amp;$A265,'Aceite de Oliva'!$B$6:$B$257,"&lt;="&amp;$B265)</f>
        <v>7.0000000000000007E-2</v>
      </c>
      <c r="G265" s="8">
        <f>SUMIFS('Aceite de Oliva'!G$6:G$257,'Aceite de Oliva'!$A$6:$A$257,"&gt;="&amp;$A265,'Aceite de Oliva'!$B$6:$B$257,"&lt;="&amp;$B265)</f>
        <v>0.15</v>
      </c>
      <c r="H265" s="14"/>
      <c r="I265" s="14"/>
      <c r="J265" s="14"/>
      <c r="K265" s="8">
        <f>SUMIFS('Aceite de Oliva'!K$6:K$257,'Aceite de Oliva'!$A$6:$A$257,"&gt;="&amp;$A265,'Aceite de Oliva'!$B$6:$B$257,"&lt;="&amp;$B265)</f>
        <v>0.28000000000000003</v>
      </c>
      <c r="L265" s="8">
        <f>SUMIFS('Aceite de Oliva'!L$6:L$257,'Aceite de Oliva'!$A$6:$A$257,"&gt;="&amp;$A265,'Aceite de Oliva'!$B$6:$B$257,"&lt;="&amp;$B265)</f>
        <v>0</v>
      </c>
      <c r="M265" s="8">
        <f>SUMIFS('Aceite de Oliva'!M$6:M$257,'Aceite de Oliva'!$A$6:$A$257,"&gt;="&amp;$A265,'Aceite de Oliva'!$B$6:$B$257,"&lt;="&amp;$B265)</f>
        <v>0.48</v>
      </c>
      <c r="N265" s="8">
        <f>SUMIFS('Aceite de Oliva'!N$6:N$257,'Aceite de Oliva'!$A$6:$A$257,"&gt;="&amp;$A265,'Aceite de Oliva'!$B$6:$B$257,"&lt;="&amp;$B265)</f>
        <v>0</v>
      </c>
      <c r="O265" s="14"/>
      <c r="P265" s="14"/>
      <c r="Q265" s="14"/>
      <c r="R265" s="8">
        <f>SUMIFS('Aceite de Oliva'!R$6:R$257,'Aceite de Oliva'!$A$6:$A$257,"&gt;="&amp;$A265,'Aceite de Oliva'!$B$6:$B$257,"&lt;="&amp;$B265)</f>
        <v>0.09</v>
      </c>
      <c r="S265" s="8">
        <f>SUMIFS('Aceite de Oliva'!S$6:S$257,'Aceite de Oliva'!$A$6:$A$257,"&gt;="&amp;$A265,'Aceite de Oliva'!$B$6:$B$257,"&lt;="&amp;$B265)</f>
        <v>0.16</v>
      </c>
      <c r="T265" s="8">
        <f>SUMIFS('Aceite de Oliva'!T$6:T$257,'Aceite de Oliva'!$A$6:$A$257,"&gt;="&amp;$A265,'Aceite de Oliva'!$B$6:$B$257,"&lt;="&amp;$B265)</f>
        <v>0.11</v>
      </c>
      <c r="U265" s="8">
        <f>SUMIFS('Aceite de Oliva'!U$6:U$257,'Aceite de Oliva'!$A$6:$A$257,"&gt;="&amp;$A265,'Aceite de Oliva'!$B$6:$B$257,"&lt;="&amp;$B265)</f>
        <v>0</v>
      </c>
      <c r="V265" s="14"/>
      <c r="W265" s="14"/>
      <c r="X265" s="14"/>
      <c r="Y265" s="8">
        <f>SUMIFS('Aceite de Oliva'!Y$6:Y$257,'Aceite de Oliva'!$A$6:$A$257,"&gt;="&amp;$A265,'Aceite de Oliva'!$B$6:$B$257,"&lt;="&amp;$B265)</f>
        <v>7.0000000000000007E-2</v>
      </c>
      <c r="Z265" s="8">
        <f>SUMIFS('Aceite de Oliva'!Z$6:Z$257,'Aceite de Oliva'!$A$6:$A$257,"&gt;="&amp;$A265,'Aceite de Oliva'!$B$6:$B$257,"&lt;="&amp;$B265)</f>
        <v>0.43</v>
      </c>
      <c r="AA265" s="8">
        <f>SUMIFS('Aceite de Oliva'!AA$6:AA$257,'Aceite de Oliva'!$A$6:$A$257,"&gt;="&amp;$A265,'Aceite de Oliva'!$B$6:$B$257,"&lt;="&amp;$B265)</f>
        <v>0</v>
      </c>
      <c r="AB265" s="8">
        <f>SUMIFS('Aceite de Oliva'!AB$6:AB$257,'Aceite de Oliva'!$A$6:$A$257,"&gt;="&amp;$A265,'Aceite de Oliva'!$B$6:$B$257,"&lt;="&amp;$B265)</f>
        <v>0</v>
      </c>
      <c r="AC265" s="14"/>
      <c r="AD265" s="14"/>
      <c r="AE265" s="14"/>
      <c r="AF265" s="8">
        <f>SUMIFS('Aceite de Oliva'!AF$6:AF$257,'Aceite de Oliva'!$A$6:$A$257,"&gt;="&amp;$A265,'Aceite de Oliva'!$B$6:$B$257,"&lt;="&amp;$B265)</f>
        <v>0.68</v>
      </c>
      <c r="AG265" s="8">
        <f>SUMIFS('Aceite de Oliva'!AG$6:AG$257,'Aceite de Oliva'!$A$6:$A$257,"&gt;="&amp;$A265,'Aceite de Oliva'!$B$6:$B$257,"&lt;="&amp;$B265)</f>
        <v>0.19</v>
      </c>
      <c r="AH265" s="8">
        <f>SUMIFS('Aceite de Oliva'!AH$6:AH$257,'Aceite de Oliva'!$A$6:$A$257,"&gt;="&amp;$A265,'Aceite de Oliva'!$B$6:$B$257,"&lt;="&amp;$B265)</f>
        <v>1.25</v>
      </c>
      <c r="AI265" s="8">
        <f>SUMIFS('Aceite de Oliva'!AI$6:AI$257,'Aceite de Oliva'!$A$6:$A$257,"&gt;="&amp;$A265,'Aceite de Oliva'!$B$6:$B$257,"&lt;="&amp;$B265)</f>
        <v>0.27</v>
      </c>
      <c r="AJ265" s="14"/>
      <c r="AK265" s="14"/>
      <c r="AL265" s="14"/>
      <c r="AM265" s="8">
        <f>SUMIFS('Aceite de Oliva'!AM$6:AM$257,'Aceite de Oliva'!$A$6:$A$257,"&gt;="&amp;$A265,'Aceite de Oliva'!$B$6:$B$257,"&lt;="&amp;$B265)</f>
        <v>0.43</v>
      </c>
      <c r="AN265" s="8">
        <f>SUMIFS('Aceite de Oliva'!AN$6:AN$257,'Aceite de Oliva'!$A$6:$A$257,"&gt;="&amp;$A265,'Aceite de Oliva'!$B$6:$B$257,"&lt;="&amp;$B265)</f>
        <v>0.21</v>
      </c>
      <c r="AO265" s="8">
        <f>SUMIFS('Aceite de Oliva'!AO$6:AO$257,'Aceite de Oliva'!$A$6:$A$257,"&gt;="&amp;$A265,'Aceite de Oliva'!$B$6:$B$257,"&lt;="&amp;$B265)</f>
        <v>0</v>
      </c>
      <c r="AP265" s="8">
        <f>SUMIFS('Aceite de Oliva'!AP$6:AP$257,'Aceite de Oliva'!$A$6:$A$257,"&gt;="&amp;$A265,'Aceite de Oliva'!$B$6:$B$257,"&lt;="&amp;$B265)</f>
        <v>0.2</v>
      </c>
      <c r="AQ265" s="14"/>
      <c r="AR265" s="14"/>
      <c r="AT265" s="8">
        <f>SUMIFS('Aceite de Oliva'!AT$6:AT$257,'Aceite de Oliva'!$A$6:$A$257,"&gt;="&amp;$A265,'Aceite de Oliva'!$B$6:$B$257,"&lt;="&amp;$B265)</f>
        <v>0.2</v>
      </c>
      <c r="AU265" s="8">
        <f>SUMIFS('Aceite de Oliva'!AU$6:AU$257,'Aceite de Oliva'!$A$6:$A$257,"&gt;="&amp;$A265,'Aceite de Oliva'!$B$6:$B$257,"&lt;="&amp;$B265)</f>
        <v>0.36</v>
      </c>
      <c r="AV265" s="8">
        <f>SUMIFS('Aceite de Oliva'!AV$6:AV$257,'Aceite de Oliva'!$A$6:$A$257,"&gt;="&amp;$A265,'Aceite de Oliva'!$B$6:$B$257,"&lt;="&amp;$B265)</f>
        <v>0.25</v>
      </c>
      <c r="AW265" s="8">
        <f>SUMIFS('Aceite de Oliva'!AW$6:AW$257,'Aceite de Oliva'!$A$6:$A$257,"&gt;="&amp;$A265,'Aceite de Oliva'!$B$6:$B$257,"&lt;="&amp;$B265)</f>
        <v>0</v>
      </c>
      <c r="BA265" s="8">
        <f>SUMIFS('Aceite de Oliva'!BA$6:BA$257,'Aceite de Oliva'!$A$6:$A$257,"&gt;="&amp;A265,'Aceite de Oliva'!$B$6:$B$257,"&lt;="&amp;B265)</f>
        <v>0.31000000000000005</v>
      </c>
      <c r="BB265" s="8">
        <f>SUMIFS('Aceite de Oliva'!BB$6:BB$257,'Aceite de Oliva'!$A$6:$A$257,"&gt;="&amp;$A265,'Aceite de Oliva'!$B$6:$B$257,"&lt;="&amp;$B265)</f>
        <v>0.26</v>
      </c>
      <c r="BC265" s="8">
        <f>SUMIFS('Aceite de Oliva'!BC$6:BC$257,'Aceite de Oliva'!$A$6:$A$257,"&gt;="&amp;$A265,'Aceite de Oliva'!$B$6:$B$257,"&lt;="&amp;$B265)</f>
        <v>0.36</v>
      </c>
      <c r="BD265" s="8">
        <f>SUMIFS('Aceite de Oliva'!BD$6:BD$257,'Aceite de Oliva'!$A$6:$A$257,"&gt;="&amp;$A265,'Aceite de Oliva'!$B$6:$B$257,"&lt;="&amp;$B265)</f>
        <v>0</v>
      </c>
      <c r="BE265" s="5"/>
      <c r="BH265" s="8">
        <f>SUMIFS('Aceite de Oliva'!BH$6:BH$257,'Aceite de Oliva'!$A$6:$A$257,"&gt;="&amp;$A265,'Aceite de Oliva'!$B$6:$B$257,"&lt;="&amp;$B265)</f>
        <v>0.47</v>
      </c>
      <c r="BI265" s="8">
        <f>SUMIFS('Aceite de Oliva'!BI$6:BI$257,'Aceite de Oliva'!$A$6:$A$257,"&gt;="&amp;$A265,'Aceite de Oliva'!$B$6:$B$257,"&lt;="&amp;$B265)</f>
        <v>0.18</v>
      </c>
      <c r="BJ265" s="8">
        <f>SUMIFS('Aceite de Oliva'!BJ$6:BJ$257,'Aceite de Oliva'!$A$6:$A$257,"&gt;="&amp;$A265,'Aceite de Oliva'!$B$6:$B$257,"&lt;="&amp;$B265)</f>
        <v>0.55000000000000004</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0.39</v>
      </c>
      <c r="BQ265" s="8">
        <f>SUMIFS('Aceite de Oliva'!BQ$6:BQ$257,'Aceite de Oliva'!$A$6:$A$257,"&gt;="&amp;$A265,'Aceite de Oliva'!$B$6:$B$257,"&lt;="&amp;$B265)</f>
        <v>0</v>
      </c>
      <c r="BR265" s="8">
        <f>SUMIFS('Aceite de Oliva'!BR$6:BR$257,'Aceite de Oliva'!$A$6:$A$257,"&gt;="&amp;$A265,'Aceite de Oliva'!$B$6:$B$257,"&lt;="&amp;$B265)</f>
        <v>0</v>
      </c>
      <c r="BV265" s="8">
        <f>SUMIFS('Aceite de Oliva'!BV$6:BV$257,'Aceite de Oliva'!$A$6:$A$257,"&gt;="&amp;$A265,'Aceite de Oliva'!$B$6:$B$257,"&lt;="&amp;$B265)</f>
        <v>7.0000000000000007E-2</v>
      </c>
      <c r="BW265" s="8">
        <f>SUMIFS('Aceite de Oliva'!BW$6:BW$257,'Aceite de Oliva'!$A$6:$A$257,"&gt;="&amp;$A265,'Aceite de Oliva'!$B$6:$B$257,"&lt;="&amp;$B265)</f>
        <v>0.19</v>
      </c>
      <c r="BX265" s="8">
        <f>SUMIFS('Aceite de Oliva'!BX$6:BX$257,'Aceite de Oliva'!$A$6:$A$257,"&gt;="&amp;$A265,'Aceite de Oliva'!$B$6:$B$257,"&lt;="&amp;$B265)</f>
        <v>0</v>
      </c>
      <c r="BY265" s="8">
        <f>SUMIFS('Aceite de Oliva'!BY$6:BY$257,'Aceite de Oliva'!$A$6:$A$257,"&gt;="&amp;$A265,'Aceite de Oliva'!$B$6:$B$257,"&lt;="&amp;$B265)</f>
        <v>0</v>
      </c>
      <c r="CC265" s="8">
        <f>SUMIFS('Aceite de Oliva'!CC$6:CC$257,'Aceite de Oliva'!$A$6:$A$257,"&gt;="&amp;$A265,'Aceite de Oliva'!$B$6:$B$257,"&lt;="&amp;$B265)</f>
        <v>0.03</v>
      </c>
      <c r="CD265" s="8">
        <f>SUMIFS('Aceite de Oliva'!CD$6:CD$257,'Aceite de Oliva'!$A$6:$A$257,"&gt;="&amp;$A265,'Aceite de Oliva'!$B$6:$B$257,"&lt;="&amp;$B265)</f>
        <v>0.13</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0.21</v>
      </c>
      <c r="CK265" s="8">
        <f>SUMIFS('Aceite de Oliva'!CK$6:CK$257,'Aceite de Oliva'!$A$6:$A$257,"&gt;="&amp;$A265,'Aceite de Oliva'!$B$6:$B$257,"&lt;="&amp;$B265)</f>
        <v>0.37</v>
      </c>
      <c r="CL265" s="8">
        <f>SUMIFS('Aceite de Oliva'!CL$6:CL$257,'Aceite de Oliva'!$A$6:$A$257,"&gt;="&amp;$A265,'Aceite de Oliva'!$B$6:$B$257,"&lt;="&amp;$B265)</f>
        <v>0</v>
      </c>
      <c r="CM265" s="8">
        <f>SUMIFS('Aceite de Oliva'!CM$6:CM$257,'Aceite de Oliva'!$A$6:$A$257,"&gt;="&amp;$A265,'Aceite de Oliva'!$B$6:$B$257,"&lt;="&amp;$B265)</f>
        <v>0</v>
      </c>
      <c r="CQ265" s="8">
        <f>SUMIFS('Aceite de Oliva'!CQ$6:CQ$257,'Aceite de Oliva'!$A$6:$A$257,"&gt;="&amp;$A265,'Aceite de Oliva'!$B$6:$B$257,"&lt;="&amp;$B265)</f>
        <v>0.16</v>
      </c>
      <c r="CR265" s="8">
        <f>SUMIFS('Aceite de Oliva'!CR$6:CR$257,'Aceite de Oliva'!$A$6:$A$257,"&gt;="&amp;$A265,'Aceite de Oliva'!$B$6:$B$257,"&lt;="&amp;$B265)</f>
        <v>0.49</v>
      </c>
      <c r="CS265" s="8">
        <f>SUMIFS('Aceite de Oliva'!CS$6:CS$257,'Aceite de Oliva'!$A$6:$A$257,"&gt;="&amp;$A265,'Aceite de Oliva'!$B$6:$B$257,"&lt;="&amp;$B265)</f>
        <v>0.12</v>
      </c>
      <c r="CT265" s="8">
        <f>SUMIFS('Aceite de Oliva'!CT$6:CT$257,'Aceite de Oliva'!$A$6:$A$257,"&gt;="&amp;$A265,'Aceite de Oliva'!$B$6:$B$257,"&lt;="&amp;$B265)</f>
        <v>0</v>
      </c>
      <c r="CX265" s="8">
        <f>SUMIFS('Aceite de Oliva'!CX$6:CX$257,'Aceite de Oliva'!$A$6:$A$257,"&gt;="&amp;$A265,'Aceite de Oliva'!$B$6:$B$257,"&lt;="&amp;$B265)</f>
        <v>0.90999999999999992</v>
      </c>
      <c r="CY265" s="8">
        <f>SUMIFS('Aceite de Oliva'!CY$6:CY$257,'Aceite de Oliva'!$A$6:$A$257,"&gt;="&amp;$A265,'Aceite de Oliva'!$B$6:$B$257,"&lt;="&amp;$B265)</f>
        <v>2.12</v>
      </c>
      <c r="CZ265" s="8">
        <f>SUMIFS('Aceite de Oliva'!CZ$6:CZ$257,'Aceite de Oliva'!$A$6:$A$257,"&gt;="&amp;$A265,'Aceite de Oliva'!$B$6:$B$257,"&lt;="&amp;$B265)</f>
        <v>0.09</v>
      </c>
      <c r="DA265" s="8">
        <f>SUMIFS('Aceite de Oliva'!DA$6:DA$257,'Aceite de Oliva'!$A$6:$A$257,"&gt;="&amp;$A265,'Aceite de Oliva'!$B$6:$B$257,"&lt;="&amp;$B265)</f>
        <v>1.48</v>
      </c>
      <c r="DE265" s="8">
        <f>SUMIFS('Aceite de Oliva'!DE$6:DE$257,'Aceite de Oliva'!$A$6:$A$257,"&gt;="&amp;$A265,'Aceite de Oliva'!$B$6:$B$257,"&lt;="&amp;$B265)</f>
        <v>0.64</v>
      </c>
      <c r="DF265" s="8">
        <f>SUMIFS('Aceite de Oliva'!DF$6:DF$257,'Aceite de Oliva'!$A$6:$A$257,"&gt;="&amp;$A265,'Aceite de Oliva'!$B$6:$B$257,"&lt;="&amp;$B265)</f>
        <v>0.23</v>
      </c>
      <c r="DG265" s="8">
        <f>SUMIFS('Aceite de Oliva'!DG$6:DG$257,'Aceite de Oliva'!$A$6:$A$257,"&gt;="&amp;$A265,'Aceite de Oliva'!$B$6:$B$257,"&lt;="&amp;$B265)</f>
        <v>0.84000000000000008</v>
      </c>
      <c r="DH265" s="8">
        <f>SUMIFS('Aceite de Oliva'!DH$6:DH$257,'Aceite de Oliva'!$A$6:$A$257,"&gt;="&amp;$A265,'Aceite de Oliva'!$B$6:$B$257,"&lt;="&amp;$B265)</f>
        <v>0.48</v>
      </c>
      <c r="DL265" s="8">
        <f>SUMIFS('Aceite de Oliva'!DL$6:DL$257,'Aceite de Oliva'!$A$6:$A$257,"&gt;="&amp;$A265,'Aceite de Oliva'!$B$6:$B$257,"&lt;="&amp;$B265)</f>
        <v>4.1499999999999995</v>
      </c>
      <c r="DM265" s="8">
        <f>SUMIFS('Aceite de Oliva'!DM$6:DM$257,'Aceite de Oliva'!$A$6:$A$257,"&gt;="&amp;$A265,'Aceite de Oliva'!$B$6:$B$257,"&lt;="&amp;$B265)</f>
        <v>0.54</v>
      </c>
      <c r="DN265" s="8">
        <f>SUMIFS('Aceite de Oliva'!DN$6:DN$257,'Aceite de Oliva'!$A$6:$A$257,"&gt;="&amp;$A265,'Aceite de Oliva'!$B$6:$B$257,"&lt;="&amp;$B265)</f>
        <v>6.75</v>
      </c>
      <c r="DO265" s="8">
        <f>SUMIFS('Aceite de Oliva'!DO$6:DO$257,'Aceite de Oliva'!$A$6:$A$257,"&gt;="&amp;$A265,'Aceite de Oliva'!$B$6:$B$257,"&lt;="&amp;$B265)</f>
        <v>0.11</v>
      </c>
      <c r="DS265" s="8">
        <f>SUMIFS('Aceite de Oliva'!DS$6:DS$257,'Aceite de Oliva'!$A$6:$A$257,"&gt;="&amp;$A265,'Aceite de Oliva'!$B$6:$B$257,"&lt;="&amp;$B265)</f>
        <v>14.83</v>
      </c>
      <c r="DT265" s="8">
        <f>SUMIFS('Aceite de Oliva'!DT$6:DT$257,'Aceite de Oliva'!$A$6:$A$257,"&gt;="&amp;$A265,'Aceite de Oliva'!$B$6:$B$257,"&lt;="&amp;$B265)</f>
        <v>13.399999999999999</v>
      </c>
      <c r="DU265" s="8">
        <f>SUMIFS('Aceite de Oliva'!DU$6:DU$257,'Aceite de Oliva'!$A$6:$A$257,"&gt;="&amp;$A265,'Aceite de Oliva'!$B$6:$B$257,"&lt;="&amp;$B265)</f>
        <v>18.02</v>
      </c>
      <c r="DV265" s="8">
        <f>SUMIFS('Aceite de Oliva'!DV$6:DV$257,'Aceite de Oliva'!$A$6:$A$257,"&gt;="&amp;$A265,'Aceite de Oliva'!$B$6:$B$257,"&lt;="&amp;$B265)</f>
        <v>12.42</v>
      </c>
      <c r="DZ265" s="8">
        <f>SUMIFS('Aceite de Oliva'!DZ$6:DZ$257,'Aceite de Oliva'!$A$6:$A$257,"&gt;="&amp;$A265,'Aceite de Oliva'!$B$6:$B$257,"&lt;="&amp;$B265)</f>
        <v>16.09</v>
      </c>
      <c r="EA265" s="8">
        <f>SUMIFS('Aceite de Oliva'!EA$6:EA$257,'Aceite de Oliva'!$A$6:$A$257,"&gt;="&amp;$A265,'Aceite de Oliva'!$B$6:$B$257,"&lt;="&amp;$B265)</f>
        <v>15.5</v>
      </c>
      <c r="EB265" s="8">
        <f>SUMIFS('Aceite de Oliva'!EB$6:EB$257,'Aceite de Oliva'!$A$6:$A$257,"&gt;="&amp;$A265,'Aceite de Oliva'!$B$6:$B$257,"&lt;="&amp;$B265)</f>
        <v>14.29</v>
      </c>
      <c r="EC265" s="8">
        <f>SUMIFS('Aceite de Oliva'!EC$6:EC$257,'Aceite de Oliva'!$A$6:$A$257,"&gt;="&amp;$A265,'Aceite de Oliva'!$B$6:$B$257,"&lt;="&amp;$B265)</f>
        <v>27.24</v>
      </c>
    </row>
    <row r="266" spans="1:133" x14ac:dyDescent="0.3">
      <c r="A266" s="14">
        <f>'TAM Aceite de Oliva'!B14</f>
        <v>2.6</v>
      </c>
      <c r="B266" s="14">
        <f>'TAM Aceite de Oliva'!C14</f>
        <v>2.7</v>
      </c>
      <c r="C266" s="14"/>
      <c r="D266" s="8">
        <f>SUMIFS('Aceite de Oliva'!D$6:D$257,'Aceite de Oliva'!$A$6:$A$257,"&gt;="&amp;$A266,'Aceite de Oliva'!$B$6:$B$257,"&lt;="&amp;$B266)</f>
        <v>0.35000000000000003</v>
      </c>
      <c r="E266" s="8">
        <f>SUMIFS('Aceite de Oliva'!E$6:E$257,'Aceite de Oliva'!$A$6:$A$257,"&gt;="&amp;$A266,'Aceite de Oliva'!$B$6:$B$257,"&lt;="&amp;$B266)</f>
        <v>0.78</v>
      </c>
      <c r="F266" s="8">
        <f>SUMIFS('Aceite de Oliva'!F$6:F$257,'Aceite de Oliva'!$A$6:$A$257,"&gt;="&amp;$A266,'Aceite de Oliva'!$B$6:$B$257,"&lt;="&amp;$B266)</f>
        <v>0.25</v>
      </c>
      <c r="G266" s="8">
        <f>SUMIFS('Aceite de Oliva'!G$6:G$257,'Aceite de Oliva'!$A$6:$A$257,"&gt;="&amp;$A266,'Aceite de Oliva'!$B$6:$B$257,"&lt;="&amp;$B266)</f>
        <v>0.1</v>
      </c>
      <c r="H266" s="14"/>
      <c r="I266" s="14"/>
      <c r="J266" s="14"/>
      <c r="K266" s="8">
        <f>SUMIFS('Aceite de Oliva'!K$6:K$257,'Aceite de Oliva'!$A$6:$A$257,"&gt;="&amp;$A266,'Aceite de Oliva'!$B$6:$B$257,"&lt;="&amp;$B266)</f>
        <v>0.33</v>
      </c>
      <c r="L266" s="8">
        <f>SUMIFS('Aceite de Oliva'!L$6:L$257,'Aceite de Oliva'!$A$6:$A$257,"&gt;="&amp;$A266,'Aceite de Oliva'!$B$6:$B$257,"&lt;="&amp;$B266)</f>
        <v>0</v>
      </c>
      <c r="M266" s="8">
        <f>SUMIFS('Aceite de Oliva'!M$6:M$257,'Aceite de Oliva'!$A$6:$A$257,"&gt;="&amp;$A266,'Aceite de Oliva'!$B$6:$B$257,"&lt;="&amp;$B266)</f>
        <v>0.36</v>
      </c>
      <c r="N266" s="8">
        <f>SUMIFS('Aceite de Oliva'!N$6:N$257,'Aceite de Oliva'!$A$6:$A$257,"&gt;="&amp;$A266,'Aceite de Oliva'!$B$6:$B$257,"&lt;="&amp;$B266)</f>
        <v>0</v>
      </c>
      <c r="O266" s="14"/>
      <c r="P266" s="14"/>
      <c r="Q266" s="14"/>
      <c r="R266" s="8">
        <f>SUMIFS('Aceite de Oliva'!R$6:R$257,'Aceite de Oliva'!$A$6:$A$257,"&gt;="&amp;$A266,'Aceite de Oliva'!$B$6:$B$257,"&lt;="&amp;$B266)</f>
        <v>0.46</v>
      </c>
      <c r="S266" s="8">
        <f>SUMIFS('Aceite de Oliva'!S$6:S$257,'Aceite de Oliva'!$A$6:$A$257,"&gt;="&amp;$A266,'Aceite de Oliva'!$B$6:$B$257,"&lt;="&amp;$B266)</f>
        <v>0</v>
      </c>
      <c r="T266" s="8">
        <f>SUMIFS('Aceite de Oliva'!T$6:T$257,'Aceite de Oliva'!$A$6:$A$257,"&gt;="&amp;$A266,'Aceite de Oliva'!$B$6:$B$257,"&lt;="&amp;$B266)</f>
        <v>0.64</v>
      </c>
      <c r="U266" s="8">
        <f>SUMIFS('Aceite de Oliva'!U$6:U$257,'Aceite de Oliva'!$A$6:$A$257,"&gt;="&amp;$A266,'Aceite de Oliva'!$B$6:$B$257,"&lt;="&amp;$B266)</f>
        <v>0</v>
      </c>
      <c r="V266" s="14"/>
      <c r="W266" s="14"/>
      <c r="X266" s="14"/>
      <c r="Y266" s="8">
        <f>SUMIFS('Aceite de Oliva'!Y$6:Y$257,'Aceite de Oliva'!$A$6:$A$257,"&gt;="&amp;$A266,'Aceite de Oliva'!$B$6:$B$257,"&lt;="&amp;$B266)</f>
        <v>0.42</v>
      </c>
      <c r="Z266" s="8">
        <f>SUMIFS('Aceite de Oliva'!Z$6:Z$257,'Aceite de Oliva'!$A$6:$A$257,"&gt;="&amp;$A266,'Aceite de Oliva'!$B$6:$B$257,"&lt;="&amp;$B266)</f>
        <v>0</v>
      </c>
      <c r="AA266" s="8">
        <f>SUMIFS('Aceite de Oliva'!AA$6:AA$257,'Aceite de Oliva'!$A$6:$A$257,"&gt;="&amp;$A266,'Aceite de Oliva'!$B$6:$B$257,"&lt;="&amp;$B266)</f>
        <v>0.37</v>
      </c>
      <c r="AB266" s="8">
        <f>SUMIFS('Aceite de Oliva'!AB$6:AB$257,'Aceite de Oliva'!$A$6:$A$257,"&gt;="&amp;$A266,'Aceite de Oliva'!$B$6:$B$257,"&lt;="&amp;$B266)</f>
        <v>0.36</v>
      </c>
      <c r="AC266" s="14"/>
      <c r="AD266" s="14"/>
      <c r="AE266" s="14"/>
      <c r="AF266" s="8">
        <f>SUMIFS('Aceite de Oliva'!AF$6:AF$257,'Aceite de Oliva'!$A$6:$A$257,"&gt;="&amp;$A266,'Aceite de Oliva'!$B$6:$B$257,"&lt;="&amp;$B266)</f>
        <v>0.63</v>
      </c>
      <c r="AG266" s="8">
        <f>SUMIFS('Aceite de Oliva'!AG$6:AG$257,'Aceite de Oliva'!$A$6:$A$257,"&gt;="&amp;$A266,'Aceite de Oliva'!$B$6:$B$257,"&lt;="&amp;$B266)</f>
        <v>1.0900000000000001</v>
      </c>
      <c r="AH266" s="8">
        <f>SUMIFS('Aceite de Oliva'!AH$6:AH$257,'Aceite de Oliva'!$A$6:$A$257,"&gt;="&amp;$A266,'Aceite de Oliva'!$B$6:$B$257,"&lt;="&amp;$B266)</f>
        <v>0.81</v>
      </c>
      <c r="AI266" s="8">
        <f>SUMIFS('Aceite de Oliva'!AI$6:AI$257,'Aceite de Oliva'!$A$6:$A$257,"&gt;="&amp;$A266,'Aceite de Oliva'!$B$6:$B$257,"&lt;="&amp;$B266)</f>
        <v>7.0000000000000007E-2</v>
      </c>
      <c r="AJ266" s="14"/>
      <c r="AK266" s="14"/>
      <c r="AL266" s="14"/>
      <c r="AM266" s="8">
        <f>SUMIFS('Aceite de Oliva'!AM$6:AM$257,'Aceite de Oliva'!$A$6:$A$257,"&gt;="&amp;$A266,'Aceite de Oliva'!$B$6:$B$257,"&lt;="&amp;$B266)</f>
        <v>0.11000000000000001</v>
      </c>
      <c r="AN266" s="8">
        <f>SUMIFS('Aceite de Oliva'!AN$6:AN$257,'Aceite de Oliva'!$A$6:$A$257,"&gt;="&amp;$A266,'Aceite de Oliva'!$B$6:$B$257,"&lt;="&amp;$B266)</f>
        <v>0</v>
      </c>
      <c r="AO266" s="8">
        <f>SUMIFS('Aceite de Oliva'!AO$6:AO$257,'Aceite de Oliva'!$A$6:$A$257,"&gt;="&amp;$A266,'Aceite de Oliva'!$B$6:$B$257,"&lt;="&amp;$B266)</f>
        <v>0.17</v>
      </c>
      <c r="AP266" s="8">
        <f>SUMIFS('Aceite de Oliva'!AP$6:AP$257,'Aceite de Oliva'!$A$6:$A$257,"&gt;="&amp;$A266,'Aceite de Oliva'!$B$6:$B$257,"&lt;="&amp;$B266)</f>
        <v>0.14000000000000001</v>
      </c>
      <c r="AQ266" s="14"/>
      <c r="AR266" s="14"/>
      <c r="AT266" s="8">
        <f>SUMIFS('Aceite de Oliva'!AT$6:AT$257,'Aceite de Oliva'!$A$6:$A$257,"&gt;="&amp;$A266,'Aceite de Oliva'!$B$6:$B$257,"&lt;="&amp;$B266)</f>
        <v>0.48</v>
      </c>
      <c r="AU266" s="8">
        <f>SUMIFS('Aceite de Oliva'!AU$6:AU$257,'Aceite de Oliva'!$A$6:$A$257,"&gt;="&amp;$A266,'Aceite de Oliva'!$B$6:$B$257,"&lt;="&amp;$B266)</f>
        <v>0.23</v>
      </c>
      <c r="AV266" s="8">
        <f>SUMIFS('Aceite de Oliva'!AV$6:AV$257,'Aceite de Oliva'!$A$6:$A$257,"&gt;="&amp;$A266,'Aceite de Oliva'!$B$6:$B$257,"&lt;="&amp;$B266)</f>
        <v>0.94</v>
      </c>
      <c r="AW266" s="8">
        <f>SUMIFS('Aceite de Oliva'!AW$6:AW$257,'Aceite de Oliva'!$A$6:$A$257,"&gt;="&amp;$A266,'Aceite de Oliva'!$B$6:$B$257,"&lt;="&amp;$B266)</f>
        <v>0</v>
      </c>
      <c r="BA266" s="8">
        <f>SUMIFS('Aceite de Oliva'!BA$6:BA$257,'Aceite de Oliva'!$A$6:$A$257,"&gt;="&amp;A266,'Aceite de Oliva'!$B$6:$B$257,"&lt;="&amp;B266)</f>
        <v>0.15</v>
      </c>
      <c r="BB266" s="8">
        <f>SUMIFS('Aceite de Oliva'!BB$6:BB$257,'Aceite de Oliva'!$A$6:$A$257,"&gt;="&amp;$A266,'Aceite de Oliva'!$B$6:$B$257,"&lt;="&amp;$B266)</f>
        <v>0.22</v>
      </c>
      <c r="BC266" s="8">
        <f>SUMIFS('Aceite de Oliva'!BC$6:BC$257,'Aceite de Oliva'!$A$6:$A$257,"&gt;="&amp;$A266,'Aceite de Oliva'!$B$6:$B$257,"&lt;="&amp;$B266)</f>
        <v>0.22</v>
      </c>
      <c r="BD266" s="8">
        <f>SUMIFS('Aceite de Oliva'!BD$6:BD$257,'Aceite de Oliva'!$A$6:$A$257,"&gt;="&amp;$A266,'Aceite de Oliva'!$B$6:$B$257,"&lt;="&amp;$B266)</f>
        <v>0</v>
      </c>
      <c r="BE266" s="5"/>
      <c r="BH266" s="8">
        <f>SUMIFS('Aceite de Oliva'!BH$6:BH$257,'Aceite de Oliva'!$A$6:$A$257,"&gt;="&amp;$A266,'Aceite de Oliva'!$B$6:$B$257,"&lt;="&amp;$B266)</f>
        <v>0.58000000000000007</v>
      </c>
      <c r="BI266" s="8">
        <f>SUMIFS('Aceite de Oliva'!BI$6:BI$257,'Aceite de Oliva'!$A$6:$A$257,"&gt;="&amp;$A266,'Aceite de Oliva'!$B$6:$B$257,"&lt;="&amp;$B266)</f>
        <v>0.23</v>
      </c>
      <c r="BJ266" s="8">
        <f>SUMIFS('Aceite de Oliva'!BJ$6:BJ$257,'Aceite de Oliva'!$A$6:$A$257,"&gt;="&amp;$A266,'Aceite de Oliva'!$B$6:$B$257,"&lt;="&amp;$B266)</f>
        <v>1.1000000000000001</v>
      </c>
      <c r="BK266" s="8">
        <f>SUMIFS('Aceite de Oliva'!BK$6:BK$257,'Aceite de Oliva'!$A$6:$A$257,"&gt;="&amp;$A266,'Aceite de Oliva'!$B$6:$B$257,"&lt;="&amp;$B266)</f>
        <v>0</v>
      </c>
      <c r="BO266" s="8">
        <f>SUMIFS('Aceite de Oliva'!BO$6:BO$257,'Aceite de Oliva'!$A$6:$A$257,"&gt;="&amp;$A266,'Aceite de Oliva'!$B$6:$B$257,"&lt;="&amp;$B266)</f>
        <v>0.3</v>
      </c>
      <c r="BP266" s="8">
        <f>SUMIFS('Aceite de Oliva'!BP$6:BP$257,'Aceite de Oliva'!$A$6:$A$257,"&gt;="&amp;$A266,'Aceite de Oliva'!$B$6:$B$257,"&lt;="&amp;$B266)</f>
        <v>0.41000000000000003</v>
      </c>
      <c r="BQ266" s="8">
        <f>SUMIFS('Aceite de Oliva'!BQ$6:BQ$257,'Aceite de Oliva'!$A$6:$A$257,"&gt;="&amp;$A266,'Aceite de Oliva'!$B$6:$B$257,"&lt;="&amp;$B266)</f>
        <v>0.47</v>
      </c>
      <c r="BR266" s="8">
        <f>SUMIFS('Aceite de Oliva'!BR$6:BR$257,'Aceite de Oliva'!$A$6:$A$257,"&gt;="&amp;$A266,'Aceite de Oliva'!$B$6:$B$257,"&lt;="&amp;$B266)</f>
        <v>0</v>
      </c>
      <c r="BV266" s="8">
        <f>SUMIFS('Aceite de Oliva'!BV$6:BV$257,'Aceite de Oliva'!$A$6:$A$257,"&gt;="&amp;$A266,'Aceite de Oliva'!$B$6:$B$257,"&lt;="&amp;$B266)</f>
        <v>0.28000000000000003</v>
      </c>
      <c r="BW266" s="8">
        <f>SUMIFS('Aceite de Oliva'!BW$6:BW$257,'Aceite de Oliva'!$A$6:$A$257,"&gt;="&amp;$A266,'Aceite de Oliva'!$B$6:$B$257,"&lt;="&amp;$B266)</f>
        <v>0</v>
      </c>
      <c r="BX266" s="8">
        <f>SUMIFS('Aceite de Oliva'!BX$6:BX$257,'Aceite de Oliva'!$A$6:$A$257,"&gt;="&amp;$A266,'Aceite de Oliva'!$B$6:$B$257,"&lt;="&amp;$B266)</f>
        <v>0.53</v>
      </c>
      <c r="BY266" s="8">
        <f>SUMIFS('Aceite de Oliva'!BY$6:BY$257,'Aceite de Oliva'!$A$6:$A$257,"&gt;="&amp;$A266,'Aceite de Oliva'!$B$6:$B$257,"&lt;="&amp;$B266)</f>
        <v>0</v>
      </c>
      <c r="CC266" s="8">
        <f>SUMIFS('Aceite de Oliva'!CC$6:CC$257,'Aceite de Oliva'!$A$6:$A$257,"&gt;="&amp;$A266,'Aceite de Oliva'!$B$6:$B$257,"&lt;="&amp;$B266)</f>
        <v>0.4</v>
      </c>
      <c r="CD266" s="8">
        <f>SUMIFS('Aceite de Oliva'!CD$6:CD$257,'Aceite de Oliva'!$A$6:$A$257,"&gt;="&amp;$A266,'Aceite de Oliva'!$B$6:$B$257,"&lt;="&amp;$B266)</f>
        <v>0.21</v>
      </c>
      <c r="CE266" s="8">
        <f>SUMIFS('Aceite de Oliva'!CE$6:CE$257,'Aceite de Oliva'!$A$6:$A$257,"&gt;="&amp;$A266,'Aceite de Oliva'!$B$6:$B$257,"&lt;="&amp;$B266)</f>
        <v>0.38</v>
      </c>
      <c r="CF266" s="8">
        <f>SUMIFS('Aceite de Oliva'!CF$6:CF$257,'Aceite de Oliva'!$A$6:$A$257,"&gt;="&amp;$A266,'Aceite de Oliva'!$B$6:$B$257,"&lt;="&amp;$B266)</f>
        <v>0</v>
      </c>
      <c r="CJ266" s="8">
        <f>SUMIFS('Aceite de Oliva'!CJ$6:CJ$257,'Aceite de Oliva'!$A$6:$A$257,"&gt;="&amp;$A266,'Aceite de Oliva'!$B$6:$B$257,"&lt;="&amp;$B266)</f>
        <v>0.59</v>
      </c>
      <c r="CK266" s="8">
        <f>SUMIFS('Aceite de Oliva'!CK$6:CK$257,'Aceite de Oliva'!$A$6:$A$257,"&gt;="&amp;$A266,'Aceite de Oliva'!$B$6:$B$257,"&lt;="&amp;$B266)</f>
        <v>2.52</v>
      </c>
      <c r="CL266" s="8">
        <f>SUMIFS('Aceite de Oliva'!CL$6:CL$257,'Aceite de Oliva'!$A$6:$A$257,"&gt;="&amp;$A266,'Aceite de Oliva'!$B$6:$B$257,"&lt;="&amp;$B266)</f>
        <v>0.19</v>
      </c>
      <c r="CM266" s="8">
        <f>SUMIFS('Aceite de Oliva'!CM$6:CM$257,'Aceite de Oliva'!$A$6:$A$257,"&gt;="&amp;$A266,'Aceite de Oliva'!$B$6:$B$257,"&lt;="&amp;$B266)</f>
        <v>0</v>
      </c>
      <c r="CQ266" s="8">
        <f>SUMIFS('Aceite de Oliva'!CQ$6:CQ$257,'Aceite de Oliva'!$A$6:$A$257,"&gt;="&amp;$A266,'Aceite de Oliva'!$B$6:$B$257,"&lt;="&amp;$B266)</f>
        <v>0.65</v>
      </c>
      <c r="CR266" s="8">
        <f>SUMIFS('Aceite de Oliva'!CR$6:CR$257,'Aceite de Oliva'!$A$6:$A$257,"&gt;="&amp;$A266,'Aceite de Oliva'!$B$6:$B$257,"&lt;="&amp;$B266)</f>
        <v>2.2400000000000002</v>
      </c>
      <c r="CS266" s="8">
        <f>SUMIFS('Aceite de Oliva'!CS$6:CS$257,'Aceite de Oliva'!$A$6:$A$257,"&gt;="&amp;$A266,'Aceite de Oliva'!$B$6:$B$257,"&lt;="&amp;$B266)</f>
        <v>0.3</v>
      </c>
      <c r="CT266" s="8">
        <f>SUMIFS('Aceite de Oliva'!CT$6:CT$257,'Aceite de Oliva'!$A$6:$A$257,"&gt;="&amp;$A266,'Aceite de Oliva'!$B$6:$B$257,"&lt;="&amp;$B266)</f>
        <v>0</v>
      </c>
      <c r="CX266" s="8">
        <f>SUMIFS('Aceite de Oliva'!CX$6:CX$257,'Aceite de Oliva'!$A$6:$A$257,"&gt;="&amp;$A266,'Aceite de Oliva'!$B$6:$B$257,"&lt;="&amp;$B266)</f>
        <v>1.58</v>
      </c>
      <c r="CY266" s="8">
        <f>SUMIFS('Aceite de Oliva'!CY$6:CY$257,'Aceite de Oliva'!$A$6:$A$257,"&gt;="&amp;$A266,'Aceite de Oliva'!$B$6:$B$257,"&lt;="&amp;$B266)</f>
        <v>7.85</v>
      </c>
      <c r="CZ266" s="8">
        <f>SUMIFS('Aceite de Oliva'!CZ$6:CZ$257,'Aceite de Oliva'!$A$6:$A$257,"&gt;="&amp;$A266,'Aceite de Oliva'!$B$6:$B$257,"&lt;="&amp;$B266)</f>
        <v>0.2</v>
      </c>
      <c r="DA266" s="8">
        <f>SUMIFS('Aceite de Oliva'!DA$6:DA$257,'Aceite de Oliva'!$A$6:$A$257,"&gt;="&amp;$A266,'Aceite de Oliva'!$B$6:$B$257,"&lt;="&amp;$B266)</f>
        <v>0.1</v>
      </c>
      <c r="DE266" s="8">
        <f>SUMIFS('Aceite de Oliva'!DE$6:DE$257,'Aceite de Oliva'!$A$6:$A$257,"&gt;="&amp;$A266,'Aceite de Oliva'!$B$6:$B$257,"&lt;="&amp;$B266)</f>
        <v>3.54</v>
      </c>
      <c r="DF266" s="8">
        <f>SUMIFS('Aceite de Oliva'!DF$6:DF$257,'Aceite de Oliva'!$A$6:$A$257,"&gt;="&amp;$A266,'Aceite de Oliva'!$B$6:$B$257,"&lt;="&amp;$B266)</f>
        <v>14.45</v>
      </c>
      <c r="DG266" s="8">
        <f>SUMIFS('Aceite de Oliva'!DG$6:DG$257,'Aceite de Oliva'!$A$6:$A$257,"&gt;="&amp;$A266,'Aceite de Oliva'!$B$6:$B$257,"&lt;="&amp;$B266)</f>
        <v>0.35</v>
      </c>
      <c r="DH266" s="8">
        <f>SUMIFS('Aceite de Oliva'!DH$6:DH$257,'Aceite de Oliva'!$A$6:$A$257,"&gt;="&amp;$A266,'Aceite de Oliva'!$B$6:$B$257,"&lt;="&amp;$B266)</f>
        <v>0</v>
      </c>
      <c r="DL266" s="8">
        <f>SUMIFS('Aceite de Oliva'!DL$6:DL$257,'Aceite de Oliva'!$A$6:$A$257,"&gt;="&amp;$A266,'Aceite de Oliva'!$B$6:$B$257,"&lt;="&amp;$B266)</f>
        <v>3.22</v>
      </c>
      <c r="DM266" s="8">
        <f>SUMIFS('Aceite de Oliva'!DM$6:DM$257,'Aceite de Oliva'!$A$6:$A$257,"&gt;="&amp;$A266,'Aceite de Oliva'!$B$6:$B$257,"&lt;="&amp;$B266)</f>
        <v>12.33</v>
      </c>
      <c r="DN266" s="8">
        <f>SUMIFS('Aceite de Oliva'!DN$6:DN$257,'Aceite de Oliva'!$A$6:$A$257,"&gt;="&amp;$A266,'Aceite de Oliva'!$B$6:$B$257,"&lt;="&amp;$B266)</f>
        <v>1.25</v>
      </c>
      <c r="DO266" s="8">
        <f>SUMIFS('Aceite de Oliva'!DO$6:DO$257,'Aceite de Oliva'!$A$6:$A$257,"&gt;="&amp;$A266,'Aceite de Oliva'!$B$6:$B$257,"&lt;="&amp;$B266)</f>
        <v>0.71</v>
      </c>
      <c r="DS266" s="8">
        <f>SUMIFS('Aceite de Oliva'!DS$6:DS$257,'Aceite de Oliva'!$A$6:$A$257,"&gt;="&amp;$A266,'Aceite de Oliva'!$B$6:$B$257,"&lt;="&amp;$B266)</f>
        <v>4.6500000000000004</v>
      </c>
      <c r="DT266" s="8">
        <f>SUMIFS('Aceite de Oliva'!DT$6:DT$257,'Aceite de Oliva'!$A$6:$A$257,"&gt;="&amp;$A266,'Aceite de Oliva'!$B$6:$B$257,"&lt;="&amp;$B266)</f>
        <v>5.76</v>
      </c>
      <c r="DU266" s="8">
        <f>SUMIFS('Aceite de Oliva'!DU$6:DU$257,'Aceite de Oliva'!$A$6:$A$257,"&gt;="&amp;$A266,'Aceite de Oliva'!$B$6:$B$257,"&lt;="&amp;$B266)</f>
        <v>3.03</v>
      </c>
      <c r="DV266" s="8">
        <f>SUMIFS('Aceite de Oliva'!DV$6:DV$257,'Aceite de Oliva'!$A$6:$A$257,"&gt;="&amp;$A266,'Aceite de Oliva'!$B$6:$B$257,"&lt;="&amp;$B266)</f>
        <v>8.06</v>
      </c>
      <c r="DZ266" s="8">
        <f>SUMIFS('Aceite de Oliva'!DZ$6:DZ$257,'Aceite de Oliva'!$A$6:$A$257,"&gt;="&amp;$A266,'Aceite de Oliva'!$B$6:$B$257,"&lt;="&amp;$B266)</f>
        <v>3.9299999999999997</v>
      </c>
      <c r="EA266" s="8">
        <f>SUMIFS('Aceite de Oliva'!EA$6:EA$257,'Aceite de Oliva'!$A$6:$A$257,"&gt;="&amp;$A266,'Aceite de Oliva'!$B$6:$B$257,"&lt;="&amp;$B266)</f>
        <v>6.12</v>
      </c>
      <c r="EB266" s="8">
        <f>SUMIFS('Aceite de Oliva'!EB$6:EB$257,'Aceite de Oliva'!$A$6:$A$257,"&gt;="&amp;$A266,'Aceite de Oliva'!$B$6:$B$257,"&lt;="&amp;$B266)</f>
        <v>3.6</v>
      </c>
      <c r="EC266" s="8">
        <f>SUMIFS('Aceite de Oliva'!EC$6:EC$257,'Aceite de Oliva'!$A$6:$A$257,"&gt;="&amp;$A266,'Aceite de Oliva'!$B$6:$B$257,"&lt;="&amp;$B266)</f>
        <v>3.95</v>
      </c>
    </row>
    <row r="267" spans="1:133" x14ac:dyDescent="0.3">
      <c r="A267" s="14">
        <f>'TAM Aceite de Oliva'!B15</f>
        <v>2.7</v>
      </c>
      <c r="B267" s="14">
        <f>'TAM Aceite de Oliva'!C15</f>
        <v>2.8000000000000003</v>
      </c>
      <c r="C267" s="14"/>
      <c r="D267" s="8">
        <f>SUMIFS('Aceite de Oliva'!D$6:D$257,'Aceite de Oliva'!$A$6:$A$257,"&gt;="&amp;$A267,'Aceite de Oliva'!$B$6:$B$257,"&lt;="&amp;$B267)</f>
        <v>0.2</v>
      </c>
      <c r="E267" s="8">
        <f>SUMIFS('Aceite de Oliva'!E$6:E$257,'Aceite de Oliva'!$A$6:$A$257,"&gt;="&amp;$A267,'Aceite de Oliva'!$B$6:$B$257,"&lt;="&amp;$B267)</f>
        <v>0</v>
      </c>
      <c r="F267" s="8">
        <f>SUMIFS('Aceite de Oliva'!F$6:F$257,'Aceite de Oliva'!$A$6:$A$257,"&gt;="&amp;$A267,'Aceite de Oliva'!$B$6:$B$257,"&lt;="&amp;$B267)</f>
        <v>0</v>
      </c>
      <c r="G267" s="8">
        <f>SUMIFS('Aceite de Oliva'!G$6:G$257,'Aceite de Oliva'!$A$6:$A$257,"&gt;="&amp;$A267,'Aceite de Oliva'!$B$6:$B$257,"&lt;="&amp;$B267)</f>
        <v>0</v>
      </c>
      <c r="H267" s="14"/>
      <c r="I267" s="14"/>
      <c r="J267" s="14"/>
      <c r="K267" s="8">
        <f>SUMIFS('Aceite de Oliva'!K$6:K$257,'Aceite de Oliva'!$A$6:$A$257,"&gt;="&amp;$A267,'Aceite de Oliva'!$B$6:$B$257,"&lt;="&amp;$B267)</f>
        <v>0.03</v>
      </c>
      <c r="L267" s="8">
        <f>SUMIFS('Aceite de Oliva'!L$6:L$257,'Aceite de Oliva'!$A$6:$A$257,"&gt;="&amp;$A267,'Aceite de Oliva'!$B$6:$B$257,"&lt;="&amp;$B267)</f>
        <v>0</v>
      </c>
      <c r="M267" s="8">
        <f>SUMIFS('Aceite de Oliva'!M$6:M$257,'Aceite de Oliva'!$A$6:$A$257,"&gt;="&amp;$A267,'Aceite de Oliva'!$B$6:$B$257,"&lt;="&amp;$B267)</f>
        <v>0.04</v>
      </c>
      <c r="N267" s="8">
        <f>SUMIFS('Aceite de Oliva'!N$6:N$257,'Aceite de Oliva'!$A$6:$A$257,"&gt;="&amp;$A267,'Aceite de Oliva'!$B$6:$B$257,"&lt;="&amp;$B267)</f>
        <v>0</v>
      </c>
      <c r="O267" s="14"/>
      <c r="P267" s="14"/>
      <c r="Q267" s="14"/>
      <c r="R267" s="8">
        <f>SUMIFS('Aceite de Oliva'!R$6:R$257,'Aceite de Oliva'!$A$6:$A$257,"&gt;="&amp;$A267,'Aceite de Oliva'!$B$6:$B$257,"&lt;="&amp;$B267)</f>
        <v>0.2</v>
      </c>
      <c r="S267" s="8">
        <f>SUMIFS('Aceite de Oliva'!S$6:S$257,'Aceite de Oliva'!$A$6:$A$257,"&gt;="&amp;$A267,'Aceite de Oliva'!$B$6:$B$257,"&lt;="&amp;$B267)</f>
        <v>0</v>
      </c>
      <c r="T267" s="8">
        <f>SUMIFS('Aceite de Oliva'!T$6:T$257,'Aceite de Oliva'!$A$6:$A$257,"&gt;="&amp;$A267,'Aceite de Oliva'!$B$6:$B$257,"&lt;="&amp;$B267)</f>
        <v>0.34</v>
      </c>
      <c r="U267" s="8">
        <f>SUMIFS('Aceite de Oliva'!U$6:U$257,'Aceite de Oliva'!$A$6:$A$257,"&gt;="&amp;$A267,'Aceite de Oliva'!$B$6:$B$257,"&lt;="&amp;$B267)</f>
        <v>0</v>
      </c>
      <c r="V267" s="14"/>
      <c r="W267" s="14"/>
      <c r="X267" s="14"/>
      <c r="Y267" s="8">
        <f>SUMIFS('Aceite de Oliva'!Y$6:Y$257,'Aceite de Oliva'!$A$6:$A$257,"&gt;="&amp;$A267,'Aceite de Oliva'!$B$6:$B$257,"&lt;="&amp;$B267)</f>
        <v>0</v>
      </c>
      <c r="Z267" s="8">
        <f>SUMIFS('Aceite de Oliva'!Z$6:Z$257,'Aceite de Oliva'!$A$6:$A$257,"&gt;="&amp;$A267,'Aceite de Oliva'!$B$6:$B$257,"&lt;="&amp;$B267)</f>
        <v>0</v>
      </c>
      <c r="AA267" s="8">
        <f>SUMIFS('Aceite de Oliva'!AA$6:AA$257,'Aceite de Oliva'!$A$6:$A$257,"&gt;="&amp;$A267,'Aceite de Oliva'!$B$6:$B$257,"&lt;="&amp;$B267)</f>
        <v>0</v>
      </c>
      <c r="AB267" s="8">
        <f>SUMIFS('Aceite de Oliva'!AB$6:AB$257,'Aceite de Oliva'!$A$6:$A$257,"&gt;="&amp;$A267,'Aceite de Oliva'!$B$6:$B$257,"&lt;="&amp;$B267)</f>
        <v>0</v>
      </c>
      <c r="AC267" s="14"/>
      <c r="AD267" s="14"/>
      <c r="AE267" s="14"/>
      <c r="AF267" s="8">
        <f>SUMIFS('Aceite de Oliva'!AF$6:AF$257,'Aceite de Oliva'!$A$6:$A$257,"&gt;="&amp;$A267,'Aceite de Oliva'!$B$6:$B$257,"&lt;="&amp;$B267)</f>
        <v>7.0000000000000007E-2</v>
      </c>
      <c r="AG267" s="8">
        <f>SUMIFS('Aceite de Oliva'!AG$6:AG$257,'Aceite de Oliva'!$A$6:$A$257,"&gt;="&amp;$A267,'Aceite de Oliva'!$B$6:$B$257,"&lt;="&amp;$B267)</f>
        <v>0</v>
      </c>
      <c r="AH267" s="8">
        <f>SUMIFS('Aceite de Oliva'!AH$6:AH$257,'Aceite de Oliva'!$A$6:$A$257,"&gt;="&amp;$A267,'Aceite de Oliva'!$B$6:$B$257,"&lt;="&amp;$B267)</f>
        <v>0</v>
      </c>
      <c r="AI267" s="8">
        <f>SUMIFS('Aceite de Oliva'!AI$6:AI$257,'Aceite de Oliva'!$A$6:$A$257,"&gt;="&amp;$A267,'Aceite de Oliva'!$B$6:$B$257,"&lt;="&amp;$B267)</f>
        <v>0</v>
      </c>
      <c r="AJ267" s="14"/>
      <c r="AK267" s="14"/>
      <c r="AL267" s="14"/>
      <c r="AM267" s="8">
        <f>SUMIFS('Aceite de Oliva'!AM$6:AM$257,'Aceite de Oliva'!$A$6:$A$257,"&gt;="&amp;$A267,'Aceite de Oliva'!$B$6:$B$257,"&lt;="&amp;$B267)</f>
        <v>0.08</v>
      </c>
      <c r="AN267" s="8">
        <f>SUMIFS('Aceite de Oliva'!AN$6:AN$257,'Aceite de Oliva'!$A$6:$A$257,"&gt;="&amp;$A267,'Aceite de Oliva'!$B$6:$B$257,"&lt;="&amp;$B267)</f>
        <v>0</v>
      </c>
      <c r="AO267" s="8">
        <f>SUMIFS('Aceite de Oliva'!AO$6:AO$257,'Aceite de Oliva'!$A$6:$A$257,"&gt;="&amp;$A267,'Aceite de Oliva'!$B$6:$B$257,"&lt;="&amp;$B267)</f>
        <v>0.13</v>
      </c>
      <c r="AP267" s="8">
        <f>SUMIFS('Aceite de Oliva'!AP$6:AP$257,'Aceite de Oliva'!$A$6:$A$257,"&gt;="&amp;$A267,'Aceite de Oliva'!$B$6:$B$257,"&lt;="&amp;$B267)</f>
        <v>7.0000000000000007E-2</v>
      </c>
      <c r="AQ267" s="14"/>
      <c r="AR267" s="14"/>
      <c r="AT267" s="8">
        <f>SUMIFS('Aceite de Oliva'!AT$6:AT$257,'Aceite de Oliva'!$A$6:$A$257,"&gt;="&amp;$A267,'Aceite de Oliva'!$B$6:$B$257,"&lt;="&amp;$B267)</f>
        <v>0.05</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v>
      </c>
      <c r="BA267" s="8">
        <f>SUMIFS('Aceite de Oliva'!BA$6:BA$257,'Aceite de Oliva'!$A$6:$A$257,"&gt;="&amp;A267,'Aceite de Oliva'!$B$6:$B$257,"&lt;="&amp;B267)</f>
        <v>7.0000000000000007E-2</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0.1</v>
      </c>
      <c r="BE267" s="5"/>
      <c r="BH267" s="8">
        <f>SUMIFS('Aceite de Oliva'!BH$6:BH$257,'Aceite de Oliva'!$A$6:$A$257,"&gt;="&amp;$A267,'Aceite de Oliva'!$B$6:$B$257,"&lt;="&amp;$B267)</f>
        <v>0.1</v>
      </c>
      <c r="BI267" s="8">
        <f>SUMIFS('Aceite de Oliva'!BI$6:BI$257,'Aceite de Oliva'!$A$6:$A$257,"&gt;="&amp;$A267,'Aceite de Oliva'!$B$6:$B$257,"&lt;="&amp;$B267)</f>
        <v>0</v>
      </c>
      <c r="BJ267" s="8">
        <f>SUMIFS('Aceite de Oliva'!BJ$6:BJ$257,'Aceite de Oliva'!$A$6:$A$257,"&gt;="&amp;$A267,'Aceite de Oliva'!$B$6:$B$257,"&lt;="&amp;$B267)</f>
        <v>0.12</v>
      </c>
      <c r="BK267" s="8">
        <f>SUMIFS('Aceite de Oliva'!BK$6:BK$257,'Aceite de Oliva'!$A$6:$A$257,"&gt;="&amp;$A267,'Aceite de Oliva'!$B$6:$B$257,"&lt;="&amp;$B267)</f>
        <v>0</v>
      </c>
      <c r="BO267" s="8">
        <f>SUMIFS('Aceite de Oliva'!BO$6:BO$257,'Aceite de Oliva'!$A$6:$A$257,"&gt;="&amp;$A267,'Aceite de Oliva'!$B$6:$B$257,"&lt;="&amp;$B267)</f>
        <v>0.36000000000000004</v>
      </c>
      <c r="BP267" s="8">
        <f>SUMIFS('Aceite de Oliva'!BP$6:BP$257,'Aceite de Oliva'!$A$6:$A$257,"&gt;="&amp;$A267,'Aceite de Oliva'!$B$6:$B$257,"&lt;="&amp;$B267)</f>
        <v>1.41</v>
      </c>
      <c r="BQ267" s="8">
        <f>SUMIFS('Aceite de Oliva'!BQ$6:BQ$257,'Aceite de Oliva'!$A$6:$A$257,"&gt;="&amp;$A267,'Aceite de Oliva'!$B$6:$B$257,"&lt;="&amp;$B267)</f>
        <v>0</v>
      </c>
      <c r="BR267" s="8">
        <f>SUMIFS('Aceite de Oliva'!BR$6:BR$257,'Aceite de Oliva'!$A$6:$A$257,"&gt;="&amp;$A267,'Aceite de Oliva'!$B$6:$B$257,"&lt;="&amp;$B267)</f>
        <v>0</v>
      </c>
      <c r="BV267" s="8">
        <f>SUMIFS('Aceite de Oliva'!BV$6:BV$257,'Aceite de Oliva'!$A$6:$A$257,"&gt;="&amp;$A267,'Aceite de Oliva'!$B$6:$B$257,"&lt;="&amp;$B267)</f>
        <v>0.27</v>
      </c>
      <c r="BW267" s="8">
        <f>SUMIFS('Aceite de Oliva'!BW$6:BW$257,'Aceite de Oliva'!$A$6:$A$257,"&gt;="&amp;$A267,'Aceite de Oliva'!$B$6:$B$257,"&lt;="&amp;$B267)</f>
        <v>1.28</v>
      </c>
      <c r="BX267" s="8">
        <f>SUMIFS('Aceite de Oliva'!BX$6:BX$257,'Aceite de Oliva'!$A$6:$A$257,"&gt;="&amp;$A267,'Aceite de Oliva'!$B$6:$B$257,"&lt;="&amp;$B267)</f>
        <v>0.04</v>
      </c>
      <c r="BY267" s="8">
        <f>SUMIFS('Aceite de Oliva'!BY$6:BY$257,'Aceite de Oliva'!$A$6:$A$257,"&gt;="&amp;$A267,'Aceite de Oliva'!$B$6:$B$257,"&lt;="&amp;$B267)</f>
        <v>0.05</v>
      </c>
      <c r="CC267" s="8">
        <f>SUMIFS('Aceite de Oliva'!CC$6:CC$257,'Aceite de Oliva'!$A$6:$A$257,"&gt;="&amp;$A267,'Aceite de Oliva'!$B$6:$B$257,"&lt;="&amp;$B267)</f>
        <v>7.0000000000000007E-2</v>
      </c>
      <c r="CD267" s="8">
        <f>SUMIFS('Aceite de Oliva'!CD$6:CD$257,'Aceite de Oliva'!$A$6:$A$257,"&gt;="&amp;$A267,'Aceite de Oliva'!$B$6:$B$257,"&lt;="&amp;$B267)</f>
        <v>0.35</v>
      </c>
      <c r="CE267" s="8">
        <f>SUMIFS('Aceite de Oliva'!CE$6:CE$257,'Aceite de Oliva'!$A$6:$A$257,"&gt;="&amp;$A267,'Aceite de Oliva'!$B$6:$B$257,"&lt;="&amp;$B267)</f>
        <v>0</v>
      </c>
      <c r="CF267" s="8">
        <f>SUMIFS('Aceite de Oliva'!CF$6:CF$257,'Aceite de Oliva'!$A$6:$A$257,"&gt;="&amp;$A267,'Aceite de Oliva'!$B$6:$B$257,"&lt;="&amp;$B267)</f>
        <v>0</v>
      </c>
      <c r="CJ267" s="8">
        <f>SUMIFS('Aceite de Oliva'!CJ$6:CJ$257,'Aceite de Oliva'!$A$6:$A$257,"&gt;="&amp;$A267,'Aceite de Oliva'!$B$6:$B$257,"&lt;="&amp;$B267)</f>
        <v>1.4500000000000002</v>
      </c>
      <c r="CK267" s="8">
        <f>SUMIFS('Aceite de Oliva'!CK$6:CK$257,'Aceite de Oliva'!$A$6:$A$257,"&gt;="&amp;$A267,'Aceite de Oliva'!$B$6:$B$257,"&lt;="&amp;$B267)</f>
        <v>5.0100000000000007</v>
      </c>
      <c r="CL267" s="8">
        <f>SUMIFS('Aceite de Oliva'!CL$6:CL$257,'Aceite de Oliva'!$A$6:$A$257,"&gt;="&amp;$A267,'Aceite de Oliva'!$B$6:$B$257,"&lt;="&amp;$B267)</f>
        <v>0.71</v>
      </c>
      <c r="CM267" s="8">
        <f>SUMIFS('Aceite de Oliva'!CM$6:CM$257,'Aceite de Oliva'!$A$6:$A$257,"&gt;="&amp;$A267,'Aceite de Oliva'!$B$6:$B$257,"&lt;="&amp;$B267)</f>
        <v>0</v>
      </c>
      <c r="CQ267" s="8">
        <f>SUMIFS('Aceite de Oliva'!CQ$6:CQ$257,'Aceite de Oliva'!$A$6:$A$257,"&gt;="&amp;$A267,'Aceite de Oliva'!$B$6:$B$257,"&lt;="&amp;$B267)</f>
        <v>0.36</v>
      </c>
      <c r="CR267" s="8">
        <f>SUMIFS('Aceite de Oliva'!CR$6:CR$257,'Aceite de Oliva'!$A$6:$A$257,"&gt;="&amp;$A267,'Aceite de Oliva'!$B$6:$B$257,"&lt;="&amp;$B267)</f>
        <v>0.74</v>
      </c>
      <c r="CS267" s="8">
        <f>SUMIFS('Aceite de Oliva'!CS$6:CS$257,'Aceite de Oliva'!$A$6:$A$257,"&gt;="&amp;$A267,'Aceite de Oliva'!$B$6:$B$257,"&lt;="&amp;$B267)</f>
        <v>0.26</v>
      </c>
      <c r="CT267" s="8">
        <f>SUMIFS('Aceite de Oliva'!CT$6:CT$257,'Aceite de Oliva'!$A$6:$A$257,"&gt;="&amp;$A267,'Aceite de Oliva'!$B$6:$B$257,"&lt;="&amp;$B267)</f>
        <v>0</v>
      </c>
      <c r="CX267" s="8">
        <f>SUMIFS('Aceite de Oliva'!CX$6:CX$257,'Aceite de Oliva'!$A$6:$A$257,"&gt;="&amp;$A267,'Aceite de Oliva'!$B$6:$B$257,"&lt;="&amp;$B267)</f>
        <v>0.11</v>
      </c>
      <c r="CY267" s="8">
        <f>SUMIFS('Aceite de Oliva'!CY$6:CY$257,'Aceite de Oliva'!$A$6:$A$257,"&gt;="&amp;$A267,'Aceite de Oliva'!$B$6:$B$257,"&lt;="&amp;$B267)</f>
        <v>0.25</v>
      </c>
      <c r="CZ267" s="8">
        <f>SUMIFS('Aceite de Oliva'!CZ$6:CZ$257,'Aceite de Oliva'!$A$6:$A$257,"&gt;="&amp;$A267,'Aceite de Oliva'!$B$6:$B$257,"&lt;="&amp;$B267)</f>
        <v>0.13</v>
      </c>
      <c r="DA267" s="8">
        <f>SUMIFS('Aceite de Oliva'!DA$6:DA$257,'Aceite de Oliva'!$A$6:$A$257,"&gt;="&amp;$A267,'Aceite de Oliva'!$B$6:$B$257,"&lt;="&amp;$B267)</f>
        <v>0</v>
      </c>
      <c r="DE267" s="8">
        <f>SUMIFS('Aceite de Oliva'!DE$6:DE$257,'Aceite de Oliva'!$A$6:$A$257,"&gt;="&amp;$A267,'Aceite de Oliva'!$B$6:$B$257,"&lt;="&amp;$B267)</f>
        <v>2.16</v>
      </c>
      <c r="DF267" s="8">
        <f>SUMIFS('Aceite de Oliva'!DF$6:DF$257,'Aceite de Oliva'!$A$6:$A$257,"&gt;="&amp;$A267,'Aceite de Oliva'!$B$6:$B$257,"&lt;="&amp;$B267)</f>
        <v>5.41</v>
      </c>
      <c r="DG267" s="8">
        <f>SUMIFS('Aceite de Oliva'!DG$6:DG$257,'Aceite de Oliva'!$A$6:$A$257,"&gt;="&amp;$A267,'Aceite de Oliva'!$B$6:$B$257,"&lt;="&amp;$B267)</f>
        <v>1.1400000000000001</v>
      </c>
      <c r="DH267" s="8">
        <f>SUMIFS('Aceite de Oliva'!DH$6:DH$257,'Aceite de Oliva'!$A$6:$A$257,"&gt;="&amp;$A267,'Aceite de Oliva'!$B$6:$B$257,"&lt;="&amp;$B267)</f>
        <v>1.26</v>
      </c>
      <c r="DL267" s="8">
        <f>SUMIFS('Aceite de Oliva'!DL$6:DL$257,'Aceite de Oliva'!$A$6:$A$257,"&gt;="&amp;$A267,'Aceite de Oliva'!$B$6:$B$257,"&lt;="&amp;$B267)</f>
        <v>2.67</v>
      </c>
      <c r="DM267" s="8">
        <f>SUMIFS('Aceite de Oliva'!DM$6:DM$257,'Aceite de Oliva'!$A$6:$A$257,"&gt;="&amp;$A267,'Aceite de Oliva'!$B$6:$B$257,"&lt;="&amp;$B267)</f>
        <v>6.08</v>
      </c>
      <c r="DN267" s="8">
        <f>SUMIFS('Aceite de Oliva'!DN$6:DN$257,'Aceite de Oliva'!$A$6:$A$257,"&gt;="&amp;$A267,'Aceite de Oliva'!$B$6:$B$257,"&lt;="&amp;$B267)</f>
        <v>1.98</v>
      </c>
      <c r="DO267" s="8">
        <f>SUMIFS('Aceite de Oliva'!DO$6:DO$257,'Aceite de Oliva'!$A$6:$A$257,"&gt;="&amp;$A267,'Aceite de Oliva'!$B$6:$B$257,"&lt;="&amp;$B267)</f>
        <v>0.48</v>
      </c>
      <c r="DS267" s="8">
        <f>SUMIFS('Aceite de Oliva'!DS$6:DS$257,'Aceite de Oliva'!$A$6:$A$257,"&gt;="&amp;$A267,'Aceite de Oliva'!$B$6:$B$257,"&lt;="&amp;$B267)</f>
        <v>3.1599999999999997</v>
      </c>
      <c r="DT267" s="8">
        <f>SUMIFS('Aceite de Oliva'!DT$6:DT$257,'Aceite de Oliva'!$A$6:$A$257,"&gt;="&amp;$A267,'Aceite de Oliva'!$B$6:$B$257,"&lt;="&amp;$B267)</f>
        <v>9.7099999999999991</v>
      </c>
      <c r="DU267" s="8">
        <f>SUMIFS('Aceite de Oliva'!DU$6:DU$257,'Aceite de Oliva'!$A$6:$A$257,"&gt;="&amp;$A267,'Aceite de Oliva'!$B$6:$B$257,"&lt;="&amp;$B267)</f>
        <v>2.46</v>
      </c>
      <c r="DV267" s="8">
        <f>SUMIFS('Aceite de Oliva'!DV$6:DV$257,'Aceite de Oliva'!$A$6:$A$257,"&gt;="&amp;$A267,'Aceite de Oliva'!$B$6:$B$257,"&lt;="&amp;$B267)</f>
        <v>0.6</v>
      </c>
      <c r="DZ267" s="8">
        <f>SUMIFS('Aceite de Oliva'!DZ$6:DZ$257,'Aceite de Oliva'!$A$6:$A$257,"&gt;="&amp;$A267,'Aceite de Oliva'!$B$6:$B$257,"&lt;="&amp;$B267)</f>
        <v>1.86</v>
      </c>
      <c r="EA267" s="8">
        <f>SUMIFS('Aceite de Oliva'!EA$6:EA$257,'Aceite de Oliva'!$A$6:$A$257,"&gt;="&amp;$A267,'Aceite de Oliva'!$B$6:$B$257,"&lt;="&amp;$B267)</f>
        <v>6.3</v>
      </c>
      <c r="EB267" s="8">
        <f>SUMIFS('Aceite de Oliva'!EB$6:EB$257,'Aceite de Oliva'!$A$6:$A$257,"&gt;="&amp;$A267,'Aceite de Oliva'!$B$6:$B$257,"&lt;="&amp;$B267)</f>
        <v>0.91</v>
      </c>
      <c r="EC267" s="8">
        <f>SUMIFS('Aceite de Oliva'!EC$6:EC$257,'Aceite de Oliva'!$A$6:$A$257,"&gt;="&amp;$A267,'Aceite de Oliva'!$B$6:$B$257,"&lt;="&amp;$B267)</f>
        <v>0.77</v>
      </c>
    </row>
    <row r="268" spans="1:133" x14ac:dyDescent="0.3">
      <c r="A268" s="14">
        <f>'TAM Aceite de Oliva'!B16</f>
        <v>2.8000000000000003</v>
      </c>
      <c r="B268" s="14">
        <f>'TAM Aceite de Oliva'!C16</f>
        <v>2.9000000000000004</v>
      </c>
      <c r="C268" s="14"/>
      <c r="D268" s="8">
        <f>SUMIFS('Aceite de Oliva'!D$6:D$257,'Aceite de Oliva'!$A$6:$A$257,"&gt;="&amp;$A268,'Aceite de Oliva'!$B$6:$B$257,"&lt;="&amp;$B268)</f>
        <v>0.21000000000000002</v>
      </c>
      <c r="E268" s="8">
        <f>SUMIFS('Aceite de Oliva'!E$6:E$257,'Aceite de Oliva'!$A$6:$A$257,"&gt;="&amp;$A268,'Aceite de Oliva'!$B$6:$B$257,"&lt;="&amp;$B268)</f>
        <v>0</v>
      </c>
      <c r="F268" s="8">
        <f>SUMIFS('Aceite de Oliva'!F$6:F$257,'Aceite de Oliva'!$A$6:$A$257,"&gt;="&amp;$A268,'Aceite de Oliva'!$B$6:$B$257,"&lt;="&amp;$B268)</f>
        <v>0.27</v>
      </c>
      <c r="G268" s="8">
        <f>SUMIFS('Aceite de Oliva'!G$6:G$257,'Aceite de Oliva'!$A$6:$A$257,"&gt;="&amp;$A268,'Aceite de Oliva'!$B$6:$B$257,"&lt;="&amp;$B268)</f>
        <v>0.21</v>
      </c>
      <c r="H268" s="14"/>
      <c r="I268" s="14"/>
      <c r="J268" s="14"/>
      <c r="K268" s="8">
        <f>SUMIFS('Aceite de Oliva'!K$6:K$257,'Aceite de Oliva'!$A$6:$A$257,"&gt;="&amp;$A268,'Aceite de Oliva'!$B$6:$B$257,"&lt;="&amp;$B268)</f>
        <v>0.04</v>
      </c>
      <c r="L268" s="8">
        <f>SUMIFS('Aceite de Oliva'!L$6:L$257,'Aceite de Oliva'!$A$6:$A$257,"&gt;="&amp;$A268,'Aceite de Oliva'!$B$6:$B$257,"&lt;="&amp;$B268)</f>
        <v>0</v>
      </c>
      <c r="M268" s="8">
        <f>SUMIFS('Aceite de Oliva'!M$6:M$257,'Aceite de Oliva'!$A$6:$A$257,"&gt;="&amp;$A268,'Aceite de Oliva'!$B$6:$B$257,"&lt;="&amp;$B268)</f>
        <v>0.06</v>
      </c>
      <c r="N268" s="8">
        <f>SUMIFS('Aceite de Oliva'!N$6:N$257,'Aceite de Oliva'!$A$6:$A$257,"&gt;="&amp;$A268,'Aceite de Oliva'!$B$6:$B$257,"&lt;="&amp;$B268)</f>
        <v>0</v>
      </c>
      <c r="O268" s="14"/>
      <c r="P268" s="14"/>
      <c r="Q268" s="14"/>
      <c r="R268" s="8">
        <f>SUMIFS('Aceite de Oliva'!R$6:R$257,'Aceite de Oliva'!$A$6:$A$257,"&gt;="&amp;$A268,'Aceite de Oliva'!$B$6:$B$257,"&lt;="&amp;$B268)</f>
        <v>0.24</v>
      </c>
      <c r="S268" s="8">
        <f>SUMIFS('Aceite de Oliva'!S$6:S$257,'Aceite de Oliva'!$A$6:$A$257,"&gt;="&amp;$A268,'Aceite de Oliva'!$B$6:$B$257,"&lt;="&amp;$B268)</f>
        <v>0.31</v>
      </c>
      <c r="T268" s="8">
        <f>SUMIFS('Aceite de Oliva'!T$6:T$257,'Aceite de Oliva'!$A$6:$A$257,"&gt;="&amp;$A268,'Aceite de Oliva'!$B$6:$B$257,"&lt;="&amp;$B268)</f>
        <v>0.11</v>
      </c>
      <c r="U268" s="8">
        <f>SUMIFS('Aceite de Oliva'!U$6:U$257,'Aceite de Oliva'!$A$6:$A$257,"&gt;="&amp;$A268,'Aceite de Oliva'!$B$6:$B$257,"&lt;="&amp;$B268)</f>
        <v>0.46</v>
      </c>
      <c r="V268" s="14"/>
      <c r="W268" s="14"/>
      <c r="X268" s="14"/>
      <c r="Y268" s="8">
        <f>SUMIFS('Aceite de Oliva'!Y$6:Y$257,'Aceite de Oliva'!$A$6:$A$257,"&gt;="&amp;$A268,'Aceite de Oliva'!$B$6:$B$257,"&lt;="&amp;$B268)</f>
        <v>0.23</v>
      </c>
      <c r="Z268" s="8">
        <f>SUMIFS('Aceite de Oliva'!Z$6:Z$257,'Aceite de Oliva'!$A$6:$A$257,"&gt;="&amp;$A268,'Aceite de Oliva'!$B$6:$B$257,"&lt;="&amp;$B268)</f>
        <v>0</v>
      </c>
      <c r="AA268" s="8">
        <f>SUMIFS('Aceite de Oliva'!AA$6:AA$257,'Aceite de Oliva'!$A$6:$A$257,"&gt;="&amp;$A268,'Aceite de Oliva'!$B$6:$B$257,"&lt;="&amp;$B268)</f>
        <v>0.06</v>
      </c>
      <c r="AB268" s="8">
        <f>SUMIFS('Aceite de Oliva'!AB$6:AB$257,'Aceite de Oliva'!$A$6:$A$257,"&gt;="&amp;$A268,'Aceite de Oliva'!$B$6:$B$257,"&lt;="&amp;$B268)</f>
        <v>0.82</v>
      </c>
      <c r="AC268" s="14"/>
      <c r="AD268" s="14"/>
      <c r="AE268" s="14"/>
      <c r="AF268" s="8">
        <f>SUMIFS('Aceite de Oliva'!AF$6:AF$257,'Aceite de Oliva'!$A$6:$A$257,"&gt;="&amp;$A268,'Aceite de Oliva'!$B$6:$B$257,"&lt;="&amp;$B268)</f>
        <v>0.28000000000000003</v>
      </c>
      <c r="AG268" s="8">
        <f>SUMIFS('Aceite de Oliva'!AG$6:AG$257,'Aceite de Oliva'!$A$6:$A$257,"&gt;="&amp;$A268,'Aceite de Oliva'!$B$6:$B$257,"&lt;="&amp;$B268)</f>
        <v>0.26</v>
      </c>
      <c r="AH268" s="8">
        <f>SUMIFS('Aceite de Oliva'!AH$6:AH$257,'Aceite de Oliva'!$A$6:$A$257,"&gt;="&amp;$A268,'Aceite de Oliva'!$B$6:$B$257,"&lt;="&amp;$B268)</f>
        <v>0</v>
      </c>
      <c r="AI268" s="8">
        <f>SUMIFS('Aceite de Oliva'!AI$6:AI$257,'Aceite de Oliva'!$A$6:$A$257,"&gt;="&amp;$A268,'Aceite de Oliva'!$B$6:$B$257,"&lt;="&amp;$B268)</f>
        <v>0</v>
      </c>
      <c r="AJ268" s="14"/>
      <c r="AK268" s="14"/>
      <c r="AL268" s="14"/>
      <c r="AM268" s="8">
        <f>SUMIFS('Aceite de Oliva'!AM$6:AM$257,'Aceite de Oliva'!$A$6:$A$257,"&gt;="&amp;$A268,'Aceite de Oliva'!$B$6:$B$257,"&lt;="&amp;$B268)</f>
        <v>0.44999999999999996</v>
      </c>
      <c r="AN268" s="8">
        <f>SUMIFS('Aceite de Oliva'!AN$6:AN$257,'Aceite de Oliva'!$A$6:$A$257,"&gt;="&amp;$A268,'Aceite de Oliva'!$B$6:$B$257,"&lt;="&amp;$B268)</f>
        <v>0</v>
      </c>
      <c r="AO268" s="8">
        <f>SUMIFS('Aceite de Oliva'!AO$6:AO$257,'Aceite de Oliva'!$A$6:$A$257,"&gt;="&amp;$A268,'Aceite de Oliva'!$B$6:$B$257,"&lt;="&amp;$B268)</f>
        <v>0.1</v>
      </c>
      <c r="AP268" s="8">
        <f>SUMIFS('Aceite de Oliva'!AP$6:AP$257,'Aceite de Oliva'!$A$6:$A$257,"&gt;="&amp;$A268,'Aceite de Oliva'!$B$6:$B$257,"&lt;="&amp;$B268)</f>
        <v>1.37</v>
      </c>
      <c r="AQ268" s="14"/>
      <c r="AR268" s="14"/>
      <c r="AT268" s="8">
        <f>SUMIFS('Aceite de Oliva'!AT$6:AT$257,'Aceite de Oliva'!$A$6:$A$257,"&gt;="&amp;$A268,'Aceite de Oliva'!$B$6:$B$257,"&lt;="&amp;$B268)</f>
        <v>0.14000000000000001</v>
      </c>
      <c r="AU268" s="8">
        <f>SUMIFS('Aceite de Oliva'!AU$6:AU$257,'Aceite de Oliva'!$A$6:$A$257,"&gt;="&amp;$A268,'Aceite de Oliva'!$B$6:$B$257,"&lt;="&amp;$B268)</f>
        <v>0</v>
      </c>
      <c r="AV268" s="8">
        <f>SUMIFS('Aceite de Oliva'!AV$6:AV$257,'Aceite de Oliva'!$A$6:$A$257,"&gt;="&amp;$A268,'Aceite de Oliva'!$B$6:$B$257,"&lt;="&amp;$B268)</f>
        <v>0.1</v>
      </c>
      <c r="AW268" s="8">
        <f>SUMIFS('Aceite de Oliva'!AW$6:AW$257,'Aceite de Oliva'!$A$6:$A$257,"&gt;="&amp;$A268,'Aceite de Oliva'!$B$6:$B$257,"&lt;="&amp;$B268)</f>
        <v>0.45</v>
      </c>
      <c r="BA268" s="8">
        <f>SUMIFS('Aceite de Oliva'!BA$6:BA$257,'Aceite de Oliva'!$A$6:$A$257,"&gt;="&amp;A268,'Aceite de Oliva'!$B$6:$B$257,"&lt;="&amp;B268)</f>
        <v>0</v>
      </c>
      <c r="BB268" s="8">
        <f>SUMIFS('Aceite de Oliva'!BB$6:BB$257,'Aceite de Oliva'!$A$6:$A$257,"&gt;="&amp;$A268,'Aceite de Oliva'!$B$6:$B$257,"&lt;="&amp;$B268)</f>
        <v>0</v>
      </c>
      <c r="BC268" s="8">
        <f>SUMIFS('Aceite de Oliva'!BC$6:BC$257,'Aceite de Oliva'!$A$6:$A$257,"&gt;="&amp;$A268,'Aceite de Oliva'!$B$6:$B$257,"&lt;="&amp;$B268)</f>
        <v>0</v>
      </c>
      <c r="BD268" s="8">
        <f>SUMIFS('Aceite de Oliva'!BD$6:BD$257,'Aceite de Oliva'!$A$6:$A$257,"&gt;="&amp;$A268,'Aceite de Oliva'!$B$6:$B$257,"&lt;="&amp;$B268)</f>
        <v>0</v>
      </c>
      <c r="BE268" s="5"/>
      <c r="BH268" s="8">
        <f>SUMIFS('Aceite de Oliva'!BH$6:BH$257,'Aceite de Oliva'!$A$6:$A$257,"&gt;="&amp;$A268,'Aceite de Oliva'!$B$6:$B$257,"&lt;="&amp;$B268)</f>
        <v>0.35</v>
      </c>
      <c r="BI268" s="8">
        <f>SUMIFS('Aceite de Oliva'!BI$6:BI$257,'Aceite de Oliva'!$A$6:$A$257,"&gt;="&amp;$A268,'Aceite de Oliva'!$B$6:$B$257,"&lt;="&amp;$B268)</f>
        <v>0</v>
      </c>
      <c r="BJ268" s="8">
        <f>SUMIFS('Aceite de Oliva'!BJ$6:BJ$257,'Aceite de Oliva'!$A$6:$A$257,"&gt;="&amp;$A268,'Aceite de Oliva'!$B$6:$B$257,"&lt;="&amp;$B268)</f>
        <v>0.57999999999999996</v>
      </c>
      <c r="BK268" s="8">
        <f>SUMIFS('Aceite de Oliva'!BK$6:BK$257,'Aceite de Oliva'!$A$6:$A$257,"&gt;="&amp;$A268,'Aceite de Oliva'!$B$6:$B$257,"&lt;="&amp;$B268)</f>
        <v>0</v>
      </c>
      <c r="BO268" s="8">
        <f>SUMIFS('Aceite de Oliva'!BO$6:BO$257,'Aceite de Oliva'!$A$6:$A$257,"&gt;="&amp;$A268,'Aceite de Oliva'!$B$6:$B$257,"&lt;="&amp;$B268)</f>
        <v>0.05</v>
      </c>
      <c r="BP268" s="8">
        <f>SUMIFS('Aceite de Oliva'!BP$6:BP$257,'Aceite de Oliva'!$A$6:$A$257,"&gt;="&amp;$A268,'Aceite de Oliva'!$B$6:$B$257,"&lt;="&amp;$B268)</f>
        <v>0</v>
      </c>
      <c r="BQ268" s="8">
        <f>SUMIFS('Aceite de Oliva'!BQ$6:BQ$257,'Aceite de Oliva'!$A$6:$A$257,"&gt;="&amp;$A268,'Aceite de Oliva'!$B$6:$B$257,"&lt;="&amp;$B268)</f>
        <v>0.1</v>
      </c>
      <c r="BR268" s="8">
        <f>SUMIFS('Aceite de Oliva'!BR$6:BR$257,'Aceite de Oliva'!$A$6:$A$257,"&gt;="&amp;$A268,'Aceite de Oliva'!$B$6:$B$257,"&lt;="&amp;$B268)</f>
        <v>0</v>
      </c>
      <c r="BV268" s="8">
        <f>SUMIFS('Aceite de Oliva'!BV$6:BV$257,'Aceite de Oliva'!$A$6:$A$257,"&gt;="&amp;$A268,'Aceite de Oliva'!$B$6:$B$257,"&lt;="&amp;$B268)</f>
        <v>0</v>
      </c>
      <c r="BW268" s="8">
        <f>SUMIFS('Aceite de Oliva'!BW$6:BW$257,'Aceite de Oliva'!$A$6:$A$257,"&gt;="&amp;$A268,'Aceite de Oliva'!$B$6:$B$257,"&lt;="&amp;$B268)</f>
        <v>0</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0.04</v>
      </c>
      <c r="CD268" s="8">
        <f>SUMIFS('Aceite de Oliva'!CD$6:CD$257,'Aceite de Oliva'!$A$6:$A$257,"&gt;="&amp;$A268,'Aceite de Oliva'!$B$6:$B$257,"&lt;="&amp;$B268)</f>
        <v>0</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0.32999999999999996</v>
      </c>
      <c r="CK268" s="8">
        <f>SUMIFS('Aceite de Oliva'!CK$6:CK$257,'Aceite de Oliva'!$A$6:$A$257,"&gt;="&amp;$A268,'Aceite de Oliva'!$B$6:$B$257,"&lt;="&amp;$B268)</f>
        <v>0.12</v>
      </c>
      <c r="CL268" s="8">
        <f>SUMIFS('Aceite de Oliva'!CL$6:CL$257,'Aceite de Oliva'!$A$6:$A$257,"&gt;="&amp;$A268,'Aceite de Oliva'!$B$6:$B$257,"&lt;="&amp;$B268)</f>
        <v>0.62</v>
      </c>
      <c r="CM268" s="8">
        <f>SUMIFS('Aceite de Oliva'!CM$6:CM$257,'Aceite de Oliva'!$A$6:$A$257,"&gt;="&amp;$A268,'Aceite de Oliva'!$B$6:$B$257,"&lt;="&amp;$B268)</f>
        <v>0</v>
      </c>
      <c r="CQ268" s="8">
        <f>SUMIFS('Aceite de Oliva'!CQ$6:CQ$257,'Aceite de Oliva'!$A$6:$A$257,"&gt;="&amp;$A268,'Aceite de Oliva'!$B$6:$B$257,"&lt;="&amp;$B268)</f>
        <v>1.6199999999999999</v>
      </c>
      <c r="CR268" s="8">
        <f>SUMIFS('Aceite de Oliva'!CR$6:CR$257,'Aceite de Oliva'!$A$6:$A$257,"&gt;="&amp;$A268,'Aceite de Oliva'!$B$6:$B$257,"&lt;="&amp;$B268)</f>
        <v>2.09</v>
      </c>
      <c r="CS268" s="8">
        <f>SUMIFS('Aceite de Oliva'!CS$6:CS$257,'Aceite de Oliva'!$A$6:$A$257,"&gt;="&amp;$A268,'Aceite de Oliva'!$B$6:$B$257,"&lt;="&amp;$B268)</f>
        <v>2.0499999999999998</v>
      </c>
      <c r="CT268" s="8">
        <f>SUMIFS('Aceite de Oliva'!CT$6:CT$257,'Aceite de Oliva'!$A$6:$A$257,"&gt;="&amp;$A268,'Aceite de Oliva'!$B$6:$B$257,"&lt;="&amp;$B268)</f>
        <v>0</v>
      </c>
      <c r="CX268" s="8">
        <f>SUMIFS('Aceite de Oliva'!CX$6:CX$257,'Aceite de Oliva'!$A$6:$A$257,"&gt;="&amp;$A268,'Aceite de Oliva'!$B$6:$B$257,"&lt;="&amp;$B268)</f>
        <v>0.54</v>
      </c>
      <c r="CY268" s="8">
        <f>SUMIFS('Aceite de Oliva'!CY$6:CY$257,'Aceite de Oliva'!$A$6:$A$257,"&gt;="&amp;$A268,'Aceite de Oliva'!$B$6:$B$257,"&lt;="&amp;$B268)</f>
        <v>1.6</v>
      </c>
      <c r="CZ268" s="8">
        <f>SUMIFS('Aceite de Oliva'!CZ$6:CZ$257,'Aceite de Oliva'!$A$6:$A$257,"&gt;="&amp;$A268,'Aceite de Oliva'!$B$6:$B$257,"&lt;="&amp;$B268)</f>
        <v>0.47</v>
      </c>
      <c r="DA268" s="8">
        <f>SUMIFS('Aceite de Oliva'!DA$6:DA$257,'Aceite de Oliva'!$A$6:$A$257,"&gt;="&amp;$A268,'Aceite de Oliva'!$B$6:$B$257,"&lt;="&amp;$B268)</f>
        <v>0</v>
      </c>
      <c r="DE268" s="8">
        <f>SUMIFS('Aceite de Oliva'!DE$6:DE$257,'Aceite de Oliva'!$A$6:$A$257,"&gt;="&amp;$A268,'Aceite de Oliva'!$B$6:$B$257,"&lt;="&amp;$B268)</f>
        <v>0.83000000000000007</v>
      </c>
      <c r="DF268" s="8">
        <f>SUMIFS('Aceite de Oliva'!DF$6:DF$257,'Aceite de Oliva'!$A$6:$A$257,"&gt;="&amp;$A268,'Aceite de Oliva'!$B$6:$B$257,"&lt;="&amp;$B268)</f>
        <v>0.8</v>
      </c>
      <c r="DG268" s="8">
        <f>SUMIFS('Aceite de Oliva'!DG$6:DG$257,'Aceite de Oliva'!$A$6:$A$257,"&gt;="&amp;$A268,'Aceite de Oliva'!$B$6:$B$257,"&lt;="&amp;$B268)</f>
        <v>1.1800000000000002</v>
      </c>
      <c r="DH268" s="8">
        <f>SUMIFS('Aceite de Oliva'!DH$6:DH$257,'Aceite de Oliva'!$A$6:$A$257,"&gt;="&amp;$A268,'Aceite de Oliva'!$B$6:$B$257,"&lt;="&amp;$B268)</f>
        <v>0</v>
      </c>
      <c r="DL268" s="8">
        <f>SUMIFS('Aceite de Oliva'!DL$6:DL$257,'Aceite de Oliva'!$A$6:$A$257,"&gt;="&amp;$A268,'Aceite de Oliva'!$B$6:$B$257,"&lt;="&amp;$B268)</f>
        <v>4.49</v>
      </c>
      <c r="DM268" s="8">
        <f>SUMIFS('Aceite de Oliva'!DM$6:DM$257,'Aceite de Oliva'!$A$6:$A$257,"&gt;="&amp;$A268,'Aceite de Oliva'!$B$6:$B$257,"&lt;="&amp;$B268)</f>
        <v>6.0500000000000007</v>
      </c>
      <c r="DN268" s="8">
        <f>SUMIFS('Aceite de Oliva'!DN$6:DN$257,'Aceite de Oliva'!$A$6:$A$257,"&gt;="&amp;$A268,'Aceite de Oliva'!$B$6:$B$257,"&lt;="&amp;$B268)</f>
        <v>5.29</v>
      </c>
      <c r="DO268" s="8">
        <f>SUMIFS('Aceite de Oliva'!DO$6:DO$257,'Aceite de Oliva'!$A$6:$A$257,"&gt;="&amp;$A268,'Aceite de Oliva'!$B$6:$B$257,"&lt;="&amp;$B268)</f>
        <v>1.05</v>
      </c>
      <c r="DS268" s="8">
        <f>SUMIFS('Aceite de Oliva'!DS$6:DS$257,'Aceite de Oliva'!$A$6:$A$257,"&gt;="&amp;$A268,'Aceite de Oliva'!$B$6:$B$257,"&lt;="&amp;$B268)</f>
        <v>5.0599999999999996</v>
      </c>
      <c r="DT268" s="8">
        <f>SUMIFS('Aceite de Oliva'!DT$6:DT$257,'Aceite de Oliva'!$A$6:$A$257,"&gt;="&amp;$A268,'Aceite de Oliva'!$B$6:$B$257,"&lt;="&amp;$B268)</f>
        <v>12.74</v>
      </c>
      <c r="DU268" s="8">
        <f>SUMIFS('Aceite de Oliva'!DU$6:DU$257,'Aceite de Oliva'!$A$6:$A$257,"&gt;="&amp;$A268,'Aceite de Oliva'!$B$6:$B$257,"&lt;="&amp;$B268)</f>
        <v>4.4000000000000004</v>
      </c>
      <c r="DV268" s="8">
        <f>SUMIFS('Aceite de Oliva'!DV$6:DV$257,'Aceite de Oliva'!$A$6:$A$257,"&gt;="&amp;$A268,'Aceite de Oliva'!$B$6:$B$257,"&lt;="&amp;$B268)</f>
        <v>1.98</v>
      </c>
      <c r="DZ268" s="8">
        <f>SUMIFS('Aceite de Oliva'!DZ$6:DZ$257,'Aceite de Oliva'!$A$6:$A$257,"&gt;="&amp;$A268,'Aceite de Oliva'!$B$6:$B$257,"&lt;="&amp;$B268)</f>
        <v>5.0599999999999996</v>
      </c>
      <c r="EA268" s="8">
        <f>SUMIFS('Aceite de Oliva'!EA$6:EA$257,'Aceite de Oliva'!$A$6:$A$257,"&gt;="&amp;$A268,'Aceite de Oliva'!$B$6:$B$257,"&lt;="&amp;$B268)</f>
        <v>5.01</v>
      </c>
      <c r="EB268" s="8">
        <f>SUMIFS('Aceite de Oliva'!EB$6:EB$257,'Aceite de Oliva'!$A$6:$A$257,"&gt;="&amp;$A268,'Aceite de Oliva'!$B$6:$B$257,"&lt;="&amp;$B268)</f>
        <v>4.8400000000000007</v>
      </c>
      <c r="EC268" s="8">
        <f>SUMIFS('Aceite de Oliva'!EC$6:EC$257,'Aceite de Oliva'!$A$6:$A$257,"&gt;="&amp;$A268,'Aceite de Oliva'!$B$6:$B$257,"&lt;="&amp;$B268)</f>
        <v>5.39</v>
      </c>
    </row>
    <row r="269" spans="1:133" x14ac:dyDescent="0.3">
      <c r="A269" s="14">
        <f>'TAM Aceite de Oliva'!B17</f>
        <v>2.9000000000000004</v>
      </c>
      <c r="B269" s="14">
        <f>'TAM Aceite de Oliva'!C17</f>
        <v>3.0000000000000004</v>
      </c>
      <c r="C269" s="14"/>
      <c r="D269" s="8">
        <f>SUMIFS('Aceite de Oliva'!D$6:D$257,'Aceite de Oliva'!$A$6:$A$257,"&gt;="&amp;$A269,'Aceite de Oliva'!$B$6:$B$257,"&lt;="&amp;$B269)</f>
        <v>0.49</v>
      </c>
      <c r="E269" s="8">
        <f>SUMIFS('Aceite de Oliva'!E$6:E$257,'Aceite de Oliva'!$A$6:$A$257,"&gt;="&amp;$A269,'Aceite de Oliva'!$B$6:$B$257,"&lt;="&amp;$B269)</f>
        <v>1.23</v>
      </c>
      <c r="F269" s="8">
        <f>SUMIFS('Aceite de Oliva'!F$6:F$257,'Aceite de Oliva'!$A$6:$A$257,"&gt;="&amp;$A269,'Aceite de Oliva'!$B$6:$B$257,"&lt;="&amp;$B269)</f>
        <v>0.35</v>
      </c>
      <c r="G269" s="8">
        <f>SUMIFS('Aceite de Oliva'!G$6:G$257,'Aceite de Oliva'!$A$6:$A$257,"&gt;="&amp;$A269,'Aceite de Oliva'!$B$6:$B$257,"&lt;="&amp;$B269)</f>
        <v>0.33</v>
      </c>
      <c r="H269" s="14"/>
      <c r="I269" s="14"/>
      <c r="J269" s="14"/>
      <c r="K269" s="8">
        <f>SUMIFS('Aceite de Oliva'!K$6:K$257,'Aceite de Oliva'!$A$6:$A$257,"&gt;="&amp;$A269,'Aceite de Oliva'!$B$6:$B$257,"&lt;="&amp;$B269)</f>
        <v>0.15000000000000002</v>
      </c>
      <c r="L269" s="8">
        <f>SUMIFS('Aceite de Oliva'!L$6:L$257,'Aceite de Oliva'!$A$6:$A$257,"&gt;="&amp;$A269,'Aceite de Oliva'!$B$6:$B$257,"&lt;="&amp;$B269)</f>
        <v>0</v>
      </c>
      <c r="M269" s="8">
        <f>SUMIFS('Aceite de Oliva'!M$6:M$257,'Aceite de Oliva'!$A$6:$A$257,"&gt;="&amp;$A269,'Aceite de Oliva'!$B$6:$B$257,"&lt;="&amp;$B269)</f>
        <v>0.15000000000000002</v>
      </c>
      <c r="N269" s="8">
        <f>SUMIFS('Aceite de Oliva'!N$6:N$257,'Aceite de Oliva'!$A$6:$A$257,"&gt;="&amp;$A269,'Aceite de Oliva'!$B$6:$B$257,"&lt;="&amp;$B269)</f>
        <v>0</v>
      </c>
      <c r="O269" s="14"/>
      <c r="P269" s="14"/>
      <c r="Q269" s="14"/>
      <c r="R269" s="8">
        <f>SUMIFS('Aceite de Oliva'!R$6:R$257,'Aceite de Oliva'!$A$6:$A$257,"&gt;="&amp;$A269,'Aceite de Oliva'!$B$6:$B$257,"&lt;="&amp;$B269)</f>
        <v>0.03</v>
      </c>
      <c r="S269" s="8">
        <f>SUMIFS('Aceite de Oliva'!S$6:S$257,'Aceite de Oliva'!$A$6:$A$257,"&gt;="&amp;$A269,'Aceite de Oliva'!$B$6:$B$257,"&lt;="&amp;$B269)</f>
        <v>0.19</v>
      </c>
      <c r="T269" s="8">
        <f>SUMIFS('Aceite de Oliva'!T$6:T$257,'Aceite de Oliva'!$A$6:$A$257,"&gt;="&amp;$A269,'Aceite de Oliva'!$B$6:$B$257,"&lt;="&amp;$B269)</f>
        <v>0</v>
      </c>
      <c r="U269" s="8">
        <f>SUMIFS('Aceite de Oliva'!U$6:U$257,'Aceite de Oliva'!$A$6:$A$257,"&gt;="&amp;$A269,'Aceite de Oliva'!$B$6:$B$257,"&lt;="&amp;$B269)</f>
        <v>0</v>
      </c>
      <c r="V269" s="14"/>
      <c r="W269" s="14"/>
      <c r="X269" s="14"/>
      <c r="Y269" s="8">
        <f>SUMIFS('Aceite de Oliva'!Y$6:Y$257,'Aceite de Oliva'!$A$6:$A$257,"&gt;="&amp;$A269,'Aceite de Oliva'!$B$6:$B$257,"&lt;="&amp;$B269)</f>
        <v>0</v>
      </c>
      <c r="Z269" s="8">
        <f>SUMIFS('Aceite de Oliva'!Z$6:Z$257,'Aceite de Oliva'!$A$6:$A$257,"&gt;="&amp;$A269,'Aceite de Oliva'!$B$6:$B$257,"&lt;="&amp;$B269)</f>
        <v>0</v>
      </c>
      <c r="AA269" s="8">
        <f>SUMIFS('Aceite de Oliva'!AA$6:AA$257,'Aceite de Oliva'!$A$6:$A$257,"&gt;="&amp;$A269,'Aceite de Oliva'!$B$6:$B$257,"&lt;="&amp;$B269)</f>
        <v>0</v>
      </c>
      <c r="AB269" s="8">
        <f>SUMIFS('Aceite de Oliva'!AB$6:AB$257,'Aceite de Oliva'!$A$6:$A$257,"&gt;="&amp;$A269,'Aceite de Oliva'!$B$6:$B$257,"&lt;="&amp;$B269)</f>
        <v>0</v>
      </c>
      <c r="AC269" s="14"/>
      <c r="AD269" s="14"/>
      <c r="AE269" s="14"/>
      <c r="AF269" s="8">
        <f>SUMIFS('Aceite de Oliva'!AF$6:AF$257,'Aceite de Oliva'!$A$6:$A$257,"&gt;="&amp;$A269,'Aceite de Oliva'!$B$6:$B$257,"&lt;="&amp;$B269)</f>
        <v>7.0000000000000007E-2</v>
      </c>
      <c r="AG269" s="8">
        <f>SUMIFS('Aceite de Oliva'!AG$6:AG$257,'Aceite de Oliva'!$A$6:$A$257,"&gt;="&amp;$A269,'Aceite de Oliva'!$B$6:$B$257,"&lt;="&amp;$B269)</f>
        <v>0.16</v>
      </c>
      <c r="AH269" s="8">
        <f>SUMIFS('Aceite de Oliva'!AH$6:AH$257,'Aceite de Oliva'!$A$6:$A$257,"&gt;="&amp;$A269,'Aceite de Oliva'!$B$6:$B$257,"&lt;="&amp;$B269)</f>
        <v>7.0000000000000007E-2</v>
      </c>
      <c r="AI269" s="8">
        <f>SUMIFS('Aceite de Oliva'!AI$6:AI$257,'Aceite de Oliva'!$A$6:$A$257,"&gt;="&amp;$A269,'Aceite de Oliva'!$B$6:$B$257,"&lt;="&amp;$B269)</f>
        <v>0</v>
      </c>
      <c r="AJ269" s="14"/>
      <c r="AK269" s="14"/>
      <c r="AL269" s="14"/>
      <c r="AM269" s="8">
        <f>SUMIFS('Aceite de Oliva'!AM$6:AM$257,'Aceite de Oliva'!$A$6:$A$257,"&gt;="&amp;$A269,'Aceite de Oliva'!$B$6:$B$257,"&lt;="&amp;$B269)</f>
        <v>0.24</v>
      </c>
      <c r="AN269" s="8">
        <f>SUMIFS('Aceite de Oliva'!AN$6:AN$257,'Aceite de Oliva'!$A$6:$A$257,"&gt;="&amp;$A269,'Aceite de Oliva'!$B$6:$B$257,"&lt;="&amp;$B269)</f>
        <v>0</v>
      </c>
      <c r="AO269" s="8">
        <f>SUMIFS('Aceite de Oliva'!AO$6:AO$257,'Aceite de Oliva'!$A$6:$A$257,"&gt;="&amp;$A269,'Aceite de Oliva'!$B$6:$B$257,"&lt;="&amp;$B269)</f>
        <v>0.44</v>
      </c>
      <c r="AP269" s="8">
        <f>SUMIFS('Aceite de Oliva'!AP$6:AP$257,'Aceite de Oliva'!$A$6:$A$257,"&gt;="&amp;$A269,'Aceite de Oliva'!$B$6:$B$257,"&lt;="&amp;$B269)</f>
        <v>0</v>
      </c>
      <c r="AQ269" s="14"/>
      <c r="AR269" s="14"/>
      <c r="AT269" s="8">
        <f>SUMIFS('Aceite de Oliva'!AT$6:AT$257,'Aceite de Oliva'!$A$6:$A$257,"&gt;="&amp;$A269,'Aceite de Oliva'!$B$6:$B$257,"&lt;="&amp;$B269)</f>
        <v>0.16</v>
      </c>
      <c r="AU269" s="8">
        <f>SUMIFS('Aceite de Oliva'!AU$6:AU$257,'Aceite de Oliva'!$A$6:$A$257,"&gt;="&amp;$A269,'Aceite de Oliva'!$B$6:$B$257,"&lt;="&amp;$B269)</f>
        <v>0</v>
      </c>
      <c r="AV269" s="8">
        <f>SUMIFS('Aceite de Oliva'!AV$6:AV$257,'Aceite de Oliva'!$A$6:$A$257,"&gt;="&amp;$A269,'Aceite de Oliva'!$B$6:$B$257,"&lt;="&amp;$B269)</f>
        <v>7.0000000000000007E-2</v>
      </c>
      <c r="AW269" s="8">
        <f>SUMIFS('Aceite de Oliva'!AW$6:AW$257,'Aceite de Oliva'!$A$6:$A$257,"&gt;="&amp;$A269,'Aceite de Oliva'!$B$6:$B$257,"&lt;="&amp;$B269)</f>
        <v>0</v>
      </c>
      <c r="BA269" s="8">
        <f>SUMIFS('Aceite de Oliva'!BA$6:BA$257,'Aceite de Oliva'!$A$6:$A$257,"&gt;="&amp;A269,'Aceite de Oliva'!$B$6:$B$257,"&lt;="&amp;B269)</f>
        <v>0.34</v>
      </c>
      <c r="BB269" s="8">
        <f>SUMIFS('Aceite de Oliva'!BB$6:BB$257,'Aceite de Oliva'!$A$6:$A$257,"&gt;="&amp;$A269,'Aceite de Oliva'!$B$6:$B$257,"&lt;="&amp;$B269)</f>
        <v>0</v>
      </c>
      <c r="BC269" s="8">
        <f>SUMIFS('Aceite de Oliva'!BC$6:BC$257,'Aceite de Oliva'!$A$6:$A$257,"&gt;="&amp;$A269,'Aceite de Oliva'!$B$6:$B$257,"&lt;="&amp;$B269)</f>
        <v>0.37</v>
      </c>
      <c r="BD269" s="8">
        <f>SUMIFS('Aceite de Oliva'!BD$6:BD$257,'Aceite de Oliva'!$A$6:$A$257,"&gt;="&amp;$A269,'Aceite de Oliva'!$B$6:$B$257,"&lt;="&amp;$B269)</f>
        <v>0</v>
      </c>
      <c r="BE269" s="5"/>
      <c r="BH269" s="8">
        <f>SUMIFS('Aceite de Oliva'!BH$6:BH$257,'Aceite de Oliva'!$A$6:$A$257,"&gt;="&amp;$A269,'Aceite de Oliva'!$B$6:$B$257,"&lt;="&amp;$B269)</f>
        <v>0.55000000000000004</v>
      </c>
      <c r="BI269" s="8">
        <f>SUMIFS('Aceite de Oliva'!BI$6:BI$257,'Aceite de Oliva'!$A$6:$A$257,"&gt;="&amp;$A269,'Aceite de Oliva'!$B$6:$B$257,"&lt;="&amp;$B269)</f>
        <v>0</v>
      </c>
      <c r="BJ269" s="8">
        <f>SUMIFS('Aceite de Oliva'!BJ$6:BJ$257,'Aceite de Oliva'!$A$6:$A$257,"&gt;="&amp;$A269,'Aceite de Oliva'!$B$6:$B$257,"&lt;="&amp;$B269)</f>
        <v>1.2</v>
      </c>
      <c r="BK269" s="8">
        <f>SUMIFS('Aceite de Oliva'!BK$6:BK$257,'Aceite de Oliva'!$A$6:$A$257,"&gt;="&amp;$A269,'Aceite de Oliva'!$B$6:$B$257,"&lt;="&amp;$B269)</f>
        <v>0</v>
      </c>
      <c r="BO269" s="8">
        <f>SUMIFS('Aceite de Oliva'!BO$6:BO$257,'Aceite de Oliva'!$A$6:$A$257,"&gt;="&amp;$A269,'Aceite de Oliva'!$B$6:$B$257,"&lt;="&amp;$B269)</f>
        <v>9.0000000000000011E-2</v>
      </c>
      <c r="BP269" s="8">
        <f>SUMIFS('Aceite de Oliva'!BP$6:BP$257,'Aceite de Oliva'!$A$6:$A$257,"&gt;="&amp;$A269,'Aceite de Oliva'!$B$6:$B$257,"&lt;="&amp;$B269)</f>
        <v>0.24000000000000002</v>
      </c>
      <c r="BQ269" s="8">
        <f>SUMIFS('Aceite de Oliva'!BQ$6:BQ$257,'Aceite de Oliva'!$A$6:$A$257,"&gt;="&amp;$A269,'Aceite de Oliva'!$B$6:$B$257,"&lt;="&amp;$B269)</f>
        <v>0</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1.32</v>
      </c>
      <c r="BX269" s="8">
        <f>SUMIFS('Aceite de Oliva'!BX$6:BX$257,'Aceite de Oliva'!$A$6:$A$257,"&gt;="&amp;$A269,'Aceite de Oliva'!$B$6:$B$257,"&lt;="&amp;$B269)</f>
        <v>7.0000000000000007E-2</v>
      </c>
      <c r="BY269" s="8">
        <f>SUMIFS('Aceite de Oliva'!BY$6:BY$257,'Aceite de Oliva'!$A$6:$A$257,"&gt;="&amp;$A269,'Aceite de Oliva'!$B$6:$B$257,"&lt;="&amp;$B269)</f>
        <v>0</v>
      </c>
      <c r="CC269" s="8">
        <f>SUMIFS('Aceite de Oliva'!CC$6:CC$257,'Aceite de Oliva'!$A$6:$A$257,"&gt;="&amp;$A269,'Aceite de Oliva'!$B$6:$B$257,"&lt;="&amp;$B269)</f>
        <v>4.07</v>
      </c>
      <c r="CD269" s="8">
        <f>SUMIFS('Aceite de Oliva'!CD$6:CD$257,'Aceite de Oliva'!$A$6:$A$257,"&gt;="&amp;$A269,'Aceite de Oliva'!$B$6:$B$257,"&lt;="&amp;$B269)</f>
        <v>13.14</v>
      </c>
      <c r="CE269" s="8">
        <f>SUMIFS('Aceite de Oliva'!CE$6:CE$257,'Aceite de Oliva'!$A$6:$A$257,"&gt;="&amp;$A269,'Aceite de Oliva'!$B$6:$B$257,"&lt;="&amp;$B269)</f>
        <v>2.62</v>
      </c>
      <c r="CF269" s="8">
        <f>SUMIFS('Aceite de Oliva'!CF$6:CF$257,'Aceite de Oliva'!$A$6:$A$257,"&gt;="&amp;$A269,'Aceite de Oliva'!$B$6:$B$257,"&lt;="&amp;$B269)</f>
        <v>0.14000000000000001</v>
      </c>
      <c r="CJ269" s="8">
        <f>SUMIFS('Aceite de Oliva'!CJ$6:CJ$257,'Aceite de Oliva'!$A$6:$A$257,"&gt;="&amp;$A269,'Aceite de Oliva'!$B$6:$B$257,"&lt;="&amp;$B269)</f>
        <v>5.51</v>
      </c>
      <c r="CK269" s="8">
        <f>SUMIFS('Aceite de Oliva'!CK$6:CK$257,'Aceite de Oliva'!$A$6:$A$257,"&gt;="&amp;$A269,'Aceite de Oliva'!$B$6:$B$257,"&lt;="&amp;$B269)</f>
        <v>9.56</v>
      </c>
      <c r="CL269" s="8">
        <f>SUMIFS('Aceite de Oliva'!CL$6:CL$257,'Aceite de Oliva'!$A$6:$A$257,"&gt;="&amp;$A269,'Aceite de Oliva'!$B$6:$B$257,"&lt;="&amp;$B269)</f>
        <v>5.5500000000000007</v>
      </c>
      <c r="CM269" s="8">
        <f>SUMIFS('Aceite de Oliva'!CM$6:CM$257,'Aceite de Oliva'!$A$6:$A$257,"&gt;="&amp;$A269,'Aceite de Oliva'!$B$6:$B$257,"&lt;="&amp;$B269)</f>
        <v>2.2200000000000002</v>
      </c>
      <c r="CQ269" s="8">
        <f>SUMIFS('Aceite de Oliva'!CQ$6:CQ$257,'Aceite de Oliva'!$A$6:$A$257,"&gt;="&amp;$A269,'Aceite de Oliva'!$B$6:$B$257,"&lt;="&amp;$B269)</f>
        <v>8.52</v>
      </c>
      <c r="CR269" s="8">
        <f>SUMIFS('Aceite de Oliva'!CR$6:CR$257,'Aceite de Oliva'!$A$6:$A$257,"&gt;="&amp;$A269,'Aceite de Oliva'!$B$6:$B$257,"&lt;="&amp;$B269)</f>
        <v>23.42</v>
      </c>
      <c r="CS269" s="8">
        <f>SUMIFS('Aceite de Oliva'!CS$6:CS$257,'Aceite de Oliva'!$A$6:$A$257,"&gt;="&amp;$A269,'Aceite de Oliva'!$B$6:$B$257,"&lt;="&amp;$B269)</f>
        <v>5.38</v>
      </c>
      <c r="CT269" s="8">
        <f>SUMIFS('Aceite de Oliva'!CT$6:CT$257,'Aceite de Oliva'!$A$6:$A$257,"&gt;="&amp;$A269,'Aceite de Oliva'!$B$6:$B$257,"&lt;="&amp;$B269)</f>
        <v>4.74</v>
      </c>
      <c r="CX269" s="8">
        <f>SUMIFS('Aceite de Oliva'!CX$6:CX$257,'Aceite de Oliva'!$A$6:$A$257,"&gt;="&amp;$A269,'Aceite de Oliva'!$B$6:$B$257,"&lt;="&amp;$B269)</f>
        <v>8.14</v>
      </c>
      <c r="CY269" s="8">
        <f>SUMIFS('Aceite de Oliva'!CY$6:CY$257,'Aceite de Oliva'!$A$6:$A$257,"&gt;="&amp;$A269,'Aceite de Oliva'!$B$6:$B$257,"&lt;="&amp;$B269)</f>
        <v>14.37</v>
      </c>
      <c r="CZ269" s="8">
        <f>SUMIFS('Aceite de Oliva'!CZ$6:CZ$257,'Aceite de Oliva'!$A$6:$A$257,"&gt;="&amp;$A269,'Aceite de Oliva'!$B$6:$B$257,"&lt;="&amp;$B269)</f>
        <v>8.14</v>
      </c>
      <c r="DA269" s="8">
        <f>SUMIFS('Aceite de Oliva'!DA$6:DA$257,'Aceite de Oliva'!$A$6:$A$257,"&gt;="&amp;$A269,'Aceite de Oliva'!$B$6:$B$257,"&lt;="&amp;$B269)</f>
        <v>3.03</v>
      </c>
      <c r="DE269" s="8">
        <f>SUMIFS('Aceite de Oliva'!DE$6:DE$257,'Aceite de Oliva'!$A$6:$A$257,"&gt;="&amp;$A269,'Aceite de Oliva'!$B$6:$B$257,"&lt;="&amp;$B269)</f>
        <v>12.909999999999998</v>
      </c>
      <c r="DF269" s="8">
        <f>SUMIFS('Aceite de Oliva'!DF$6:DF$257,'Aceite de Oliva'!$A$6:$A$257,"&gt;="&amp;$A269,'Aceite de Oliva'!$B$6:$B$257,"&lt;="&amp;$B269)</f>
        <v>26.82</v>
      </c>
      <c r="DG269" s="8">
        <f>SUMIFS('Aceite de Oliva'!DG$6:DG$257,'Aceite de Oliva'!$A$6:$A$257,"&gt;="&amp;$A269,'Aceite de Oliva'!$B$6:$B$257,"&lt;="&amp;$B269)</f>
        <v>10.66</v>
      </c>
      <c r="DH269" s="8">
        <f>SUMIFS('Aceite de Oliva'!DH$6:DH$257,'Aceite de Oliva'!$A$6:$A$257,"&gt;="&amp;$A269,'Aceite de Oliva'!$B$6:$B$257,"&lt;="&amp;$B269)</f>
        <v>3.61</v>
      </c>
      <c r="DL269" s="8">
        <f>SUMIFS('Aceite de Oliva'!DL$6:DL$257,'Aceite de Oliva'!$A$6:$A$257,"&gt;="&amp;$A269,'Aceite de Oliva'!$B$6:$B$257,"&lt;="&amp;$B269)</f>
        <v>24.96</v>
      </c>
      <c r="DM269" s="8">
        <f>SUMIFS('Aceite de Oliva'!DM$6:DM$257,'Aceite de Oliva'!$A$6:$A$257,"&gt;="&amp;$A269,'Aceite de Oliva'!$B$6:$B$257,"&lt;="&amp;$B269)</f>
        <v>25.740000000000002</v>
      </c>
      <c r="DN269" s="8">
        <f>SUMIFS('Aceite de Oliva'!DN$6:DN$257,'Aceite de Oliva'!$A$6:$A$257,"&gt;="&amp;$A269,'Aceite de Oliva'!$B$6:$B$257,"&lt;="&amp;$B269)</f>
        <v>23.47</v>
      </c>
      <c r="DO269" s="8">
        <f>SUMIFS('Aceite de Oliva'!DO$6:DO$257,'Aceite de Oliva'!$A$6:$A$257,"&gt;="&amp;$A269,'Aceite de Oliva'!$B$6:$B$257,"&lt;="&amp;$B269)</f>
        <v>33.07</v>
      </c>
      <c r="DS269" s="8">
        <f>SUMIFS('Aceite de Oliva'!DS$6:DS$257,'Aceite de Oliva'!$A$6:$A$257,"&gt;="&amp;$A269,'Aceite de Oliva'!$B$6:$B$257,"&lt;="&amp;$B269)</f>
        <v>42.05</v>
      </c>
      <c r="DT269" s="8">
        <f>SUMIFS('Aceite de Oliva'!DT$6:DT$257,'Aceite de Oliva'!$A$6:$A$257,"&gt;="&amp;$A269,'Aceite de Oliva'!$B$6:$B$257,"&lt;="&amp;$B269)</f>
        <v>20.98</v>
      </c>
      <c r="DU269" s="8">
        <f>SUMIFS('Aceite de Oliva'!DU$6:DU$257,'Aceite de Oliva'!$A$6:$A$257,"&gt;="&amp;$A269,'Aceite de Oliva'!$B$6:$B$257,"&lt;="&amp;$B269)</f>
        <v>41.19</v>
      </c>
      <c r="DV269" s="8">
        <f>SUMIFS('Aceite de Oliva'!DV$6:DV$257,'Aceite de Oliva'!$A$6:$A$257,"&gt;="&amp;$A269,'Aceite de Oliva'!$B$6:$B$257,"&lt;="&amp;$B269)</f>
        <v>64.73</v>
      </c>
      <c r="DZ269" s="8">
        <f>SUMIFS('Aceite de Oliva'!DZ$6:DZ$257,'Aceite de Oliva'!$A$6:$A$257,"&gt;="&amp;$A269,'Aceite de Oliva'!$B$6:$B$257,"&lt;="&amp;$B269)</f>
        <v>43.839999999999996</v>
      </c>
      <c r="EA269" s="8">
        <f>SUMIFS('Aceite de Oliva'!EA$6:EA$257,'Aceite de Oliva'!$A$6:$A$257,"&gt;="&amp;$A269,'Aceite de Oliva'!$B$6:$B$257,"&lt;="&amp;$B269)</f>
        <v>33.08</v>
      </c>
      <c r="EB269" s="8">
        <f>SUMIFS('Aceite de Oliva'!EB$6:EB$257,'Aceite de Oliva'!$A$6:$A$257,"&gt;="&amp;$A269,'Aceite de Oliva'!$B$6:$B$257,"&lt;="&amp;$B269)</f>
        <v>49.339999999999996</v>
      </c>
      <c r="EC269" s="8">
        <f>SUMIFS('Aceite de Oliva'!EC$6:EC$257,'Aceite de Oliva'!$A$6:$A$257,"&gt;="&amp;$A269,'Aceite de Oliva'!$B$6:$B$257,"&lt;="&amp;$B269)</f>
        <v>44.7</v>
      </c>
    </row>
    <row r="270" spans="1:133" x14ac:dyDescent="0.3">
      <c r="A270" s="14">
        <f>'TAM Aceite de Oliva'!B18</f>
        <v>3.0000000000000004</v>
      </c>
      <c r="B270" s="14">
        <f>'TAM Aceite de Oliva'!C18</f>
        <v>3.1000000000000005</v>
      </c>
      <c r="C270" s="14"/>
      <c r="D270" s="8">
        <f>SUMIFS('Aceite de Oliva'!D$6:D$257,'Aceite de Oliva'!$A$6:$A$257,"&gt;="&amp;$A270,'Aceite de Oliva'!$B$6:$B$257,"&lt;="&amp;$B270)</f>
        <v>0.17</v>
      </c>
      <c r="E270" s="8">
        <f>SUMIFS('Aceite de Oliva'!E$6:E$257,'Aceite de Oliva'!$A$6:$A$257,"&gt;="&amp;$A270,'Aceite de Oliva'!$B$6:$B$257,"&lt;="&amp;$B270)</f>
        <v>0.92</v>
      </c>
      <c r="F270" s="8">
        <f>SUMIFS('Aceite de Oliva'!F$6:F$257,'Aceite de Oliva'!$A$6:$A$257,"&gt;="&amp;$A270,'Aceite de Oliva'!$B$6:$B$257,"&lt;="&amp;$B270)</f>
        <v>0.04</v>
      </c>
      <c r="G270" s="8">
        <f>SUMIFS('Aceite de Oliva'!G$6:G$257,'Aceite de Oliva'!$A$6:$A$257,"&gt;="&amp;$A270,'Aceite de Oliva'!$B$6:$B$257,"&lt;="&amp;$B270)</f>
        <v>7.0000000000000007E-2</v>
      </c>
      <c r="H270" s="14"/>
      <c r="I270" s="14"/>
      <c r="J270" s="14"/>
      <c r="K270" s="8">
        <f>SUMIFS('Aceite de Oliva'!K$6:K$257,'Aceite de Oliva'!$A$6:$A$257,"&gt;="&amp;$A270,'Aceite de Oliva'!$B$6:$B$257,"&lt;="&amp;$B270)</f>
        <v>0.51</v>
      </c>
      <c r="L270" s="8">
        <f>SUMIFS('Aceite de Oliva'!L$6:L$257,'Aceite de Oliva'!$A$6:$A$257,"&gt;="&amp;$A270,'Aceite de Oliva'!$B$6:$B$257,"&lt;="&amp;$B270)</f>
        <v>0.9</v>
      </c>
      <c r="M270" s="8">
        <f>SUMIFS('Aceite de Oliva'!M$6:M$257,'Aceite de Oliva'!$A$6:$A$257,"&gt;="&amp;$A270,'Aceite de Oliva'!$B$6:$B$257,"&lt;="&amp;$B270)</f>
        <v>0.48</v>
      </c>
      <c r="N270" s="8">
        <f>SUMIFS('Aceite de Oliva'!N$6:N$257,'Aceite de Oliva'!$A$6:$A$257,"&gt;="&amp;$A270,'Aceite de Oliva'!$B$6:$B$257,"&lt;="&amp;$B270)</f>
        <v>0.13</v>
      </c>
      <c r="O270" s="14"/>
      <c r="P270" s="14"/>
      <c r="Q270" s="14"/>
      <c r="R270" s="8">
        <f>SUMIFS('Aceite de Oliva'!R$6:R$257,'Aceite de Oliva'!$A$6:$A$257,"&gt;="&amp;$A270,'Aceite de Oliva'!$B$6:$B$257,"&lt;="&amp;$B270)</f>
        <v>0.27999999999999997</v>
      </c>
      <c r="S270" s="8">
        <f>SUMIFS('Aceite de Oliva'!S$6:S$257,'Aceite de Oliva'!$A$6:$A$257,"&gt;="&amp;$A270,'Aceite de Oliva'!$B$6:$B$257,"&lt;="&amp;$B270)</f>
        <v>0.85</v>
      </c>
      <c r="T270" s="8">
        <f>SUMIFS('Aceite de Oliva'!T$6:T$257,'Aceite de Oliva'!$A$6:$A$257,"&gt;="&amp;$A270,'Aceite de Oliva'!$B$6:$B$257,"&lt;="&amp;$B270)</f>
        <v>0.14000000000000001</v>
      </c>
      <c r="U270" s="8">
        <f>SUMIFS('Aceite de Oliva'!U$6:U$257,'Aceite de Oliva'!$A$6:$A$257,"&gt;="&amp;$A270,'Aceite de Oliva'!$B$6:$B$257,"&lt;="&amp;$B270)</f>
        <v>0</v>
      </c>
      <c r="V270" s="14"/>
      <c r="W270" s="14"/>
      <c r="X270" s="14"/>
      <c r="Y270" s="8">
        <f>SUMIFS('Aceite de Oliva'!Y$6:Y$257,'Aceite de Oliva'!$A$6:$A$257,"&gt;="&amp;$A270,'Aceite de Oliva'!$B$6:$B$257,"&lt;="&amp;$B270)</f>
        <v>0.22</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0.85</v>
      </c>
      <c r="AC270" s="14"/>
      <c r="AD270" s="14"/>
      <c r="AE270" s="14"/>
      <c r="AF270" s="8">
        <f>SUMIFS('Aceite de Oliva'!AF$6:AF$257,'Aceite de Oliva'!$A$6:$A$257,"&gt;="&amp;$A270,'Aceite de Oliva'!$B$6:$B$257,"&lt;="&amp;$B270)</f>
        <v>0.1</v>
      </c>
      <c r="AG270" s="8">
        <f>SUMIFS('Aceite de Oliva'!AG$6:AG$257,'Aceite de Oliva'!$A$6:$A$257,"&gt;="&amp;$A270,'Aceite de Oliva'!$B$6:$B$257,"&lt;="&amp;$B270)</f>
        <v>0</v>
      </c>
      <c r="AH270" s="8">
        <f>SUMIFS('Aceite de Oliva'!AH$6:AH$257,'Aceite de Oliva'!$A$6:$A$257,"&gt;="&amp;$A270,'Aceite de Oliva'!$B$6:$B$257,"&lt;="&amp;$B270)</f>
        <v>0.22</v>
      </c>
      <c r="AI270" s="8">
        <f>SUMIFS('Aceite de Oliva'!AI$6:AI$257,'Aceite de Oliva'!$A$6:$A$257,"&gt;="&amp;$A270,'Aceite de Oliva'!$B$6:$B$257,"&lt;="&amp;$B270)</f>
        <v>0</v>
      </c>
      <c r="AJ270" s="14"/>
      <c r="AK270" s="14"/>
      <c r="AL270" s="14"/>
      <c r="AM270" s="8">
        <f>SUMIFS('Aceite de Oliva'!AM$6:AM$257,'Aceite de Oliva'!$A$6:$A$257,"&gt;="&amp;$A270,'Aceite de Oliva'!$B$6:$B$257,"&lt;="&amp;$B270)</f>
        <v>0.32</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0.62</v>
      </c>
      <c r="AQ270" s="14"/>
      <c r="AR270" s="14"/>
      <c r="AT270" s="8">
        <f>SUMIFS('Aceite de Oliva'!AT$6:AT$257,'Aceite de Oliva'!$A$6:$A$257,"&gt;="&amp;$A270,'Aceite de Oliva'!$B$6:$B$257,"&lt;="&amp;$B270)</f>
        <v>0.3</v>
      </c>
      <c r="AU270" s="8">
        <f>SUMIFS('Aceite de Oliva'!AU$6:AU$257,'Aceite de Oliva'!$A$6:$A$257,"&gt;="&amp;$A270,'Aceite de Oliva'!$B$6:$B$257,"&lt;="&amp;$B270)</f>
        <v>0</v>
      </c>
      <c r="AV270" s="8">
        <f>SUMIFS('Aceite de Oliva'!AV$6:AV$257,'Aceite de Oliva'!$A$6:$A$257,"&gt;="&amp;$A270,'Aceite de Oliva'!$B$6:$B$257,"&lt;="&amp;$B270)</f>
        <v>0.3</v>
      </c>
      <c r="AW270" s="8">
        <f>SUMIFS('Aceite de Oliva'!AW$6:AW$257,'Aceite de Oliva'!$A$6:$A$257,"&gt;="&amp;$A270,'Aceite de Oliva'!$B$6:$B$257,"&lt;="&amp;$B270)</f>
        <v>0.76</v>
      </c>
      <c r="BA270" s="8">
        <f>SUMIFS('Aceite de Oliva'!BA$6:BA$257,'Aceite de Oliva'!$A$6:$A$257,"&gt;="&amp;A270,'Aceite de Oliva'!$B$6:$B$257,"&lt;="&amp;B270)</f>
        <v>7.82</v>
      </c>
      <c r="BB270" s="8">
        <f>SUMIFS('Aceite de Oliva'!BB$6:BB$257,'Aceite de Oliva'!$A$6:$A$257,"&gt;="&amp;$A270,'Aceite de Oliva'!$B$6:$B$257,"&lt;="&amp;$B270)</f>
        <v>26.55</v>
      </c>
      <c r="BC270" s="8">
        <f>SUMIFS('Aceite de Oliva'!BC$6:BC$257,'Aceite de Oliva'!$A$6:$A$257,"&gt;="&amp;$A270,'Aceite de Oliva'!$B$6:$B$257,"&lt;="&amp;$B270)</f>
        <v>0.49</v>
      </c>
      <c r="BD270" s="8">
        <f>SUMIFS('Aceite de Oliva'!BD$6:BD$257,'Aceite de Oliva'!$A$6:$A$257,"&gt;="&amp;$A270,'Aceite de Oliva'!$B$6:$B$257,"&lt;="&amp;$B270)</f>
        <v>0.27</v>
      </c>
      <c r="BE270" s="5"/>
      <c r="BH270" s="8">
        <f>SUMIFS('Aceite de Oliva'!BH$6:BH$257,'Aceite de Oliva'!$A$6:$A$257,"&gt;="&amp;$A270,'Aceite de Oliva'!$B$6:$B$257,"&lt;="&amp;$B270)</f>
        <v>0.33</v>
      </c>
      <c r="BI270" s="8">
        <f>SUMIFS('Aceite de Oliva'!BI$6:BI$257,'Aceite de Oliva'!$A$6:$A$257,"&gt;="&amp;$A270,'Aceite de Oliva'!$B$6:$B$257,"&lt;="&amp;$B270)</f>
        <v>0</v>
      </c>
      <c r="BJ270" s="8">
        <f>SUMIFS('Aceite de Oliva'!BJ$6:BJ$257,'Aceite de Oliva'!$A$6:$A$257,"&gt;="&amp;$A270,'Aceite de Oliva'!$B$6:$B$257,"&lt;="&amp;$B270)</f>
        <v>0.15</v>
      </c>
      <c r="BK270" s="8">
        <f>SUMIFS('Aceite de Oliva'!BK$6:BK$257,'Aceite de Oliva'!$A$6:$A$257,"&gt;="&amp;$A270,'Aceite de Oliva'!$B$6:$B$257,"&lt;="&amp;$B270)</f>
        <v>0</v>
      </c>
      <c r="BO270" s="8">
        <f>SUMIFS('Aceite de Oliva'!BO$6:BO$257,'Aceite de Oliva'!$A$6:$A$257,"&gt;="&amp;$A270,'Aceite de Oliva'!$B$6:$B$257,"&lt;="&amp;$B270)</f>
        <v>0.13</v>
      </c>
      <c r="BP270" s="8">
        <f>SUMIFS('Aceite de Oliva'!BP$6:BP$257,'Aceite de Oliva'!$A$6:$A$257,"&gt;="&amp;$A270,'Aceite de Oliva'!$B$6:$B$257,"&lt;="&amp;$B270)</f>
        <v>0</v>
      </c>
      <c r="BQ270" s="8">
        <f>SUMIFS('Aceite de Oliva'!BQ$6:BQ$257,'Aceite de Oliva'!$A$6:$A$257,"&gt;="&amp;$A270,'Aceite de Oliva'!$B$6:$B$257,"&lt;="&amp;$B270)</f>
        <v>0.12</v>
      </c>
      <c r="BR270" s="8">
        <f>SUMIFS('Aceite de Oliva'!BR$6:BR$257,'Aceite de Oliva'!$A$6:$A$257,"&gt;="&amp;$A270,'Aceite de Oliva'!$B$6:$B$257,"&lt;="&amp;$B270)</f>
        <v>0.28999999999999998</v>
      </c>
      <c r="BV270" s="8">
        <f>SUMIFS('Aceite de Oliva'!BV$6:BV$257,'Aceite de Oliva'!$A$6:$A$257,"&gt;="&amp;$A270,'Aceite de Oliva'!$B$6:$B$257,"&lt;="&amp;$B270)</f>
        <v>0.23</v>
      </c>
      <c r="BW270" s="8">
        <f>SUMIFS('Aceite de Oliva'!BW$6:BW$257,'Aceite de Oliva'!$A$6:$A$257,"&gt;="&amp;$A270,'Aceite de Oliva'!$B$6:$B$257,"&lt;="&amp;$B270)</f>
        <v>0</v>
      </c>
      <c r="BX270" s="8">
        <f>SUMIFS('Aceite de Oliva'!BX$6:BX$257,'Aceite de Oliva'!$A$6:$A$257,"&gt;="&amp;$A270,'Aceite de Oliva'!$B$6:$B$257,"&lt;="&amp;$B270)</f>
        <v>0.15</v>
      </c>
      <c r="BY270" s="8">
        <f>SUMIFS('Aceite de Oliva'!BY$6:BY$257,'Aceite de Oliva'!$A$6:$A$257,"&gt;="&amp;$A270,'Aceite de Oliva'!$B$6:$B$257,"&lt;="&amp;$B270)</f>
        <v>0.24</v>
      </c>
      <c r="CC270" s="8">
        <f>SUMIFS('Aceite de Oliva'!CC$6:CC$257,'Aceite de Oliva'!$A$6:$A$257,"&gt;="&amp;$A270,'Aceite de Oliva'!$B$6:$B$257,"&lt;="&amp;$B270)</f>
        <v>0.44</v>
      </c>
      <c r="CD270" s="8">
        <f>SUMIFS('Aceite de Oliva'!CD$6:CD$257,'Aceite de Oliva'!$A$6:$A$257,"&gt;="&amp;$A270,'Aceite de Oliva'!$B$6:$B$257,"&lt;="&amp;$B270)</f>
        <v>0.64</v>
      </c>
      <c r="CE270" s="8">
        <f>SUMIFS('Aceite de Oliva'!CE$6:CE$257,'Aceite de Oliva'!$A$6:$A$257,"&gt;="&amp;$A270,'Aceite de Oliva'!$B$6:$B$257,"&lt;="&amp;$B270)</f>
        <v>0.54</v>
      </c>
      <c r="CF270" s="8">
        <f>SUMIFS('Aceite de Oliva'!CF$6:CF$257,'Aceite de Oliva'!$A$6:$A$257,"&gt;="&amp;$A270,'Aceite de Oliva'!$B$6:$B$257,"&lt;="&amp;$B270)</f>
        <v>0</v>
      </c>
      <c r="CJ270" s="8">
        <f>SUMIFS('Aceite de Oliva'!CJ$6:CJ$257,'Aceite de Oliva'!$A$6:$A$257,"&gt;="&amp;$A270,'Aceite de Oliva'!$B$6:$B$257,"&lt;="&amp;$B270)</f>
        <v>0.73</v>
      </c>
      <c r="CK270" s="8">
        <f>SUMIFS('Aceite de Oliva'!CK$6:CK$257,'Aceite de Oliva'!$A$6:$A$257,"&gt;="&amp;$A270,'Aceite de Oliva'!$B$6:$B$257,"&lt;="&amp;$B270)</f>
        <v>0.57999999999999996</v>
      </c>
      <c r="CL270" s="8">
        <f>SUMIFS('Aceite de Oliva'!CL$6:CL$257,'Aceite de Oliva'!$A$6:$A$257,"&gt;="&amp;$A270,'Aceite de Oliva'!$B$6:$B$257,"&lt;="&amp;$B270)</f>
        <v>0.6</v>
      </c>
      <c r="CM270" s="8">
        <f>SUMIFS('Aceite de Oliva'!CM$6:CM$257,'Aceite de Oliva'!$A$6:$A$257,"&gt;="&amp;$A270,'Aceite de Oliva'!$B$6:$B$257,"&lt;="&amp;$B270)</f>
        <v>0.14000000000000001</v>
      </c>
      <c r="CQ270" s="8">
        <f>SUMIFS('Aceite de Oliva'!CQ$6:CQ$257,'Aceite de Oliva'!$A$6:$A$257,"&gt;="&amp;$A270,'Aceite de Oliva'!$B$6:$B$257,"&lt;="&amp;$B270)</f>
        <v>1.49</v>
      </c>
      <c r="CR270" s="8">
        <f>SUMIFS('Aceite de Oliva'!CR$6:CR$257,'Aceite de Oliva'!$A$6:$A$257,"&gt;="&amp;$A270,'Aceite de Oliva'!$B$6:$B$257,"&lt;="&amp;$B270)</f>
        <v>2.42</v>
      </c>
      <c r="CS270" s="8">
        <f>SUMIFS('Aceite de Oliva'!CS$6:CS$257,'Aceite de Oliva'!$A$6:$A$257,"&gt;="&amp;$A270,'Aceite de Oliva'!$B$6:$B$257,"&lt;="&amp;$B270)</f>
        <v>1.58</v>
      </c>
      <c r="CT270" s="8">
        <f>SUMIFS('Aceite de Oliva'!CT$6:CT$257,'Aceite de Oliva'!$A$6:$A$257,"&gt;="&amp;$A270,'Aceite de Oliva'!$B$6:$B$257,"&lt;="&amp;$B270)</f>
        <v>0.28000000000000003</v>
      </c>
      <c r="CX270" s="8">
        <f>SUMIFS('Aceite de Oliva'!CX$6:CX$257,'Aceite de Oliva'!$A$6:$A$257,"&gt;="&amp;$A270,'Aceite de Oliva'!$B$6:$B$257,"&lt;="&amp;$B270)</f>
        <v>2.42</v>
      </c>
      <c r="CY270" s="8">
        <f>SUMIFS('Aceite de Oliva'!CY$6:CY$257,'Aceite de Oliva'!$A$6:$A$257,"&gt;="&amp;$A270,'Aceite de Oliva'!$B$6:$B$257,"&lt;="&amp;$B270)</f>
        <v>2.04</v>
      </c>
      <c r="CZ270" s="8">
        <f>SUMIFS('Aceite de Oliva'!CZ$6:CZ$257,'Aceite de Oliva'!$A$6:$A$257,"&gt;="&amp;$A270,'Aceite de Oliva'!$B$6:$B$257,"&lt;="&amp;$B270)</f>
        <v>2.85</v>
      </c>
      <c r="DA270" s="8">
        <f>SUMIFS('Aceite de Oliva'!DA$6:DA$257,'Aceite de Oliva'!$A$6:$A$257,"&gt;="&amp;$A270,'Aceite de Oliva'!$B$6:$B$257,"&lt;="&amp;$B270)</f>
        <v>2.21</v>
      </c>
      <c r="DE270" s="8">
        <f>SUMIFS('Aceite de Oliva'!DE$6:DE$257,'Aceite de Oliva'!$A$6:$A$257,"&gt;="&amp;$A270,'Aceite de Oliva'!$B$6:$B$257,"&lt;="&amp;$B270)</f>
        <v>2.11</v>
      </c>
      <c r="DF270" s="8">
        <f>SUMIFS('Aceite de Oliva'!DF$6:DF$257,'Aceite de Oliva'!$A$6:$A$257,"&gt;="&amp;$A270,'Aceite de Oliva'!$B$6:$B$257,"&lt;="&amp;$B270)</f>
        <v>1.53</v>
      </c>
      <c r="DG270" s="8">
        <f>SUMIFS('Aceite de Oliva'!DG$6:DG$257,'Aceite de Oliva'!$A$6:$A$257,"&gt;="&amp;$A270,'Aceite de Oliva'!$B$6:$B$257,"&lt;="&amp;$B270)</f>
        <v>2.8499999999999996</v>
      </c>
      <c r="DH270" s="8">
        <f>SUMIFS('Aceite de Oliva'!DH$6:DH$257,'Aceite de Oliva'!$A$6:$A$257,"&gt;="&amp;$A270,'Aceite de Oliva'!$B$6:$B$257,"&lt;="&amp;$B270)</f>
        <v>1.06</v>
      </c>
      <c r="DL270" s="8">
        <f>SUMIFS('Aceite de Oliva'!DL$6:DL$257,'Aceite de Oliva'!$A$6:$A$257,"&gt;="&amp;$A270,'Aceite de Oliva'!$B$6:$B$257,"&lt;="&amp;$B270)</f>
        <v>3.21</v>
      </c>
      <c r="DM270" s="8">
        <f>SUMIFS('Aceite de Oliva'!DM$6:DM$257,'Aceite de Oliva'!$A$6:$A$257,"&gt;="&amp;$A270,'Aceite de Oliva'!$B$6:$B$257,"&lt;="&amp;$B270)</f>
        <v>1.69</v>
      </c>
      <c r="DN270" s="8">
        <f>SUMIFS('Aceite de Oliva'!DN$6:DN$257,'Aceite de Oliva'!$A$6:$A$257,"&gt;="&amp;$A270,'Aceite de Oliva'!$B$6:$B$257,"&lt;="&amp;$B270)</f>
        <v>4.12</v>
      </c>
      <c r="DO270" s="8">
        <f>SUMIFS('Aceite de Oliva'!DO$6:DO$257,'Aceite de Oliva'!$A$6:$A$257,"&gt;="&amp;$A270,'Aceite de Oliva'!$B$6:$B$257,"&lt;="&amp;$B270)</f>
        <v>0</v>
      </c>
      <c r="DS270" s="8">
        <f>SUMIFS('Aceite de Oliva'!DS$6:DS$257,'Aceite de Oliva'!$A$6:$A$257,"&gt;="&amp;$A270,'Aceite de Oliva'!$B$6:$B$257,"&lt;="&amp;$B270)</f>
        <v>3.06</v>
      </c>
      <c r="DT270" s="8">
        <f>SUMIFS('Aceite de Oliva'!DT$6:DT$257,'Aceite de Oliva'!$A$6:$A$257,"&gt;="&amp;$A270,'Aceite de Oliva'!$B$6:$B$257,"&lt;="&amp;$B270)</f>
        <v>4.99</v>
      </c>
      <c r="DU270" s="8">
        <f>SUMIFS('Aceite de Oliva'!DU$6:DU$257,'Aceite de Oliva'!$A$6:$A$257,"&gt;="&amp;$A270,'Aceite de Oliva'!$B$6:$B$257,"&lt;="&amp;$B270)</f>
        <v>3.9899999999999998</v>
      </c>
      <c r="DV270" s="8">
        <f>SUMIFS('Aceite de Oliva'!DV$6:DV$257,'Aceite de Oliva'!$A$6:$A$257,"&gt;="&amp;$A270,'Aceite de Oliva'!$B$6:$B$257,"&lt;="&amp;$B270)</f>
        <v>0.15</v>
      </c>
      <c r="DZ270" s="8">
        <f>SUMIFS('Aceite de Oliva'!DZ$6:DZ$257,'Aceite de Oliva'!$A$6:$A$257,"&gt;="&amp;$A270,'Aceite de Oliva'!$B$6:$B$257,"&lt;="&amp;$B270)</f>
        <v>2.59</v>
      </c>
      <c r="EA270" s="8">
        <f>SUMIFS('Aceite de Oliva'!EA$6:EA$257,'Aceite de Oliva'!$A$6:$A$257,"&gt;="&amp;$A270,'Aceite de Oliva'!$B$6:$B$257,"&lt;="&amp;$B270)</f>
        <v>1.72</v>
      </c>
      <c r="EB270" s="8">
        <f>SUMIFS('Aceite de Oliva'!EB$6:EB$257,'Aceite de Oliva'!$A$6:$A$257,"&gt;="&amp;$A270,'Aceite de Oliva'!$B$6:$B$257,"&lt;="&amp;$B270)</f>
        <v>2.33</v>
      </c>
      <c r="EC270" s="8">
        <f>SUMIFS('Aceite de Oliva'!EC$6:EC$257,'Aceite de Oliva'!$A$6:$A$257,"&gt;="&amp;$A270,'Aceite de Oliva'!$B$6:$B$257,"&lt;="&amp;$B270)</f>
        <v>3.71</v>
      </c>
    </row>
    <row r="271" spans="1:133" x14ac:dyDescent="0.3">
      <c r="A271" s="14">
        <f>'TAM Aceite de Oliva'!B19</f>
        <v>3.1000000000000005</v>
      </c>
      <c r="B271" s="14">
        <f>'TAM Aceite de Oliva'!C19</f>
        <v>3.2000000000000006</v>
      </c>
      <c r="C271" s="14"/>
      <c r="D271" s="8">
        <f>SUMIFS('Aceite de Oliva'!D$6:D$257,'Aceite de Oliva'!$A$6:$A$257,"&gt;="&amp;$A271,'Aceite de Oliva'!$B$6:$B$257,"&lt;="&amp;$B271)</f>
        <v>0.29000000000000004</v>
      </c>
      <c r="E271" s="8">
        <f>SUMIFS('Aceite de Oliva'!E$6:E$257,'Aceite de Oliva'!$A$6:$A$257,"&gt;="&amp;$A271,'Aceite de Oliva'!$B$6:$B$257,"&lt;="&amp;$B271)</f>
        <v>0</v>
      </c>
      <c r="F271" s="8">
        <f>SUMIFS('Aceite de Oliva'!F$6:F$257,'Aceite de Oliva'!$A$6:$A$257,"&gt;="&amp;$A271,'Aceite de Oliva'!$B$6:$B$257,"&lt;="&amp;$B271)</f>
        <v>0.48</v>
      </c>
      <c r="G271" s="8">
        <f>SUMIFS('Aceite de Oliva'!G$6:G$257,'Aceite de Oliva'!$A$6:$A$257,"&gt;="&amp;$A271,'Aceite de Oliva'!$B$6:$B$257,"&lt;="&amp;$B271)</f>
        <v>0</v>
      </c>
      <c r="H271" s="14"/>
      <c r="I271" s="14"/>
      <c r="J271" s="14"/>
      <c r="K271" s="8">
        <f>SUMIFS('Aceite de Oliva'!K$6:K$257,'Aceite de Oliva'!$A$6:$A$257,"&gt;="&amp;$A271,'Aceite de Oliva'!$B$6:$B$257,"&lt;="&amp;$B271)</f>
        <v>0.06</v>
      </c>
      <c r="L271" s="8">
        <f>SUMIFS('Aceite de Oliva'!L$6:L$257,'Aceite de Oliva'!$A$6:$A$257,"&gt;="&amp;$A271,'Aceite de Oliva'!$B$6:$B$257,"&lt;="&amp;$B271)</f>
        <v>0</v>
      </c>
      <c r="M271" s="8">
        <f>SUMIFS('Aceite de Oliva'!M$6:M$257,'Aceite de Oliva'!$A$6:$A$257,"&gt;="&amp;$A271,'Aceite de Oliva'!$B$6:$B$257,"&lt;="&amp;$B271)</f>
        <v>0.09</v>
      </c>
      <c r="N271" s="8">
        <f>SUMIFS('Aceite de Oliva'!N$6:N$257,'Aceite de Oliva'!$A$6:$A$257,"&gt;="&amp;$A271,'Aceite de Oliva'!$B$6:$B$257,"&lt;="&amp;$B271)</f>
        <v>0</v>
      </c>
      <c r="O271" s="14"/>
      <c r="P271" s="14"/>
      <c r="Q271" s="14"/>
      <c r="R271" s="8">
        <f>SUMIFS('Aceite de Oliva'!R$6:R$257,'Aceite de Oliva'!$A$6:$A$257,"&gt;="&amp;$A271,'Aceite de Oliva'!$B$6:$B$257,"&lt;="&amp;$B271)</f>
        <v>0.21</v>
      </c>
      <c r="S271" s="8">
        <f>SUMIFS('Aceite de Oliva'!S$6:S$257,'Aceite de Oliva'!$A$6:$A$257,"&gt;="&amp;$A271,'Aceite de Oliva'!$B$6:$B$257,"&lt;="&amp;$B271)</f>
        <v>0</v>
      </c>
      <c r="T271" s="8">
        <f>SUMIFS('Aceite de Oliva'!T$6:T$257,'Aceite de Oliva'!$A$6:$A$257,"&gt;="&amp;$A271,'Aceite de Oliva'!$B$6:$B$257,"&lt;="&amp;$B271)</f>
        <v>0.19</v>
      </c>
      <c r="U271" s="8">
        <f>SUMIFS('Aceite de Oliva'!U$6:U$257,'Aceite de Oliva'!$A$6:$A$257,"&gt;="&amp;$A271,'Aceite de Oliva'!$B$6:$B$257,"&lt;="&amp;$B271)</f>
        <v>0.47</v>
      </c>
      <c r="V271" s="14"/>
      <c r="W271" s="14"/>
      <c r="X271" s="14"/>
      <c r="Y271" s="8">
        <f>SUMIFS('Aceite de Oliva'!Y$6:Y$257,'Aceite de Oliva'!$A$6:$A$257,"&gt;="&amp;$A271,'Aceite de Oliva'!$B$6:$B$257,"&lt;="&amp;$B271)</f>
        <v>0.2</v>
      </c>
      <c r="Z271" s="8">
        <f>SUMIFS('Aceite de Oliva'!Z$6:Z$257,'Aceite de Oliva'!$A$6:$A$257,"&gt;="&amp;$A271,'Aceite de Oliva'!$B$6:$B$257,"&lt;="&amp;$B271)</f>
        <v>0</v>
      </c>
      <c r="AA271" s="8">
        <f>SUMIFS('Aceite de Oliva'!AA$6:AA$257,'Aceite de Oliva'!$A$6:$A$257,"&gt;="&amp;$A271,'Aceite de Oliva'!$B$6:$B$257,"&lt;="&amp;$B271)</f>
        <v>0.31</v>
      </c>
      <c r="AB271" s="8">
        <f>SUMIFS('Aceite de Oliva'!AB$6:AB$257,'Aceite de Oliva'!$A$6:$A$257,"&gt;="&amp;$A271,'Aceite de Oliva'!$B$6:$B$257,"&lt;="&amp;$B271)</f>
        <v>0</v>
      </c>
      <c r="AC271" s="14"/>
      <c r="AD271" s="14"/>
      <c r="AE271" s="14"/>
      <c r="AF271" s="8">
        <f>SUMIFS('Aceite de Oliva'!AF$6:AF$257,'Aceite de Oliva'!$A$6:$A$257,"&gt;="&amp;$A271,'Aceite de Oliva'!$B$6:$B$257,"&lt;="&amp;$B271)</f>
        <v>0</v>
      </c>
      <c r="AG271" s="8">
        <f>SUMIFS('Aceite de Oliva'!AG$6:AG$257,'Aceite de Oliva'!$A$6:$A$257,"&gt;="&amp;$A271,'Aceite de Oliva'!$B$6:$B$257,"&lt;="&amp;$B271)</f>
        <v>0</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0.52</v>
      </c>
      <c r="AN271" s="8">
        <f>SUMIFS('Aceite de Oliva'!AN$6:AN$257,'Aceite de Oliva'!$A$6:$A$257,"&gt;="&amp;$A271,'Aceite de Oliva'!$B$6:$B$257,"&lt;="&amp;$B271)</f>
        <v>0.77</v>
      </c>
      <c r="AO271" s="8">
        <f>SUMIFS('Aceite de Oliva'!AO$6:AO$257,'Aceite de Oliva'!$A$6:$A$257,"&gt;="&amp;$A271,'Aceite de Oliva'!$B$6:$B$257,"&lt;="&amp;$B271)</f>
        <v>0.59</v>
      </c>
      <c r="AP271" s="8">
        <f>SUMIFS('Aceite de Oliva'!AP$6:AP$257,'Aceite de Oliva'!$A$6:$A$257,"&gt;="&amp;$A271,'Aceite de Oliva'!$B$6:$B$257,"&lt;="&amp;$B271)</f>
        <v>0.1</v>
      </c>
      <c r="AQ271" s="14"/>
      <c r="AR271" s="14"/>
      <c r="AT271" s="8">
        <f>SUMIFS('Aceite de Oliva'!AT$6:AT$257,'Aceite de Oliva'!$A$6:$A$257,"&gt;="&amp;$A271,'Aceite de Oliva'!$B$6:$B$257,"&lt;="&amp;$B271)</f>
        <v>0</v>
      </c>
      <c r="AU271" s="8">
        <f>SUMIFS('Aceite de Oliva'!AU$6:AU$257,'Aceite de Oliva'!$A$6:$A$257,"&gt;="&amp;$A271,'Aceite de Oliva'!$B$6:$B$257,"&lt;="&amp;$B271)</f>
        <v>0</v>
      </c>
      <c r="AV271" s="8">
        <f>SUMIFS('Aceite de Oliva'!AV$6:AV$257,'Aceite de Oliva'!$A$6:$A$257,"&gt;="&amp;$A271,'Aceite de Oliva'!$B$6:$B$257,"&lt;="&amp;$B271)</f>
        <v>0</v>
      </c>
      <c r="AW271" s="8">
        <f>SUMIFS('Aceite de Oliva'!AW$6:AW$257,'Aceite de Oliva'!$A$6:$A$257,"&gt;="&amp;$A271,'Aceite de Oliva'!$B$6:$B$257,"&lt;="&amp;$B271)</f>
        <v>0</v>
      </c>
      <c r="BA271" s="8">
        <f>SUMIFS('Aceite de Oliva'!BA$6:BA$257,'Aceite de Oliva'!$A$6:$A$257,"&gt;="&amp;A271,'Aceite de Oliva'!$B$6:$B$257,"&lt;="&amp;B271)</f>
        <v>7.0000000000000007E-2</v>
      </c>
      <c r="BB271" s="8">
        <f>SUMIFS('Aceite de Oliva'!BB$6:BB$257,'Aceite de Oliva'!$A$6:$A$257,"&gt;="&amp;$A271,'Aceite de Oliva'!$B$6:$B$257,"&lt;="&amp;$B271)</f>
        <v>0</v>
      </c>
      <c r="BC271" s="8">
        <f>SUMIFS('Aceite de Oliva'!BC$6:BC$257,'Aceite de Oliva'!$A$6:$A$257,"&gt;="&amp;$A271,'Aceite de Oliva'!$B$6:$B$257,"&lt;="&amp;$B271)</f>
        <v>0.17</v>
      </c>
      <c r="BD271" s="8">
        <f>SUMIFS('Aceite de Oliva'!BD$6:BD$257,'Aceite de Oliva'!$A$6:$A$257,"&gt;="&amp;$A271,'Aceite de Oliva'!$B$6:$B$257,"&lt;="&amp;$B271)</f>
        <v>0</v>
      </c>
      <c r="BE271" s="5"/>
      <c r="BH271" s="8">
        <f>SUMIFS('Aceite de Oliva'!BH$6:BH$257,'Aceite de Oliva'!$A$6:$A$257,"&gt;="&amp;$A271,'Aceite de Oliva'!$B$6:$B$257,"&lt;="&amp;$B271)</f>
        <v>0</v>
      </c>
      <c r="BI271" s="8">
        <f>SUMIFS('Aceite de Oliva'!BI$6:BI$257,'Aceite de Oliva'!$A$6:$A$257,"&gt;="&amp;$A271,'Aceite de Oliva'!$B$6:$B$257,"&lt;="&amp;$B271)</f>
        <v>0</v>
      </c>
      <c r="BJ271" s="8">
        <f>SUMIFS('Aceite de Oliva'!BJ$6:BJ$257,'Aceite de Oliva'!$A$6:$A$257,"&gt;="&amp;$A271,'Aceite de Oliva'!$B$6:$B$257,"&lt;="&amp;$B271)</f>
        <v>0</v>
      </c>
      <c r="BK271" s="8">
        <f>SUMIFS('Aceite de Oliva'!BK$6:BK$257,'Aceite de Oliva'!$A$6:$A$257,"&gt;="&amp;$A271,'Aceite de Oliva'!$B$6:$B$257,"&lt;="&amp;$B271)</f>
        <v>0</v>
      </c>
      <c r="BO271" s="8">
        <f>SUMIFS('Aceite de Oliva'!BO$6:BO$257,'Aceite de Oliva'!$A$6:$A$257,"&gt;="&amp;$A271,'Aceite de Oliva'!$B$6:$B$257,"&lt;="&amp;$B271)</f>
        <v>0.08</v>
      </c>
      <c r="BP271" s="8">
        <f>SUMIFS('Aceite de Oliva'!BP$6:BP$257,'Aceite de Oliva'!$A$6:$A$257,"&gt;="&amp;$A271,'Aceite de Oliva'!$B$6:$B$257,"&lt;="&amp;$B271)</f>
        <v>0.18</v>
      </c>
      <c r="BQ271" s="8">
        <f>SUMIFS('Aceite de Oliva'!BQ$6:BQ$257,'Aceite de Oliva'!$A$6:$A$257,"&gt;="&amp;$A271,'Aceite de Oliva'!$B$6:$B$257,"&lt;="&amp;$B271)</f>
        <v>0.09</v>
      </c>
      <c r="BR271" s="8">
        <f>SUMIFS('Aceite de Oliva'!BR$6:BR$257,'Aceite de Oliva'!$A$6:$A$257,"&gt;="&amp;$A271,'Aceite de Oliva'!$B$6:$B$257,"&lt;="&amp;$B271)</f>
        <v>0</v>
      </c>
      <c r="BV271" s="8">
        <f>SUMIFS('Aceite de Oliva'!BV$6:BV$257,'Aceite de Oliva'!$A$6:$A$257,"&gt;="&amp;$A271,'Aceite de Oliva'!$B$6:$B$257,"&lt;="&amp;$B271)</f>
        <v>1.85</v>
      </c>
      <c r="BW271" s="8">
        <f>SUMIFS('Aceite de Oliva'!BW$6:BW$257,'Aceite de Oliva'!$A$6:$A$257,"&gt;="&amp;$A271,'Aceite de Oliva'!$B$6:$B$257,"&lt;="&amp;$B271)</f>
        <v>9</v>
      </c>
      <c r="BX271" s="8">
        <f>SUMIFS('Aceite de Oliva'!BX$6:BX$257,'Aceite de Oliva'!$A$6:$A$257,"&gt;="&amp;$A271,'Aceite de Oliva'!$B$6:$B$257,"&lt;="&amp;$B271)</f>
        <v>0.15000000000000002</v>
      </c>
      <c r="BY271" s="8">
        <f>SUMIFS('Aceite de Oliva'!BY$6:BY$257,'Aceite de Oliva'!$A$6:$A$257,"&gt;="&amp;$A271,'Aceite de Oliva'!$B$6:$B$257,"&lt;="&amp;$B271)</f>
        <v>0</v>
      </c>
      <c r="CC271" s="8">
        <f>SUMIFS('Aceite de Oliva'!CC$6:CC$257,'Aceite de Oliva'!$A$6:$A$257,"&gt;="&amp;$A271,'Aceite de Oliva'!$B$6:$B$257,"&lt;="&amp;$B271)</f>
        <v>2.16</v>
      </c>
      <c r="CD271" s="8">
        <f>SUMIFS('Aceite de Oliva'!CD$6:CD$257,'Aceite de Oliva'!$A$6:$A$257,"&gt;="&amp;$A271,'Aceite de Oliva'!$B$6:$B$257,"&lt;="&amp;$B271)</f>
        <v>9.0399999999999991</v>
      </c>
      <c r="CE271" s="8">
        <f>SUMIFS('Aceite de Oliva'!CE$6:CE$257,'Aceite de Oliva'!$A$6:$A$257,"&gt;="&amp;$A271,'Aceite de Oliva'!$B$6:$B$257,"&lt;="&amp;$B271)</f>
        <v>0.17</v>
      </c>
      <c r="CF271" s="8">
        <f>SUMIFS('Aceite de Oliva'!CF$6:CF$257,'Aceite de Oliva'!$A$6:$A$257,"&gt;="&amp;$A271,'Aceite de Oliva'!$B$6:$B$257,"&lt;="&amp;$B271)</f>
        <v>0</v>
      </c>
      <c r="CJ271" s="8">
        <f>SUMIFS('Aceite de Oliva'!CJ$6:CJ$257,'Aceite de Oliva'!$A$6:$A$257,"&gt;="&amp;$A271,'Aceite de Oliva'!$B$6:$B$257,"&lt;="&amp;$B271)</f>
        <v>2.71</v>
      </c>
      <c r="CK271" s="8">
        <f>SUMIFS('Aceite de Oliva'!CK$6:CK$257,'Aceite de Oliva'!$A$6:$A$257,"&gt;="&amp;$A271,'Aceite de Oliva'!$B$6:$B$257,"&lt;="&amp;$B271)</f>
        <v>7.6</v>
      </c>
      <c r="CL271" s="8">
        <f>SUMIFS('Aceite de Oliva'!CL$6:CL$257,'Aceite de Oliva'!$A$6:$A$257,"&gt;="&amp;$A271,'Aceite de Oliva'!$B$6:$B$257,"&lt;="&amp;$B271)</f>
        <v>1.91</v>
      </c>
      <c r="CM271" s="8">
        <f>SUMIFS('Aceite de Oliva'!CM$6:CM$257,'Aceite de Oliva'!$A$6:$A$257,"&gt;="&amp;$A271,'Aceite de Oliva'!$B$6:$B$257,"&lt;="&amp;$B271)</f>
        <v>0.57999999999999996</v>
      </c>
      <c r="CQ271" s="8">
        <f>SUMIFS('Aceite de Oliva'!CQ$6:CQ$257,'Aceite de Oliva'!$A$6:$A$257,"&gt;="&amp;$A271,'Aceite de Oliva'!$B$6:$B$257,"&lt;="&amp;$B271)</f>
        <v>1.67</v>
      </c>
      <c r="CR271" s="8">
        <f>SUMIFS('Aceite de Oliva'!CR$6:CR$257,'Aceite de Oliva'!$A$6:$A$257,"&gt;="&amp;$A271,'Aceite de Oliva'!$B$6:$B$257,"&lt;="&amp;$B271)</f>
        <v>1.37</v>
      </c>
      <c r="CS271" s="8">
        <f>SUMIFS('Aceite de Oliva'!CS$6:CS$257,'Aceite de Oliva'!$A$6:$A$257,"&gt;="&amp;$A271,'Aceite de Oliva'!$B$6:$B$257,"&lt;="&amp;$B271)</f>
        <v>2.21</v>
      </c>
      <c r="CT271" s="8">
        <f>SUMIFS('Aceite de Oliva'!CT$6:CT$257,'Aceite de Oliva'!$A$6:$A$257,"&gt;="&amp;$A271,'Aceite de Oliva'!$B$6:$B$257,"&lt;="&amp;$B271)</f>
        <v>0</v>
      </c>
      <c r="CX271" s="8">
        <f>SUMIFS('Aceite de Oliva'!CX$6:CX$257,'Aceite de Oliva'!$A$6:$A$257,"&gt;="&amp;$A271,'Aceite de Oliva'!$B$6:$B$257,"&lt;="&amp;$B271)</f>
        <v>3.78</v>
      </c>
      <c r="CY271" s="8">
        <f>SUMIFS('Aceite de Oliva'!CY$6:CY$257,'Aceite de Oliva'!$A$6:$A$257,"&gt;="&amp;$A271,'Aceite de Oliva'!$B$6:$B$257,"&lt;="&amp;$B271)</f>
        <v>4.55</v>
      </c>
      <c r="CZ271" s="8">
        <f>SUMIFS('Aceite de Oliva'!CZ$6:CZ$257,'Aceite de Oliva'!$A$6:$A$257,"&gt;="&amp;$A271,'Aceite de Oliva'!$B$6:$B$257,"&lt;="&amp;$B271)</f>
        <v>4.79</v>
      </c>
      <c r="DA271" s="8">
        <f>SUMIFS('Aceite de Oliva'!DA$6:DA$257,'Aceite de Oliva'!$A$6:$A$257,"&gt;="&amp;$A271,'Aceite de Oliva'!$B$6:$B$257,"&lt;="&amp;$B271)</f>
        <v>1.07</v>
      </c>
      <c r="DE271" s="8">
        <f>SUMIFS('Aceite de Oliva'!DE$6:DE$257,'Aceite de Oliva'!$A$6:$A$257,"&gt;="&amp;$A271,'Aceite de Oliva'!$B$6:$B$257,"&lt;="&amp;$B271)</f>
        <v>7.66</v>
      </c>
      <c r="DF271" s="8">
        <f>SUMIFS('Aceite de Oliva'!DF$6:DF$257,'Aceite de Oliva'!$A$6:$A$257,"&gt;="&amp;$A271,'Aceite de Oliva'!$B$6:$B$257,"&lt;="&amp;$B271)</f>
        <v>3.42</v>
      </c>
      <c r="DG271" s="8">
        <f>SUMIFS('Aceite de Oliva'!DG$6:DG$257,'Aceite de Oliva'!$A$6:$A$257,"&gt;="&amp;$A271,'Aceite de Oliva'!$B$6:$B$257,"&lt;="&amp;$B271)</f>
        <v>2.41</v>
      </c>
      <c r="DH271" s="8">
        <f>SUMIFS('Aceite de Oliva'!DH$6:DH$257,'Aceite de Oliva'!$A$6:$A$257,"&gt;="&amp;$A271,'Aceite de Oliva'!$B$6:$B$257,"&lt;="&amp;$B271)</f>
        <v>26.16</v>
      </c>
      <c r="DL271" s="8">
        <f>SUMIFS('Aceite de Oliva'!DL$6:DL$257,'Aceite de Oliva'!$A$6:$A$257,"&gt;="&amp;$A271,'Aceite de Oliva'!$B$6:$B$257,"&lt;="&amp;$B271)</f>
        <v>2.71</v>
      </c>
      <c r="DM271" s="8">
        <f>SUMIFS('Aceite de Oliva'!DM$6:DM$257,'Aceite de Oliva'!$A$6:$A$257,"&gt;="&amp;$A271,'Aceite de Oliva'!$B$6:$B$257,"&lt;="&amp;$B271)</f>
        <v>6.4399999999999995</v>
      </c>
      <c r="DN271" s="8">
        <f>SUMIFS('Aceite de Oliva'!DN$6:DN$257,'Aceite de Oliva'!$A$6:$A$257,"&gt;="&amp;$A271,'Aceite de Oliva'!$B$6:$B$257,"&lt;="&amp;$B271)</f>
        <v>2.2599999999999998</v>
      </c>
      <c r="DO271" s="8">
        <f>SUMIFS('Aceite de Oliva'!DO$6:DO$257,'Aceite de Oliva'!$A$6:$A$257,"&gt;="&amp;$A271,'Aceite de Oliva'!$B$6:$B$257,"&lt;="&amp;$B271)</f>
        <v>0.92</v>
      </c>
      <c r="DS271" s="8">
        <f>SUMIFS('Aceite de Oliva'!DS$6:DS$257,'Aceite de Oliva'!$A$6:$A$257,"&gt;="&amp;$A271,'Aceite de Oliva'!$B$6:$B$257,"&lt;="&amp;$B271)</f>
        <v>0.95</v>
      </c>
      <c r="DT271" s="8">
        <f>SUMIFS('Aceite de Oliva'!DT$6:DT$257,'Aceite de Oliva'!$A$6:$A$257,"&gt;="&amp;$A271,'Aceite de Oliva'!$B$6:$B$257,"&lt;="&amp;$B271)</f>
        <v>2.62</v>
      </c>
      <c r="DU271" s="8">
        <f>SUMIFS('Aceite de Oliva'!DU$6:DU$257,'Aceite de Oliva'!$A$6:$A$257,"&gt;="&amp;$A271,'Aceite de Oliva'!$B$6:$B$257,"&lt;="&amp;$B271)</f>
        <v>0.82000000000000006</v>
      </c>
      <c r="DV271" s="8">
        <f>SUMIFS('Aceite de Oliva'!DV$6:DV$257,'Aceite de Oliva'!$A$6:$A$257,"&gt;="&amp;$A271,'Aceite de Oliva'!$B$6:$B$257,"&lt;="&amp;$B271)</f>
        <v>0.12</v>
      </c>
      <c r="DZ271" s="8">
        <f>SUMIFS('Aceite de Oliva'!DZ$6:DZ$257,'Aceite de Oliva'!$A$6:$A$257,"&gt;="&amp;$A271,'Aceite de Oliva'!$B$6:$B$257,"&lt;="&amp;$B271)</f>
        <v>2.59</v>
      </c>
      <c r="EA271" s="8">
        <f>SUMIFS('Aceite de Oliva'!EA$6:EA$257,'Aceite de Oliva'!$A$6:$A$257,"&gt;="&amp;$A271,'Aceite de Oliva'!$B$6:$B$257,"&lt;="&amp;$B271)</f>
        <v>2.71</v>
      </c>
      <c r="EB271" s="8">
        <f>SUMIFS('Aceite de Oliva'!EB$6:EB$257,'Aceite de Oliva'!$A$6:$A$257,"&gt;="&amp;$A271,'Aceite de Oliva'!$B$6:$B$257,"&lt;="&amp;$B271)</f>
        <v>3.29</v>
      </c>
      <c r="EC271" s="8">
        <f>SUMIFS('Aceite de Oliva'!EC$6:EC$257,'Aceite de Oliva'!$A$6:$A$257,"&gt;="&amp;$A271,'Aceite de Oliva'!$B$6:$B$257,"&lt;="&amp;$B271)</f>
        <v>0</v>
      </c>
    </row>
    <row r="272" spans="1:133" x14ac:dyDescent="0.3">
      <c r="A272" s="14">
        <f>'TAM Aceite de Oliva'!B20</f>
        <v>3.2000000000000006</v>
      </c>
      <c r="B272" s="14">
        <f>'TAM Aceite de Oliva'!C20</f>
        <v>3.3000000000000007</v>
      </c>
      <c r="C272" s="14"/>
      <c r="D272" s="8">
        <f>SUMIFS('Aceite de Oliva'!D$6:D$257,'Aceite de Oliva'!$A$6:$A$257,"&gt;="&amp;$A272,'Aceite de Oliva'!$B$6:$B$257,"&lt;="&amp;$B272)</f>
        <v>0.71</v>
      </c>
      <c r="E272" s="8">
        <f>SUMIFS('Aceite de Oliva'!E$6:E$257,'Aceite de Oliva'!$A$6:$A$257,"&gt;="&amp;$A272,'Aceite de Oliva'!$B$6:$B$257,"&lt;="&amp;$B272)</f>
        <v>0.87</v>
      </c>
      <c r="F272" s="8">
        <f>SUMIFS('Aceite de Oliva'!F$6:F$257,'Aceite de Oliva'!$A$6:$A$257,"&gt;="&amp;$A272,'Aceite de Oliva'!$B$6:$B$257,"&lt;="&amp;$B272)</f>
        <v>0.34</v>
      </c>
      <c r="G272" s="8">
        <f>SUMIFS('Aceite de Oliva'!G$6:G$257,'Aceite de Oliva'!$A$6:$A$257,"&gt;="&amp;$A272,'Aceite de Oliva'!$B$6:$B$257,"&lt;="&amp;$B272)</f>
        <v>1.45</v>
      </c>
      <c r="H272" s="14"/>
      <c r="I272" s="14"/>
      <c r="J272" s="14"/>
      <c r="K272" s="8">
        <f>SUMIFS('Aceite de Oliva'!K$6:K$257,'Aceite de Oliva'!$A$6:$A$257,"&gt;="&amp;$A272,'Aceite de Oliva'!$B$6:$B$257,"&lt;="&amp;$B272)</f>
        <v>0.49</v>
      </c>
      <c r="L272" s="8">
        <f>SUMIFS('Aceite de Oliva'!L$6:L$257,'Aceite de Oliva'!$A$6:$A$257,"&gt;="&amp;$A272,'Aceite de Oliva'!$B$6:$B$257,"&lt;="&amp;$B272)</f>
        <v>1.08</v>
      </c>
      <c r="M272" s="8">
        <f>SUMIFS('Aceite de Oliva'!M$6:M$257,'Aceite de Oliva'!$A$6:$A$257,"&gt;="&amp;$A272,'Aceite de Oliva'!$B$6:$B$257,"&lt;="&amp;$B272)</f>
        <v>0.30000000000000004</v>
      </c>
      <c r="N272" s="8">
        <f>SUMIFS('Aceite de Oliva'!N$6:N$257,'Aceite de Oliva'!$A$6:$A$257,"&gt;="&amp;$A272,'Aceite de Oliva'!$B$6:$B$257,"&lt;="&amp;$B272)</f>
        <v>0.47</v>
      </c>
      <c r="O272" s="14"/>
      <c r="P272" s="14"/>
      <c r="Q272" s="14"/>
      <c r="R272" s="8">
        <f>SUMIFS('Aceite de Oliva'!R$6:R$257,'Aceite de Oliva'!$A$6:$A$257,"&gt;="&amp;$A272,'Aceite de Oliva'!$B$6:$B$257,"&lt;="&amp;$B272)</f>
        <v>0.11</v>
      </c>
      <c r="S272" s="8">
        <f>SUMIFS('Aceite de Oliva'!S$6:S$257,'Aceite de Oliva'!$A$6:$A$257,"&gt;="&amp;$A272,'Aceite de Oliva'!$B$6:$B$257,"&lt;="&amp;$B272)</f>
        <v>0.22</v>
      </c>
      <c r="T272" s="8">
        <f>SUMIFS('Aceite de Oliva'!T$6:T$257,'Aceite de Oliva'!$A$6:$A$257,"&gt;="&amp;$A272,'Aceite de Oliva'!$B$6:$B$257,"&lt;="&amp;$B272)</f>
        <v>0</v>
      </c>
      <c r="U272" s="8">
        <f>SUMIFS('Aceite de Oliva'!U$6:U$257,'Aceite de Oliva'!$A$6:$A$257,"&gt;="&amp;$A272,'Aceite de Oliva'!$B$6:$B$257,"&lt;="&amp;$B272)</f>
        <v>0.35</v>
      </c>
      <c r="V272" s="14"/>
      <c r="W272" s="14"/>
      <c r="X272" s="14"/>
      <c r="Y272" s="8">
        <f>SUMIFS('Aceite de Oliva'!Y$6:Y$257,'Aceite de Oliva'!$A$6:$A$257,"&gt;="&amp;$A272,'Aceite de Oliva'!$B$6:$B$257,"&lt;="&amp;$B272)</f>
        <v>0.11</v>
      </c>
      <c r="Z272" s="8">
        <f>SUMIFS('Aceite de Oliva'!Z$6:Z$257,'Aceite de Oliva'!$A$6:$A$257,"&gt;="&amp;$A272,'Aceite de Oliva'!$B$6:$B$257,"&lt;="&amp;$B272)</f>
        <v>0</v>
      </c>
      <c r="AA272" s="8">
        <f>SUMIFS('Aceite de Oliva'!AA$6:AA$257,'Aceite de Oliva'!$A$6:$A$257,"&gt;="&amp;$A272,'Aceite de Oliva'!$B$6:$B$257,"&lt;="&amp;$B272)</f>
        <v>0.1</v>
      </c>
      <c r="AB272" s="8">
        <f>SUMIFS('Aceite de Oliva'!AB$6:AB$257,'Aceite de Oliva'!$A$6:$A$257,"&gt;="&amp;$A272,'Aceite de Oliva'!$B$6:$B$257,"&lt;="&amp;$B272)</f>
        <v>0</v>
      </c>
      <c r="AC272" s="14"/>
      <c r="AD272" s="14"/>
      <c r="AE272" s="14"/>
      <c r="AF272" s="8">
        <f>SUMIFS('Aceite de Oliva'!AF$6:AF$257,'Aceite de Oliva'!$A$6:$A$257,"&gt;="&amp;$A272,'Aceite de Oliva'!$B$6:$B$257,"&lt;="&amp;$B272)</f>
        <v>0.73</v>
      </c>
      <c r="AG272" s="8">
        <f>SUMIFS('Aceite de Oliva'!AG$6:AG$257,'Aceite de Oliva'!$A$6:$A$257,"&gt;="&amp;$A272,'Aceite de Oliva'!$B$6:$B$257,"&lt;="&amp;$B272)</f>
        <v>0</v>
      </c>
      <c r="AH272" s="8">
        <f>SUMIFS('Aceite de Oliva'!AH$6:AH$257,'Aceite de Oliva'!$A$6:$A$257,"&gt;="&amp;$A272,'Aceite de Oliva'!$B$6:$B$257,"&lt;="&amp;$B272)</f>
        <v>0.11</v>
      </c>
      <c r="AI272" s="8">
        <f>SUMIFS('Aceite de Oliva'!AI$6:AI$257,'Aceite de Oliva'!$A$6:$A$257,"&gt;="&amp;$A272,'Aceite de Oliva'!$B$6:$B$257,"&lt;="&amp;$B272)</f>
        <v>1.1599999999999999</v>
      </c>
      <c r="AJ272" s="14"/>
      <c r="AK272" s="14"/>
      <c r="AL272" s="14"/>
      <c r="AM272" s="8">
        <f>SUMIFS('Aceite de Oliva'!AM$6:AM$257,'Aceite de Oliva'!$A$6:$A$257,"&gt;="&amp;$A272,'Aceite de Oliva'!$B$6:$B$257,"&lt;="&amp;$B272)</f>
        <v>0.75</v>
      </c>
      <c r="AN272" s="8">
        <f>SUMIFS('Aceite de Oliva'!AN$6:AN$257,'Aceite de Oliva'!$A$6:$A$257,"&gt;="&amp;$A272,'Aceite de Oliva'!$B$6:$B$257,"&lt;="&amp;$B272)</f>
        <v>1.21</v>
      </c>
      <c r="AO272" s="8">
        <f>SUMIFS('Aceite de Oliva'!AO$6:AO$257,'Aceite de Oliva'!$A$6:$A$257,"&gt;="&amp;$A272,'Aceite de Oliva'!$B$6:$B$257,"&lt;="&amp;$B272)</f>
        <v>0</v>
      </c>
      <c r="AP272" s="8">
        <f>SUMIFS('Aceite de Oliva'!AP$6:AP$257,'Aceite de Oliva'!$A$6:$A$257,"&gt;="&amp;$A272,'Aceite de Oliva'!$B$6:$B$257,"&lt;="&amp;$B272)</f>
        <v>0.34</v>
      </c>
      <c r="AQ272" s="14"/>
      <c r="AR272" s="14"/>
      <c r="AT272" s="8">
        <f>SUMIFS('Aceite de Oliva'!AT$6:AT$257,'Aceite de Oliva'!$A$6:$A$257,"&gt;="&amp;$A272,'Aceite de Oliva'!$B$6:$B$257,"&lt;="&amp;$B272)</f>
        <v>0.28000000000000003</v>
      </c>
      <c r="AU272" s="8">
        <f>SUMIFS('Aceite de Oliva'!AU$6:AU$257,'Aceite de Oliva'!$A$6:$A$257,"&gt;="&amp;$A272,'Aceite de Oliva'!$B$6:$B$257,"&lt;="&amp;$B272)</f>
        <v>0.69</v>
      </c>
      <c r="AV272" s="8">
        <f>SUMIFS('Aceite de Oliva'!AV$6:AV$257,'Aceite de Oliva'!$A$6:$A$257,"&gt;="&amp;$A272,'Aceite de Oliva'!$B$6:$B$257,"&lt;="&amp;$B272)</f>
        <v>0</v>
      </c>
      <c r="AW272" s="8">
        <f>SUMIFS('Aceite de Oliva'!AW$6:AW$257,'Aceite de Oliva'!$A$6:$A$257,"&gt;="&amp;$A272,'Aceite de Oliva'!$B$6:$B$257,"&lt;="&amp;$B272)</f>
        <v>0.18</v>
      </c>
      <c r="BA272" s="8">
        <f>SUMIFS('Aceite de Oliva'!BA$6:BA$257,'Aceite de Oliva'!$A$6:$A$257,"&gt;="&amp;A272,'Aceite de Oliva'!$B$6:$B$257,"&lt;="&amp;B272)</f>
        <v>0.42</v>
      </c>
      <c r="BB272" s="8">
        <f>SUMIFS('Aceite de Oliva'!BB$6:BB$257,'Aceite de Oliva'!$A$6:$A$257,"&gt;="&amp;$A272,'Aceite de Oliva'!$B$6:$B$257,"&lt;="&amp;$B272)</f>
        <v>0.11</v>
      </c>
      <c r="BC272" s="8">
        <f>SUMIFS('Aceite de Oliva'!BC$6:BC$257,'Aceite de Oliva'!$A$6:$A$257,"&gt;="&amp;$A272,'Aceite de Oliva'!$B$6:$B$257,"&lt;="&amp;$B272)</f>
        <v>0</v>
      </c>
      <c r="BD272" s="8">
        <f>SUMIFS('Aceite de Oliva'!BD$6:BD$257,'Aceite de Oliva'!$A$6:$A$257,"&gt;="&amp;$A272,'Aceite de Oliva'!$B$6:$B$257,"&lt;="&amp;$B272)</f>
        <v>0</v>
      </c>
      <c r="BE272" s="5"/>
      <c r="BH272" s="8">
        <f>SUMIFS('Aceite de Oliva'!BH$6:BH$257,'Aceite de Oliva'!$A$6:$A$257,"&gt;="&amp;$A272,'Aceite de Oliva'!$B$6:$B$257,"&lt;="&amp;$B272)</f>
        <v>0.49</v>
      </c>
      <c r="BI272" s="8">
        <f>SUMIFS('Aceite de Oliva'!BI$6:BI$257,'Aceite de Oliva'!$A$6:$A$257,"&gt;="&amp;$A272,'Aceite de Oliva'!$B$6:$B$257,"&lt;="&amp;$B272)</f>
        <v>0.24</v>
      </c>
      <c r="BJ272" s="8">
        <f>SUMIFS('Aceite de Oliva'!BJ$6:BJ$257,'Aceite de Oliva'!$A$6:$A$257,"&gt;="&amp;$A272,'Aceite de Oliva'!$B$6:$B$257,"&lt;="&amp;$B272)</f>
        <v>0.05</v>
      </c>
      <c r="BK272" s="8">
        <f>SUMIFS('Aceite de Oliva'!BK$6:BK$257,'Aceite de Oliva'!$A$6:$A$257,"&gt;="&amp;$A272,'Aceite de Oliva'!$B$6:$B$257,"&lt;="&amp;$B272)</f>
        <v>0.28999999999999998</v>
      </c>
      <c r="BO272" s="8">
        <f>SUMIFS('Aceite de Oliva'!BO$6:BO$257,'Aceite de Oliva'!$A$6:$A$257,"&gt;="&amp;$A272,'Aceite de Oliva'!$B$6:$B$257,"&lt;="&amp;$B272)</f>
        <v>0.19</v>
      </c>
      <c r="BP272" s="8">
        <f>SUMIFS('Aceite de Oliva'!BP$6:BP$257,'Aceite de Oliva'!$A$6:$A$257,"&gt;="&amp;$A272,'Aceite de Oliva'!$B$6:$B$257,"&lt;="&amp;$B272)</f>
        <v>0</v>
      </c>
      <c r="BQ272" s="8">
        <f>SUMIFS('Aceite de Oliva'!BQ$6:BQ$257,'Aceite de Oliva'!$A$6:$A$257,"&gt;="&amp;$A272,'Aceite de Oliva'!$B$6:$B$257,"&lt;="&amp;$B272)</f>
        <v>0.34</v>
      </c>
      <c r="BR272" s="8">
        <f>SUMIFS('Aceite de Oliva'!BR$6:BR$257,'Aceite de Oliva'!$A$6:$A$257,"&gt;="&amp;$A272,'Aceite de Oliva'!$B$6:$B$257,"&lt;="&amp;$B272)</f>
        <v>0</v>
      </c>
      <c r="BV272" s="8">
        <f>SUMIFS('Aceite de Oliva'!BV$6:BV$257,'Aceite de Oliva'!$A$6:$A$257,"&gt;="&amp;$A272,'Aceite de Oliva'!$B$6:$B$257,"&lt;="&amp;$B272)</f>
        <v>0.44999999999999996</v>
      </c>
      <c r="BW272" s="8">
        <f>SUMIFS('Aceite de Oliva'!BW$6:BW$257,'Aceite de Oliva'!$A$6:$A$257,"&gt;="&amp;$A272,'Aceite de Oliva'!$B$6:$B$257,"&lt;="&amp;$B272)</f>
        <v>0.62</v>
      </c>
      <c r="BX272" s="8">
        <f>SUMIFS('Aceite de Oliva'!BX$6:BX$257,'Aceite de Oliva'!$A$6:$A$257,"&gt;="&amp;$A272,'Aceite de Oliva'!$B$6:$B$257,"&lt;="&amp;$B272)</f>
        <v>0.71</v>
      </c>
      <c r="BY272" s="8">
        <f>SUMIFS('Aceite de Oliva'!BY$6:BY$257,'Aceite de Oliva'!$A$6:$A$257,"&gt;="&amp;$A272,'Aceite de Oliva'!$B$6:$B$257,"&lt;="&amp;$B272)</f>
        <v>0</v>
      </c>
      <c r="CC272" s="8">
        <f>SUMIFS('Aceite de Oliva'!CC$6:CC$257,'Aceite de Oliva'!$A$6:$A$257,"&gt;="&amp;$A272,'Aceite de Oliva'!$B$6:$B$257,"&lt;="&amp;$B272)</f>
        <v>1.3399999999999999</v>
      </c>
      <c r="CD272" s="8">
        <f>SUMIFS('Aceite de Oliva'!CD$6:CD$257,'Aceite de Oliva'!$A$6:$A$257,"&gt;="&amp;$A272,'Aceite de Oliva'!$B$6:$B$257,"&lt;="&amp;$B272)</f>
        <v>3.37</v>
      </c>
      <c r="CE272" s="8">
        <f>SUMIFS('Aceite de Oliva'!CE$6:CE$257,'Aceite de Oliva'!$A$6:$A$257,"&gt;="&amp;$A272,'Aceite de Oliva'!$B$6:$B$257,"&lt;="&amp;$B272)</f>
        <v>1.02</v>
      </c>
      <c r="CF272" s="8">
        <f>SUMIFS('Aceite de Oliva'!CF$6:CF$257,'Aceite de Oliva'!$A$6:$A$257,"&gt;="&amp;$A272,'Aceite de Oliva'!$B$6:$B$257,"&lt;="&amp;$B272)</f>
        <v>0.14000000000000001</v>
      </c>
      <c r="CJ272" s="8">
        <f>SUMIFS('Aceite de Oliva'!CJ$6:CJ$257,'Aceite de Oliva'!$A$6:$A$257,"&gt;="&amp;$A272,'Aceite de Oliva'!$B$6:$B$257,"&lt;="&amp;$B272)</f>
        <v>1.99</v>
      </c>
      <c r="CK272" s="8">
        <f>SUMIFS('Aceite de Oliva'!CK$6:CK$257,'Aceite de Oliva'!$A$6:$A$257,"&gt;="&amp;$A272,'Aceite de Oliva'!$B$6:$B$257,"&lt;="&amp;$B272)</f>
        <v>3.65</v>
      </c>
      <c r="CL272" s="8">
        <f>SUMIFS('Aceite de Oliva'!CL$6:CL$257,'Aceite de Oliva'!$A$6:$A$257,"&gt;="&amp;$A272,'Aceite de Oliva'!$B$6:$B$257,"&lt;="&amp;$B272)</f>
        <v>2.1</v>
      </c>
      <c r="CM272" s="8">
        <f>SUMIFS('Aceite de Oliva'!CM$6:CM$257,'Aceite de Oliva'!$A$6:$A$257,"&gt;="&amp;$A272,'Aceite de Oliva'!$B$6:$B$257,"&lt;="&amp;$B272)</f>
        <v>0.87000000000000011</v>
      </c>
      <c r="CQ272" s="8">
        <f>SUMIFS('Aceite de Oliva'!CQ$6:CQ$257,'Aceite de Oliva'!$A$6:$A$257,"&gt;="&amp;$A272,'Aceite de Oliva'!$B$6:$B$257,"&lt;="&amp;$B272)</f>
        <v>2.7</v>
      </c>
      <c r="CR272" s="8">
        <f>SUMIFS('Aceite de Oliva'!CR$6:CR$257,'Aceite de Oliva'!$A$6:$A$257,"&gt;="&amp;$A272,'Aceite de Oliva'!$B$6:$B$257,"&lt;="&amp;$B272)</f>
        <v>3.99</v>
      </c>
      <c r="CS272" s="8">
        <f>SUMIFS('Aceite de Oliva'!CS$6:CS$257,'Aceite de Oliva'!$A$6:$A$257,"&gt;="&amp;$A272,'Aceite de Oliva'!$B$6:$B$257,"&lt;="&amp;$B272)</f>
        <v>2.9899999999999998</v>
      </c>
      <c r="CT272" s="8">
        <f>SUMIFS('Aceite de Oliva'!CT$6:CT$257,'Aceite de Oliva'!$A$6:$A$257,"&gt;="&amp;$A272,'Aceite de Oliva'!$B$6:$B$257,"&lt;="&amp;$B272)</f>
        <v>0.22</v>
      </c>
      <c r="CX272" s="8">
        <f>SUMIFS('Aceite de Oliva'!CX$6:CX$257,'Aceite de Oliva'!$A$6:$A$257,"&gt;="&amp;$A272,'Aceite de Oliva'!$B$6:$B$257,"&lt;="&amp;$B272)</f>
        <v>1.6300000000000001</v>
      </c>
      <c r="CY272" s="8">
        <f>SUMIFS('Aceite de Oliva'!CY$6:CY$257,'Aceite de Oliva'!$A$6:$A$257,"&gt;="&amp;$A272,'Aceite de Oliva'!$B$6:$B$257,"&lt;="&amp;$B272)</f>
        <v>3.6799999999999997</v>
      </c>
      <c r="CZ272" s="8">
        <f>SUMIFS('Aceite de Oliva'!CZ$6:CZ$257,'Aceite de Oliva'!$A$6:$A$257,"&gt;="&amp;$A272,'Aceite de Oliva'!$B$6:$B$257,"&lt;="&amp;$B272)</f>
        <v>1.54</v>
      </c>
      <c r="DA272" s="8">
        <f>SUMIFS('Aceite de Oliva'!DA$6:DA$257,'Aceite de Oliva'!$A$6:$A$257,"&gt;="&amp;$A272,'Aceite de Oliva'!$B$6:$B$257,"&lt;="&amp;$B272)</f>
        <v>0</v>
      </c>
      <c r="DE272" s="8">
        <f>SUMIFS('Aceite de Oliva'!DE$6:DE$257,'Aceite de Oliva'!$A$6:$A$257,"&gt;="&amp;$A272,'Aceite de Oliva'!$B$6:$B$257,"&lt;="&amp;$B272)</f>
        <v>1.6</v>
      </c>
      <c r="DF272" s="8">
        <f>SUMIFS('Aceite de Oliva'!DF$6:DF$257,'Aceite de Oliva'!$A$6:$A$257,"&gt;="&amp;$A272,'Aceite de Oliva'!$B$6:$B$257,"&lt;="&amp;$B272)</f>
        <v>4.4799999999999995</v>
      </c>
      <c r="DG272" s="8">
        <f>SUMIFS('Aceite de Oliva'!DG$6:DG$257,'Aceite de Oliva'!$A$6:$A$257,"&gt;="&amp;$A272,'Aceite de Oliva'!$B$6:$B$257,"&lt;="&amp;$B272)</f>
        <v>0.78</v>
      </c>
      <c r="DH272" s="8">
        <f>SUMIFS('Aceite de Oliva'!DH$6:DH$257,'Aceite de Oliva'!$A$6:$A$257,"&gt;="&amp;$A272,'Aceite de Oliva'!$B$6:$B$257,"&lt;="&amp;$B272)</f>
        <v>0.18</v>
      </c>
      <c r="DL272" s="8">
        <f>SUMIFS('Aceite de Oliva'!DL$6:DL$257,'Aceite de Oliva'!$A$6:$A$257,"&gt;="&amp;$A272,'Aceite de Oliva'!$B$6:$B$257,"&lt;="&amp;$B272)</f>
        <v>14.09</v>
      </c>
      <c r="DM272" s="8">
        <f>SUMIFS('Aceite de Oliva'!DM$6:DM$257,'Aceite de Oliva'!$A$6:$A$257,"&gt;="&amp;$A272,'Aceite de Oliva'!$B$6:$B$257,"&lt;="&amp;$B272)</f>
        <v>11.52</v>
      </c>
      <c r="DN272" s="8">
        <f>SUMIFS('Aceite de Oliva'!DN$6:DN$257,'Aceite de Oliva'!$A$6:$A$257,"&gt;="&amp;$A272,'Aceite de Oliva'!$B$6:$B$257,"&lt;="&amp;$B272)</f>
        <v>16.009999999999998</v>
      </c>
      <c r="DO272" s="8">
        <f>SUMIFS('Aceite de Oliva'!DO$6:DO$257,'Aceite de Oliva'!$A$6:$A$257,"&gt;="&amp;$A272,'Aceite de Oliva'!$B$6:$B$257,"&lt;="&amp;$B272)</f>
        <v>12.15</v>
      </c>
      <c r="DS272" s="8">
        <f>SUMIFS('Aceite de Oliva'!DS$6:DS$257,'Aceite de Oliva'!$A$6:$A$257,"&gt;="&amp;$A272,'Aceite de Oliva'!$B$6:$B$257,"&lt;="&amp;$B272)</f>
        <v>2.6</v>
      </c>
      <c r="DT272" s="8">
        <f>SUMIFS('Aceite de Oliva'!DT$6:DT$257,'Aceite de Oliva'!$A$6:$A$257,"&gt;="&amp;$A272,'Aceite de Oliva'!$B$6:$B$257,"&lt;="&amp;$B272)</f>
        <v>5.3900000000000006</v>
      </c>
      <c r="DU272" s="8">
        <f>SUMIFS('Aceite de Oliva'!DU$6:DU$257,'Aceite de Oliva'!$A$6:$A$257,"&gt;="&amp;$A272,'Aceite de Oliva'!$B$6:$B$257,"&lt;="&amp;$B272)</f>
        <v>2.46</v>
      </c>
      <c r="DV272" s="8">
        <f>SUMIFS('Aceite de Oliva'!DV$6:DV$257,'Aceite de Oliva'!$A$6:$A$257,"&gt;="&amp;$A272,'Aceite de Oliva'!$B$6:$B$257,"&lt;="&amp;$B272)</f>
        <v>0.8</v>
      </c>
      <c r="DZ272" s="8">
        <f>SUMIFS('Aceite de Oliva'!DZ$6:DZ$257,'Aceite de Oliva'!$A$6:$A$257,"&gt;="&amp;$A272,'Aceite de Oliva'!$B$6:$B$257,"&lt;="&amp;$B272)</f>
        <v>2.96</v>
      </c>
      <c r="EA272" s="8">
        <f>SUMIFS('Aceite de Oliva'!EA$6:EA$257,'Aceite de Oliva'!$A$6:$A$257,"&gt;="&amp;$A272,'Aceite de Oliva'!$B$6:$B$257,"&lt;="&amp;$B272)</f>
        <v>6.76</v>
      </c>
      <c r="EB272" s="8">
        <f>SUMIFS('Aceite de Oliva'!EB$6:EB$257,'Aceite de Oliva'!$A$6:$A$257,"&gt;="&amp;$A272,'Aceite de Oliva'!$B$6:$B$257,"&lt;="&amp;$B272)</f>
        <v>2.77</v>
      </c>
      <c r="EC272" s="8">
        <f>SUMIFS('Aceite de Oliva'!EC$6:EC$257,'Aceite de Oliva'!$A$6:$A$257,"&gt;="&amp;$A272,'Aceite de Oliva'!$B$6:$B$257,"&lt;="&amp;$B272)</f>
        <v>0.22</v>
      </c>
    </row>
    <row r="273" spans="1:133" x14ac:dyDescent="0.3">
      <c r="A273" s="14">
        <f>'TAM Aceite de Oliva'!B21</f>
        <v>3.3000000000000007</v>
      </c>
      <c r="B273" s="14">
        <f>'TAM Aceite de Oliva'!C21</f>
        <v>3.4000000000000008</v>
      </c>
      <c r="C273" s="14"/>
      <c r="D273" s="8">
        <f>SUMIFS('Aceite de Oliva'!D$6:D$257,'Aceite de Oliva'!$A$6:$A$257,"&gt;="&amp;$A273,'Aceite de Oliva'!$B$6:$B$257,"&lt;="&amp;$B273)</f>
        <v>2.66</v>
      </c>
      <c r="E273" s="8">
        <f>SUMIFS('Aceite de Oliva'!E$6:E$257,'Aceite de Oliva'!$A$6:$A$257,"&gt;="&amp;$A273,'Aceite de Oliva'!$B$6:$B$257,"&lt;="&amp;$B273)</f>
        <v>2.34</v>
      </c>
      <c r="F273" s="8">
        <f>SUMIFS('Aceite de Oliva'!F$6:F$257,'Aceite de Oliva'!$A$6:$A$257,"&gt;="&amp;$A273,'Aceite de Oliva'!$B$6:$B$257,"&lt;="&amp;$B273)</f>
        <v>3.3000000000000003</v>
      </c>
      <c r="G273" s="8">
        <f>SUMIFS('Aceite de Oliva'!G$6:G$257,'Aceite de Oliva'!$A$6:$A$257,"&gt;="&amp;$A273,'Aceite de Oliva'!$B$6:$B$257,"&lt;="&amp;$B273)</f>
        <v>0.42</v>
      </c>
      <c r="H273" s="14"/>
      <c r="I273" s="14"/>
      <c r="J273" s="14"/>
      <c r="K273" s="8">
        <f>SUMIFS('Aceite de Oliva'!K$6:K$257,'Aceite de Oliva'!$A$6:$A$257,"&gt;="&amp;$A273,'Aceite de Oliva'!$B$6:$B$257,"&lt;="&amp;$B273)</f>
        <v>1.85</v>
      </c>
      <c r="L273" s="8">
        <f>SUMIFS('Aceite de Oliva'!L$6:L$257,'Aceite de Oliva'!$A$6:$A$257,"&gt;="&amp;$A273,'Aceite de Oliva'!$B$6:$B$257,"&lt;="&amp;$B273)</f>
        <v>3</v>
      </c>
      <c r="M273" s="8">
        <f>SUMIFS('Aceite de Oliva'!M$6:M$257,'Aceite de Oliva'!$A$6:$A$257,"&gt;="&amp;$A273,'Aceite de Oliva'!$B$6:$B$257,"&lt;="&amp;$B273)</f>
        <v>1.81</v>
      </c>
      <c r="N273" s="8">
        <f>SUMIFS('Aceite de Oliva'!N$6:N$257,'Aceite de Oliva'!$A$6:$A$257,"&gt;="&amp;$A273,'Aceite de Oliva'!$B$6:$B$257,"&lt;="&amp;$B273)</f>
        <v>0.88</v>
      </c>
      <c r="O273" s="14"/>
      <c r="P273" s="14"/>
      <c r="Q273" s="14"/>
      <c r="R273" s="8">
        <f>SUMIFS('Aceite de Oliva'!R$6:R$257,'Aceite de Oliva'!$A$6:$A$257,"&gt;="&amp;$A273,'Aceite de Oliva'!$B$6:$B$257,"&lt;="&amp;$B273)</f>
        <v>1.32</v>
      </c>
      <c r="S273" s="8">
        <f>SUMIFS('Aceite de Oliva'!S$6:S$257,'Aceite de Oliva'!$A$6:$A$257,"&gt;="&amp;$A273,'Aceite de Oliva'!$B$6:$B$257,"&lt;="&amp;$B273)</f>
        <v>0.91</v>
      </c>
      <c r="T273" s="8">
        <f>SUMIFS('Aceite de Oliva'!T$6:T$257,'Aceite de Oliva'!$A$6:$A$257,"&gt;="&amp;$A273,'Aceite de Oliva'!$B$6:$B$257,"&lt;="&amp;$B273)</f>
        <v>1.95</v>
      </c>
      <c r="U273" s="8">
        <f>SUMIFS('Aceite de Oliva'!U$6:U$257,'Aceite de Oliva'!$A$6:$A$257,"&gt;="&amp;$A273,'Aceite de Oliva'!$B$6:$B$257,"&lt;="&amp;$B273)</f>
        <v>0.05</v>
      </c>
      <c r="V273" s="14"/>
      <c r="W273" s="14"/>
      <c r="X273" s="14"/>
      <c r="Y273" s="8">
        <f>SUMIFS('Aceite de Oliva'!Y$6:Y$257,'Aceite de Oliva'!$A$6:$A$257,"&gt;="&amp;$A273,'Aceite de Oliva'!$B$6:$B$257,"&lt;="&amp;$B273)</f>
        <v>2.02</v>
      </c>
      <c r="Z273" s="8">
        <f>SUMIFS('Aceite de Oliva'!Z$6:Z$257,'Aceite de Oliva'!$A$6:$A$257,"&gt;="&amp;$A273,'Aceite de Oliva'!$B$6:$B$257,"&lt;="&amp;$B273)</f>
        <v>0.73</v>
      </c>
      <c r="AA273" s="8">
        <f>SUMIFS('Aceite de Oliva'!AA$6:AA$257,'Aceite de Oliva'!$A$6:$A$257,"&gt;="&amp;$A273,'Aceite de Oliva'!$B$6:$B$257,"&lt;="&amp;$B273)</f>
        <v>2.5499999999999998</v>
      </c>
      <c r="AB273" s="8">
        <f>SUMIFS('Aceite de Oliva'!AB$6:AB$257,'Aceite de Oliva'!$A$6:$A$257,"&gt;="&amp;$A273,'Aceite de Oliva'!$B$6:$B$257,"&lt;="&amp;$B273)</f>
        <v>1.05</v>
      </c>
      <c r="AC273" s="14"/>
      <c r="AD273" s="14"/>
      <c r="AE273" s="14"/>
      <c r="AF273" s="8">
        <f>SUMIFS('Aceite de Oliva'!AF$6:AF$257,'Aceite de Oliva'!$A$6:$A$257,"&gt;="&amp;$A273,'Aceite de Oliva'!$B$6:$B$257,"&lt;="&amp;$B273)</f>
        <v>1.42</v>
      </c>
      <c r="AG273" s="8">
        <f>SUMIFS('Aceite de Oliva'!AG$6:AG$257,'Aceite de Oliva'!$A$6:$A$257,"&gt;="&amp;$A273,'Aceite de Oliva'!$B$6:$B$257,"&lt;="&amp;$B273)</f>
        <v>2.23</v>
      </c>
      <c r="AH273" s="8">
        <f>SUMIFS('Aceite de Oliva'!AH$6:AH$257,'Aceite de Oliva'!$A$6:$A$257,"&gt;="&amp;$A273,'Aceite de Oliva'!$B$6:$B$257,"&lt;="&amp;$B273)</f>
        <v>1.57</v>
      </c>
      <c r="AI273" s="8">
        <f>SUMIFS('Aceite de Oliva'!AI$6:AI$257,'Aceite de Oliva'!$A$6:$A$257,"&gt;="&amp;$A273,'Aceite de Oliva'!$B$6:$B$257,"&lt;="&amp;$B273)</f>
        <v>0.79</v>
      </c>
      <c r="AJ273" s="14"/>
      <c r="AK273" s="14"/>
      <c r="AL273" s="14"/>
      <c r="AM273" s="8">
        <f>SUMIFS('Aceite de Oliva'!AM$6:AM$257,'Aceite de Oliva'!$A$6:$A$257,"&gt;="&amp;$A273,'Aceite de Oliva'!$B$6:$B$257,"&lt;="&amp;$B273)</f>
        <v>1.76</v>
      </c>
      <c r="AN273" s="8">
        <f>SUMIFS('Aceite de Oliva'!AN$6:AN$257,'Aceite de Oliva'!$A$6:$A$257,"&gt;="&amp;$A273,'Aceite de Oliva'!$B$6:$B$257,"&lt;="&amp;$B273)</f>
        <v>3.4499999999999997</v>
      </c>
      <c r="AO273" s="8">
        <f>SUMIFS('Aceite de Oliva'!AO$6:AO$257,'Aceite de Oliva'!$A$6:$A$257,"&gt;="&amp;$A273,'Aceite de Oliva'!$B$6:$B$257,"&lt;="&amp;$B273)</f>
        <v>1</v>
      </c>
      <c r="AP273" s="8">
        <f>SUMIFS('Aceite de Oliva'!AP$6:AP$257,'Aceite de Oliva'!$A$6:$A$257,"&gt;="&amp;$A273,'Aceite de Oliva'!$B$6:$B$257,"&lt;="&amp;$B273)</f>
        <v>1.9</v>
      </c>
      <c r="AQ273" s="14"/>
      <c r="AR273" s="14"/>
      <c r="AT273" s="8">
        <f>SUMIFS('Aceite de Oliva'!AT$6:AT$257,'Aceite de Oliva'!$A$6:$A$257,"&gt;="&amp;$A273,'Aceite de Oliva'!$B$6:$B$257,"&lt;="&amp;$B273)</f>
        <v>1.74</v>
      </c>
      <c r="AU273" s="8">
        <f>SUMIFS('Aceite de Oliva'!AU$6:AU$257,'Aceite de Oliva'!$A$6:$A$257,"&gt;="&amp;$A273,'Aceite de Oliva'!$B$6:$B$257,"&lt;="&amp;$B273)</f>
        <v>1.45</v>
      </c>
      <c r="AV273" s="8">
        <f>SUMIFS('Aceite de Oliva'!AV$6:AV$257,'Aceite de Oliva'!$A$6:$A$257,"&gt;="&amp;$A273,'Aceite de Oliva'!$B$6:$B$257,"&lt;="&amp;$B273)</f>
        <v>2.73</v>
      </c>
      <c r="AW273" s="8">
        <f>SUMIFS('Aceite de Oliva'!AW$6:AW$257,'Aceite de Oliva'!$A$6:$A$257,"&gt;="&amp;$A273,'Aceite de Oliva'!$B$6:$B$257,"&lt;="&amp;$B273)</f>
        <v>0</v>
      </c>
      <c r="BA273" s="8">
        <f>SUMIFS('Aceite de Oliva'!BA$6:BA$257,'Aceite de Oliva'!$A$6:$A$257,"&gt;="&amp;A273,'Aceite de Oliva'!$B$6:$B$257,"&lt;="&amp;B273)</f>
        <v>1.88</v>
      </c>
      <c r="BB273" s="8">
        <f>SUMIFS('Aceite de Oliva'!BB$6:BB$257,'Aceite de Oliva'!$A$6:$A$257,"&gt;="&amp;$A273,'Aceite de Oliva'!$B$6:$B$257,"&lt;="&amp;$B273)</f>
        <v>3.0100000000000002</v>
      </c>
      <c r="BC273" s="8">
        <f>SUMIFS('Aceite de Oliva'!BC$6:BC$257,'Aceite de Oliva'!$A$6:$A$257,"&gt;="&amp;$A273,'Aceite de Oliva'!$B$6:$B$257,"&lt;="&amp;$B273)</f>
        <v>2.2200000000000002</v>
      </c>
      <c r="BD273" s="8">
        <f>SUMIFS('Aceite de Oliva'!BD$6:BD$257,'Aceite de Oliva'!$A$6:$A$257,"&gt;="&amp;$A273,'Aceite de Oliva'!$B$6:$B$257,"&lt;="&amp;$B273)</f>
        <v>0</v>
      </c>
      <c r="BE273" s="5"/>
      <c r="BH273" s="8">
        <f>SUMIFS('Aceite de Oliva'!BH$6:BH$257,'Aceite de Oliva'!$A$6:$A$257,"&gt;="&amp;$A273,'Aceite de Oliva'!$B$6:$B$257,"&lt;="&amp;$B273)</f>
        <v>1.88</v>
      </c>
      <c r="BI273" s="8">
        <f>SUMIFS('Aceite de Oliva'!BI$6:BI$257,'Aceite de Oliva'!$A$6:$A$257,"&gt;="&amp;$A273,'Aceite de Oliva'!$B$6:$B$257,"&lt;="&amp;$B273)</f>
        <v>2.77</v>
      </c>
      <c r="BJ273" s="8">
        <f>SUMIFS('Aceite de Oliva'!BJ$6:BJ$257,'Aceite de Oliva'!$A$6:$A$257,"&gt;="&amp;$A273,'Aceite de Oliva'!$B$6:$B$257,"&lt;="&amp;$B273)</f>
        <v>0.94</v>
      </c>
      <c r="BK273" s="8">
        <f>SUMIFS('Aceite de Oliva'!BK$6:BK$257,'Aceite de Oliva'!$A$6:$A$257,"&gt;="&amp;$A273,'Aceite de Oliva'!$B$6:$B$257,"&lt;="&amp;$B273)</f>
        <v>3.35</v>
      </c>
      <c r="BO273" s="8">
        <f>SUMIFS('Aceite de Oliva'!BO$6:BO$257,'Aceite de Oliva'!$A$6:$A$257,"&gt;="&amp;$A273,'Aceite de Oliva'!$B$6:$B$257,"&lt;="&amp;$B273)</f>
        <v>2.21</v>
      </c>
      <c r="BP273" s="8">
        <f>SUMIFS('Aceite de Oliva'!BP$6:BP$257,'Aceite de Oliva'!$A$6:$A$257,"&gt;="&amp;$A273,'Aceite de Oliva'!$B$6:$B$257,"&lt;="&amp;$B273)</f>
        <v>0.89</v>
      </c>
      <c r="BQ273" s="8">
        <f>SUMIFS('Aceite de Oliva'!BQ$6:BQ$257,'Aceite de Oliva'!$A$6:$A$257,"&gt;="&amp;$A273,'Aceite de Oliva'!$B$6:$B$257,"&lt;="&amp;$B273)</f>
        <v>2.13</v>
      </c>
      <c r="BR273" s="8">
        <f>SUMIFS('Aceite de Oliva'!BR$6:BR$257,'Aceite de Oliva'!$A$6:$A$257,"&gt;="&amp;$A273,'Aceite de Oliva'!$B$6:$B$257,"&lt;="&amp;$B273)</f>
        <v>3.12</v>
      </c>
      <c r="BV273" s="8">
        <f>SUMIFS('Aceite de Oliva'!BV$6:BV$257,'Aceite de Oliva'!$A$6:$A$257,"&gt;="&amp;$A273,'Aceite de Oliva'!$B$6:$B$257,"&lt;="&amp;$B273)</f>
        <v>2.09</v>
      </c>
      <c r="BW273" s="8">
        <f>SUMIFS('Aceite de Oliva'!BW$6:BW$257,'Aceite de Oliva'!$A$6:$A$257,"&gt;="&amp;$A273,'Aceite de Oliva'!$B$6:$B$257,"&lt;="&amp;$B273)</f>
        <v>5.26</v>
      </c>
      <c r="BX273" s="8">
        <f>SUMIFS('Aceite de Oliva'!BX$6:BX$257,'Aceite de Oliva'!$A$6:$A$257,"&gt;="&amp;$A273,'Aceite de Oliva'!$B$6:$B$257,"&lt;="&amp;$B273)</f>
        <v>1.05</v>
      </c>
      <c r="BY273" s="8">
        <f>SUMIFS('Aceite de Oliva'!BY$6:BY$257,'Aceite de Oliva'!$A$6:$A$257,"&gt;="&amp;$A273,'Aceite de Oliva'!$B$6:$B$257,"&lt;="&amp;$B273)</f>
        <v>1.76</v>
      </c>
      <c r="CC273" s="8">
        <f>SUMIFS('Aceite de Oliva'!CC$6:CC$257,'Aceite de Oliva'!$A$6:$A$257,"&gt;="&amp;$A273,'Aceite de Oliva'!$B$6:$B$257,"&lt;="&amp;$B273)</f>
        <v>7.5600000000000005</v>
      </c>
      <c r="CD273" s="8">
        <f>SUMIFS('Aceite de Oliva'!CD$6:CD$257,'Aceite de Oliva'!$A$6:$A$257,"&gt;="&amp;$A273,'Aceite de Oliva'!$B$6:$B$257,"&lt;="&amp;$B273)</f>
        <v>18.549999999999997</v>
      </c>
      <c r="CE273" s="8">
        <f>SUMIFS('Aceite de Oliva'!CE$6:CE$257,'Aceite de Oliva'!$A$6:$A$257,"&gt;="&amp;$A273,'Aceite de Oliva'!$B$6:$B$257,"&lt;="&amp;$B273)</f>
        <v>4.96</v>
      </c>
      <c r="CF273" s="8">
        <f>SUMIFS('Aceite de Oliva'!CF$6:CF$257,'Aceite de Oliva'!$A$6:$A$257,"&gt;="&amp;$A273,'Aceite de Oliva'!$B$6:$B$257,"&lt;="&amp;$B273)</f>
        <v>3.77</v>
      </c>
      <c r="CJ273" s="8">
        <f>SUMIFS('Aceite de Oliva'!CJ$6:CJ$257,'Aceite de Oliva'!$A$6:$A$257,"&gt;="&amp;$A273,'Aceite de Oliva'!$B$6:$B$257,"&lt;="&amp;$B273)</f>
        <v>5.48</v>
      </c>
      <c r="CK273" s="8">
        <f>SUMIFS('Aceite de Oliva'!CK$6:CK$257,'Aceite de Oliva'!$A$6:$A$257,"&gt;="&amp;$A273,'Aceite de Oliva'!$B$6:$B$257,"&lt;="&amp;$B273)</f>
        <v>7.07</v>
      </c>
      <c r="CL273" s="8">
        <f>SUMIFS('Aceite de Oliva'!CL$6:CL$257,'Aceite de Oliva'!$A$6:$A$257,"&gt;="&amp;$A273,'Aceite de Oliva'!$B$6:$B$257,"&lt;="&amp;$B273)</f>
        <v>6.6</v>
      </c>
      <c r="CM273" s="8">
        <f>SUMIFS('Aceite de Oliva'!CM$6:CM$257,'Aceite de Oliva'!$A$6:$A$257,"&gt;="&amp;$A273,'Aceite de Oliva'!$B$6:$B$257,"&lt;="&amp;$B273)</f>
        <v>2.4300000000000002</v>
      </c>
      <c r="CQ273" s="8">
        <f>SUMIFS('Aceite de Oliva'!CQ$6:CQ$257,'Aceite de Oliva'!$A$6:$A$257,"&gt;="&amp;$A273,'Aceite de Oliva'!$B$6:$B$257,"&lt;="&amp;$B273)</f>
        <v>5.26</v>
      </c>
      <c r="CR273" s="8">
        <f>SUMIFS('Aceite de Oliva'!CR$6:CR$257,'Aceite de Oliva'!$A$6:$A$257,"&gt;="&amp;$A273,'Aceite de Oliva'!$B$6:$B$257,"&lt;="&amp;$B273)</f>
        <v>2.1100000000000003</v>
      </c>
      <c r="CS273" s="8">
        <f>SUMIFS('Aceite de Oliva'!CS$6:CS$257,'Aceite de Oliva'!$A$6:$A$257,"&gt;="&amp;$A273,'Aceite de Oliva'!$B$6:$B$257,"&lt;="&amp;$B273)</f>
        <v>5.01</v>
      </c>
      <c r="CT273" s="8">
        <f>SUMIFS('Aceite de Oliva'!CT$6:CT$257,'Aceite de Oliva'!$A$6:$A$257,"&gt;="&amp;$A273,'Aceite de Oliva'!$B$6:$B$257,"&lt;="&amp;$B273)</f>
        <v>9.48</v>
      </c>
      <c r="CX273" s="8">
        <f>SUMIFS('Aceite de Oliva'!CX$6:CX$257,'Aceite de Oliva'!$A$6:$A$257,"&gt;="&amp;$A273,'Aceite de Oliva'!$B$6:$B$257,"&lt;="&amp;$B273)</f>
        <v>2.75</v>
      </c>
      <c r="CY273" s="8">
        <f>SUMIFS('Aceite de Oliva'!CY$6:CY$257,'Aceite de Oliva'!$A$6:$A$257,"&gt;="&amp;$A273,'Aceite de Oliva'!$B$6:$B$257,"&lt;="&amp;$B273)</f>
        <v>2.54</v>
      </c>
      <c r="CZ273" s="8">
        <f>SUMIFS('Aceite de Oliva'!CZ$6:CZ$257,'Aceite de Oliva'!$A$6:$A$257,"&gt;="&amp;$A273,'Aceite de Oliva'!$B$6:$B$257,"&lt;="&amp;$B273)</f>
        <v>1.79</v>
      </c>
      <c r="DA273" s="8">
        <f>SUMIFS('Aceite de Oliva'!DA$6:DA$257,'Aceite de Oliva'!$A$6:$A$257,"&gt;="&amp;$A273,'Aceite de Oliva'!$B$6:$B$257,"&lt;="&amp;$B273)</f>
        <v>4.7300000000000004</v>
      </c>
      <c r="DE273" s="8">
        <f>SUMIFS('Aceite de Oliva'!DE$6:DE$257,'Aceite de Oliva'!$A$6:$A$257,"&gt;="&amp;$A273,'Aceite de Oliva'!$B$6:$B$257,"&lt;="&amp;$B273)</f>
        <v>2.83</v>
      </c>
      <c r="DF273" s="8">
        <f>SUMIFS('Aceite de Oliva'!DF$6:DF$257,'Aceite de Oliva'!$A$6:$A$257,"&gt;="&amp;$A273,'Aceite de Oliva'!$B$6:$B$257,"&lt;="&amp;$B273)</f>
        <v>1.9900000000000002</v>
      </c>
      <c r="DG273" s="8">
        <f>SUMIFS('Aceite de Oliva'!DG$6:DG$257,'Aceite de Oliva'!$A$6:$A$257,"&gt;="&amp;$A273,'Aceite de Oliva'!$B$6:$B$257,"&lt;="&amp;$B273)</f>
        <v>3.1100000000000003</v>
      </c>
      <c r="DH273" s="8">
        <f>SUMIFS('Aceite de Oliva'!DH$6:DH$257,'Aceite de Oliva'!$A$6:$A$257,"&gt;="&amp;$A273,'Aceite de Oliva'!$B$6:$B$257,"&lt;="&amp;$B273)</f>
        <v>2.81</v>
      </c>
      <c r="DL273" s="8">
        <f>SUMIFS('Aceite de Oliva'!DL$6:DL$257,'Aceite de Oliva'!$A$6:$A$257,"&gt;="&amp;$A273,'Aceite de Oliva'!$B$6:$B$257,"&lt;="&amp;$B273)</f>
        <v>2.42</v>
      </c>
      <c r="DM273" s="8">
        <f>SUMIFS('Aceite de Oliva'!DM$6:DM$257,'Aceite de Oliva'!$A$6:$A$257,"&gt;="&amp;$A273,'Aceite de Oliva'!$B$6:$B$257,"&lt;="&amp;$B273)</f>
        <v>0.88</v>
      </c>
      <c r="DN273" s="8">
        <f>SUMIFS('Aceite de Oliva'!DN$6:DN$257,'Aceite de Oliva'!$A$6:$A$257,"&gt;="&amp;$A273,'Aceite de Oliva'!$B$6:$B$257,"&lt;="&amp;$B273)</f>
        <v>3.34</v>
      </c>
      <c r="DO273" s="8">
        <f>SUMIFS('Aceite de Oliva'!DO$6:DO$257,'Aceite de Oliva'!$A$6:$A$257,"&gt;="&amp;$A273,'Aceite de Oliva'!$B$6:$B$257,"&lt;="&amp;$B273)</f>
        <v>0.22</v>
      </c>
      <c r="DS273" s="8">
        <f>SUMIFS('Aceite de Oliva'!DS$6:DS$257,'Aceite de Oliva'!$A$6:$A$257,"&gt;="&amp;$A273,'Aceite de Oliva'!$B$6:$B$257,"&lt;="&amp;$B273)</f>
        <v>3.25</v>
      </c>
      <c r="DT273" s="8">
        <f>SUMIFS('Aceite de Oliva'!DT$6:DT$257,'Aceite de Oliva'!$A$6:$A$257,"&gt;="&amp;$A273,'Aceite de Oliva'!$B$6:$B$257,"&lt;="&amp;$B273)</f>
        <v>1.02</v>
      </c>
      <c r="DU273" s="8">
        <f>SUMIFS('Aceite de Oliva'!DU$6:DU$257,'Aceite de Oliva'!$A$6:$A$257,"&gt;="&amp;$A273,'Aceite de Oliva'!$B$6:$B$257,"&lt;="&amp;$B273)</f>
        <v>4.6500000000000004</v>
      </c>
      <c r="DV273" s="8">
        <f>SUMIFS('Aceite de Oliva'!DV$6:DV$257,'Aceite de Oliva'!$A$6:$A$257,"&gt;="&amp;$A273,'Aceite de Oliva'!$B$6:$B$257,"&lt;="&amp;$B273)</f>
        <v>0.91</v>
      </c>
      <c r="DZ273" s="8">
        <f>SUMIFS('Aceite de Oliva'!DZ$6:DZ$257,'Aceite de Oliva'!$A$6:$A$257,"&gt;="&amp;$A273,'Aceite de Oliva'!$B$6:$B$257,"&lt;="&amp;$B273)</f>
        <v>2.38</v>
      </c>
      <c r="EA273" s="8">
        <f>SUMIFS('Aceite de Oliva'!EA$6:EA$257,'Aceite de Oliva'!$A$6:$A$257,"&gt;="&amp;$A273,'Aceite de Oliva'!$B$6:$B$257,"&lt;="&amp;$B273)</f>
        <v>3.15</v>
      </c>
      <c r="EB273" s="8">
        <f>SUMIFS('Aceite de Oliva'!EB$6:EB$257,'Aceite de Oliva'!$A$6:$A$257,"&gt;="&amp;$A273,'Aceite de Oliva'!$B$6:$B$257,"&lt;="&amp;$B273)</f>
        <v>2.7199999999999998</v>
      </c>
      <c r="EC273" s="8">
        <f>SUMIFS('Aceite de Oliva'!EC$6:EC$257,'Aceite de Oliva'!$A$6:$A$257,"&gt;="&amp;$A273,'Aceite de Oliva'!$B$6:$B$257,"&lt;="&amp;$B273)</f>
        <v>0</v>
      </c>
    </row>
    <row r="274" spans="1:133" x14ac:dyDescent="0.3">
      <c r="A274" s="14">
        <f>'TAM Aceite de Oliva'!B22</f>
        <v>3.4000000000000008</v>
      </c>
      <c r="B274" s="14">
        <f>'TAM Aceite de Oliva'!C22</f>
        <v>3.5000000000000009</v>
      </c>
      <c r="C274" s="14"/>
      <c r="D274" s="8">
        <f>SUMIFS('Aceite de Oliva'!D$6:D$257,'Aceite de Oliva'!$A$6:$A$257,"&gt;="&amp;$A274,'Aceite de Oliva'!$B$6:$B$257,"&lt;="&amp;$B274)</f>
        <v>0.94</v>
      </c>
      <c r="E274" s="8">
        <f>SUMIFS('Aceite de Oliva'!E$6:E$257,'Aceite de Oliva'!$A$6:$A$257,"&gt;="&amp;$A274,'Aceite de Oliva'!$B$6:$B$257,"&lt;="&amp;$B274)</f>
        <v>0.44</v>
      </c>
      <c r="F274" s="8">
        <f>SUMIFS('Aceite de Oliva'!F$6:F$257,'Aceite de Oliva'!$A$6:$A$257,"&gt;="&amp;$A274,'Aceite de Oliva'!$B$6:$B$257,"&lt;="&amp;$B274)</f>
        <v>0.92999999999999994</v>
      </c>
      <c r="G274" s="8">
        <f>SUMIFS('Aceite de Oliva'!G$6:G$257,'Aceite de Oliva'!$A$6:$A$257,"&gt;="&amp;$A274,'Aceite de Oliva'!$B$6:$B$257,"&lt;="&amp;$B274)</f>
        <v>0.72</v>
      </c>
      <c r="H274" s="14"/>
      <c r="I274" s="14"/>
      <c r="J274" s="14"/>
      <c r="K274" s="8">
        <f>SUMIFS('Aceite de Oliva'!K$6:K$257,'Aceite de Oliva'!$A$6:$A$257,"&gt;="&amp;$A274,'Aceite de Oliva'!$B$6:$B$257,"&lt;="&amp;$B274)</f>
        <v>0.78</v>
      </c>
      <c r="L274" s="8">
        <f>SUMIFS('Aceite de Oliva'!L$6:L$257,'Aceite de Oliva'!$A$6:$A$257,"&gt;="&amp;$A274,'Aceite de Oliva'!$B$6:$B$257,"&lt;="&amp;$B274)</f>
        <v>1.6099999999999999</v>
      </c>
      <c r="M274" s="8">
        <f>SUMIFS('Aceite de Oliva'!M$6:M$257,'Aceite de Oliva'!$A$6:$A$257,"&gt;="&amp;$A274,'Aceite de Oliva'!$B$6:$B$257,"&lt;="&amp;$B274)</f>
        <v>0.58000000000000007</v>
      </c>
      <c r="N274" s="8">
        <f>SUMIFS('Aceite de Oliva'!N$6:N$257,'Aceite de Oliva'!$A$6:$A$257,"&gt;="&amp;$A274,'Aceite de Oliva'!$B$6:$B$257,"&lt;="&amp;$B274)</f>
        <v>0.21</v>
      </c>
      <c r="O274" s="14"/>
      <c r="P274" s="14"/>
      <c r="Q274" s="14"/>
      <c r="R274" s="8">
        <f>SUMIFS('Aceite de Oliva'!R$6:R$257,'Aceite de Oliva'!$A$6:$A$257,"&gt;="&amp;$A274,'Aceite de Oliva'!$B$6:$B$257,"&lt;="&amp;$B274)</f>
        <v>0.26</v>
      </c>
      <c r="S274" s="8">
        <f>SUMIFS('Aceite de Oliva'!S$6:S$257,'Aceite de Oliva'!$A$6:$A$257,"&gt;="&amp;$A274,'Aceite de Oliva'!$B$6:$B$257,"&lt;="&amp;$B274)</f>
        <v>0.56999999999999995</v>
      </c>
      <c r="T274" s="8">
        <f>SUMIFS('Aceite de Oliva'!T$6:T$257,'Aceite de Oliva'!$A$6:$A$257,"&gt;="&amp;$A274,'Aceite de Oliva'!$B$6:$B$257,"&lt;="&amp;$B274)</f>
        <v>0.27</v>
      </c>
      <c r="U274" s="8">
        <f>SUMIFS('Aceite de Oliva'!U$6:U$257,'Aceite de Oliva'!$A$6:$A$257,"&gt;="&amp;$A274,'Aceite de Oliva'!$B$6:$B$257,"&lt;="&amp;$B274)</f>
        <v>0</v>
      </c>
      <c r="V274" s="14"/>
      <c r="W274" s="14"/>
      <c r="X274" s="14"/>
      <c r="Y274" s="8">
        <f>SUMIFS('Aceite de Oliva'!Y$6:Y$257,'Aceite de Oliva'!$A$6:$A$257,"&gt;="&amp;$A274,'Aceite de Oliva'!$B$6:$B$257,"&lt;="&amp;$B274)</f>
        <v>0.2</v>
      </c>
      <c r="Z274" s="8">
        <f>SUMIFS('Aceite de Oliva'!Z$6:Z$257,'Aceite de Oliva'!$A$6:$A$257,"&gt;="&amp;$A274,'Aceite de Oliva'!$B$6:$B$257,"&lt;="&amp;$B274)</f>
        <v>0.26</v>
      </c>
      <c r="AA274" s="8">
        <f>SUMIFS('Aceite de Oliva'!AA$6:AA$257,'Aceite de Oliva'!$A$6:$A$257,"&gt;="&amp;$A274,'Aceite de Oliva'!$B$6:$B$257,"&lt;="&amp;$B274)</f>
        <v>0.21</v>
      </c>
      <c r="AB274" s="8">
        <f>SUMIFS('Aceite de Oliva'!AB$6:AB$257,'Aceite de Oliva'!$A$6:$A$257,"&gt;="&amp;$A274,'Aceite de Oliva'!$B$6:$B$257,"&lt;="&amp;$B274)</f>
        <v>0.14000000000000001</v>
      </c>
      <c r="AC274" s="14"/>
      <c r="AD274" s="14"/>
      <c r="AE274" s="14"/>
      <c r="AF274" s="8">
        <f>SUMIFS('Aceite de Oliva'!AF$6:AF$257,'Aceite de Oliva'!$A$6:$A$257,"&gt;="&amp;$A274,'Aceite de Oliva'!$B$6:$B$257,"&lt;="&amp;$B274)</f>
        <v>0.57000000000000006</v>
      </c>
      <c r="AG274" s="8">
        <f>SUMIFS('Aceite de Oliva'!AG$6:AG$257,'Aceite de Oliva'!$A$6:$A$257,"&gt;="&amp;$A274,'Aceite de Oliva'!$B$6:$B$257,"&lt;="&amp;$B274)</f>
        <v>0.62</v>
      </c>
      <c r="AH274" s="8">
        <f>SUMIFS('Aceite de Oliva'!AH$6:AH$257,'Aceite de Oliva'!$A$6:$A$257,"&gt;="&amp;$A274,'Aceite de Oliva'!$B$6:$B$257,"&lt;="&amp;$B274)</f>
        <v>0.96</v>
      </c>
      <c r="AI274" s="8">
        <f>SUMIFS('Aceite de Oliva'!AI$6:AI$257,'Aceite de Oliva'!$A$6:$A$257,"&gt;="&amp;$A274,'Aceite de Oliva'!$B$6:$B$257,"&lt;="&amp;$B274)</f>
        <v>0</v>
      </c>
      <c r="AJ274" s="14"/>
      <c r="AK274" s="14"/>
      <c r="AL274" s="14"/>
      <c r="AM274" s="8">
        <f>SUMIFS('Aceite de Oliva'!AM$6:AM$257,'Aceite de Oliva'!$A$6:$A$257,"&gt;="&amp;$A274,'Aceite de Oliva'!$B$6:$B$257,"&lt;="&amp;$B274)</f>
        <v>0.03</v>
      </c>
      <c r="AN274" s="8">
        <f>SUMIFS('Aceite de Oliva'!AN$6:AN$257,'Aceite de Oliva'!$A$6:$A$257,"&gt;="&amp;$A274,'Aceite de Oliva'!$B$6:$B$257,"&lt;="&amp;$B274)</f>
        <v>0</v>
      </c>
      <c r="AO274" s="8">
        <f>SUMIFS('Aceite de Oliva'!AO$6:AO$257,'Aceite de Oliva'!$A$6:$A$257,"&gt;="&amp;$A274,'Aceite de Oliva'!$B$6:$B$257,"&lt;="&amp;$B274)</f>
        <v>0.06</v>
      </c>
      <c r="AP274" s="8">
        <f>SUMIFS('Aceite de Oliva'!AP$6:AP$257,'Aceite de Oliva'!$A$6:$A$257,"&gt;="&amp;$A274,'Aceite de Oliva'!$B$6:$B$257,"&lt;="&amp;$B274)</f>
        <v>0</v>
      </c>
      <c r="AQ274" s="14"/>
      <c r="AR274" s="14"/>
      <c r="AT274" s="8">
        <f>SUMIFS('Aceite de Oliva'!AT$6:AT$257,'Aceite de Oliva'!$A$6:$A$257,"&gt;="&amp;$A274,'Aceite de Oliva'!$B$6:$B$257,"&lt;="&amp;$B274)</f>
        <v>0.39</v>
      </c>
      <c r="AU274" s="8">
        <f>SUMIFS('Aceite de Oliva'!AU$6:AU$257,'Aceite de Oliva'!$A$6:$A$257,"&gt;="&amp;$A274,'Aceite de Oliva'!$B$6:$B$257,"&lt;="&amp;$B274)</f>
        <v>0.25</v>
      </c>
      <c r="AV274" s="8">
        <f>SUMIFS('Aceite de Oliva'!AV$6:AV$257,'Aceite de Oliva'!$A$6:$A$257,"&gt;="&amp;$A274,'Aceite de Oliva'!$B$6:$B$257,"&lt;="&amp;$B274)</f>
        <v>0.28999999999999998</v>
      </c>
      <c r="AW274" s="8">
        <f>SUMIFS('Aceite de Oliva'!AW$6:AW$257,'Aceite de Oliva'!$A$6:$A$257,"&gt;="&amp;$A274,'Aceite de Oliva'!$B$6:$B$257,"&lt;="&amp;$B274)</f>
        <v>0.92</v>
      </c>
      <c r="BA274" s="8">
        <f>SUMIFS('Aceite de Oliva'!BA$6:BA$257,'Aceite de Oliva'!$A$6:$A$257,"&gt;="&amp;A274,'Aceite de Oliva'!$B$6:$B$257,"&lt;="&amp;B274)</f>
        <v>0.73</v>
      </c>
      <c r="BB274" s="8">
        <f>SUMIFS('Aceite de Oliva'!BB$6:BB$257,'Aceite de Oliva'!$A$6:$A$257,"&gt;="&amp;$A274,'Aceite de Oliva'!$B$6:$B$257,"&lt;="&amp;$B274)</f>
        <v>1.26</v>
      </c>
      <c r="BC274" s="8">
        <f>SUMIFS('Aceite de Oliva'!BC$6:BC$257,'Aceite de Oliva'!$A$6:$A$257,"&gt;="&amp;$A274,'Aceite de Oliva'!$B$6:$B$257,"&lt;="&amp;$B274)</f>
        <v>0.67999999999999994</v>
      </c>
      <c r="BD274" s="8">
        <f>SUMIFS('Aceite de Oliva'!BD$6:BD$257,'Aceite de Oliva'!$A$6:$A$257,"&gt;="&amp;$A274,'Aceite de Oliva'!$B$6:$B$257,"&lt;="&amp;$B274)</f>
        <v>0.48</v>
      </c>
      <c r="BE274" s="5"/>
      <c r="BH274" s="8">
        <f>SUMIFS('Aceite de Oliva'!BH$6:BH$257,'Aceite de Oliva'!$A$6:$A$257,"&gt;="&amp;$A274,'Aceite de Oliva'!$B$6:$B$257,"&lt;="&amp;$B274)</f>
        <v>0.54</v>
      </c>
      <c r="BI274" s="8">
        <f>SUMIFS('Aceite de Oliva'!BI$6:BI$257,'Aceite de Oliva'!$A$6:$A$257,"&gt;="&amp;$A274,'Aceite de Oliva'!$B$6:$B$257,"&lt;="&amp;$B274)</f>
        <v>0.41</v>
      </c>
      <c r="BJ274" s="8">
        <f>SUMIFS('Aceite de Oliva'!BJ$6:BJ$257,'Aceite de Oliva'!$A$6:$A$257,"&gt;="&amp;$A274,'Aceite de Oliva'!$B$6:$B$257,"&lt;="&amp;$B274)</f>
        <v>0.33999999999999997</v>
      </c>
      <c r="BK274" s="8">
        <f>SUMIFS('Aceite de Oliva'!BK$6:BK$257,'Aceite de Oliva'!$A$6:$A$257,"&gt;="&amp;$A274,'Aceite de Oliva'!$B$6:$B$257,"&lt;="&amp;$B274)</f>
        <v>0</v>
      </c>
      <c r="BO274" s="8">
        <f>SUMIFS('Aceite de Oliva'!BO$6:BO$257,'Aceite de Oliva'!$A$6:$A$257,"&gt;="&amp;$A274,'Aceite de Oliva'!$B$6:$B$257,"&lt;="&amp;$B274)</f>
        <v>0.82000000000000006</v>
      </c>
      <c r="BP274" s="8">
        <f>SUMIFS('Aceite de Oliva'!BP$6:BP$257,'Aceite de Oliva'!$A$6:$A$257,"&gt;="&amp;$A274,'Aceite de Oliva'!$B$6:$B$257,"&lt;="&amp;$B274)</f>
        <v>0.36</v>
      </c>
      <c r="BQ274" s="8">
        <f>SUMIFS('Aceite de Oliva'!BQ$6:BQ$257,'Aceite de Oliva'!$A$6:$A$257,"&gt;="&amp;$A274,'Aceite de Oliva'!$B$6:$B$257,"&lt;="&amp;$B274)</f>
        <v>0.89</v>
      </c>
      <c r="BR274" s="8">
        <f>SUMIFS('Aceite de Oliva'!BR$6:BR$257,'Aceite de Oliva'!$A$6:$A$257,"&gt;="&amp;$A274,'Aceite de Oliva'!$B$6:$B$257,"&lt;="&amp;$B274)</f>
        <v>0.7</v>
      </c>
      <c r="BV274" s="8">
        <f>SUMIFS('Aceite de Oliva'!BV$6:BV$257,'Aceite de Oliva'!$A$6:$A$257,"&gt;="&amp;$A274,'Aceite de Oliva'!$B$6:$B$257,"&lt;="&amp;$B274)</f>
        <v>0.79</v>
      </c>
      <c r="BW274" s="8">
        <f>SUMIFS('Aceite de Oliva'!BW$6:BW$257,'Aceite de Oliva'!$A$6:$A$257,"&gt;="&amp;$A274,'Aceite de Oliva'!$B$6:$B$257,"&lt;="&amp;$B274)</f>
        <v>0.6</v>
      </c>
      <c r="BX274" s="8">
        <f>SUMIFS('Aceite de Oliva'!BX$6:BX$257,'Aceite de Oliva'!$A$6:$A$257,"&gt;="&amp;$A274,'Aceite de Oliva'!$B$6:$B$257,"&lt;="&amp;$B274)</f>
        <v>0.87</v>
      </c>
      <c r="BY274" s="8">
        <f>SUMIFS('Aceite de Oliva'!BY$6:BY$257,'Aceite de Oliva'!$A$6:$A$257,"&gt;="&amp;$A274,'Aceite de Oliva'!$B$6:$B$257,"&lt;="&amp;$B274)</f>
        <v>1.05</v>
      </c>
      <c r="CC274" s="8">
        <f>SUMIFS('Aceite de Oliva'!CC$6:CC$257,'Aceite de Oliva'!$A$6:$A$257,"&gt;="&amp;$A274,'Aceite de Oliva'!$B$6:$B$257,"&lt;="&amp;$B274)</f>
        <v>11.91</v>
      </c>
      <c r="CD274" s="8">
        <f>SUMIFS('Aceite de Oliva'!CD$6:CD$257,'Aceite de Oliva'!$A$6:$A$257,"&gt;="&amp;$A274,'Aceite de Oliva'!$B$6:$B$257,"&lt;="&amp;$B274)</f>
        <v>8.27</v>
      </c>
      <c r="CE274" s="8">
        <f>SUMIFS('Aceite de Oliva'!CE$6:CE$257,'Aceite de Oliva'!$A$6:$A$257,"&gt;="&amp;$A274,'Aceite de Oliva'!$B$6:$B$257,"&lt;="&amp;$B274)</f>
        <v>17.489999999999998</v>
      </c>
      <c r="CF274" s="8">
        <f>SUMIFS('Aceite de Oliva'!CF$6:CF$257,'Aceite de Oliva'!$A$6:$A$257,"&gt;="&amp;$A274,'Aceite de Oliva'!$B$6:$B$257,"&lt;="&amp;$B274)</f>
        <v>6.47</v>
      </c>
      <c r="CJ274" s="8">
        <f>SUMIFS('Aceite de Oliva'!CJ$6:CJ$257,'Aceite de Oliva'!$A$6:$A$257,"&gt;="&amp;$A274,'Aceite de Oliva'!$B$6:$B$257,"&lt;="&amp;$B274)</f>
        <v>19.400000000000002</v>
      </c>
      <c r="CK274" s="8">
        <f>SUMIFS('Aceite de Oliva'!CK$6:CK$257,'Aceite de Oliva'!$A$6:$A$257,"&gt;="&amp;$A274,'Aceite de Oliva'!$B$6:$B$257,"&lt;="&amp;$B274)</f>
        <v>20.43</v>
      </c>
      <c r="CL274" s="8">
        <f>SUMIFS('Aceite de Oliva'!CL$6:CL$257,'Aceite de Oliva'!$A$6:$A$257,"&gt;="&amp;$A274,'Aceite de Oliva'!$B$6:$B$257,"&lt;="&amp;$B274)</f>
        <v>23.25</v>
      </c>
      <c r="CM274" s="8">
        <f>SUMIFS('Aceite de Oliva'!CM$6:CM$257,'Aceite de Oliva'!$A$6:$A$257,"&gt;="&amp;$A274,'Aceite de Oliva'!$B$6:$B$257,"&lt;="&amp;$B274)</f>
        <v>11.44</v>
      </c>
      <c r="CQ274" s="8">
        <f>SUMIFS('Aceite de Oliva'!CQ$6:CQ$257,'Aceite de Oliva'!$A$6:$A$257,"&gt;="&amp;$A274,'Aceite de Oliva'!$B$6:$B$257,"&lt;="&amp;$B274)</f>
        <v>7.52</v>
      </c>
      <c r="CR274" s="8">
        <f>SUMIFS('Aceite de Oliva'!CR$6:CR$257,'Aceite de Oliva'!$A$6:$A$257,"&gt;="&amp;$A274,'Aceite de Oliva'!$B$6:$B$257,"&lt;="&amp;$B274)</f>
        <v>12.409999999999998</v>
      </c>
      <c r="CS274" s="8">
        <f>SUMIFS('Aceite de Oliva'!CS$6:CS$257,'Aceite de Oliva'!$A$6:$A$257,"&gt;="&amp;$A274,'Aceite de Oliva'!$B$6:$B$257,"&lt;="&amp;$B274)</f>
        <v>6.5100000000000007</v>
      </c>
      <c r="CT274" s="8">
        <f>SUMIFS('Aceite de Oliva'!CT$6:CT$257,'Aceite de Oliva'!$A$6:$A$257,"&gt;="&amp;$A274,'Aceite de Oliva'!$B$6:$B$257,"&lt;="&amp;$B274)</f>
        <v>6.95</v>
      </c>
      <c r="CX274" s="8">
        <f>SUMIFS('Aceite de Oliva'!CX$6:CX$257,'Aceite de Oliva'!$A$6:$A$257,"&gt;="&amp;$A274,'Aceite de Oliva'!$B$6:$B$257,"&lt;="&amp;$B274)</f>
        <v>9.5</v>
      </c>
      <c r="CY274" s="8">
        <f>SUMIFS('Aceite de Oliva'!CY$6:CY$257,'Aceite de Oliva'!$A$6:$A$257,"&gt;="&amp;$A274,'Aceite de Oliva'!$B$6:$B$257,"&lt;="&amp;$B274)</f>
        <v>15.2</v>
      </c>
      <c r="CZ274" s="8">
        <f>SUMIFS('Aceite de Oliva'!CZ$6:CZ$257,'Aceite de Oliva'!$A$6:$A$257,"&gt;="&amp;$A274,'Aceite de Oliva'!$B$6:$B$257,"&lt;="&amp;$B274)</f>
        <v>6.44</v>
      </c>
      <c r="DA274" s="8">
        <f>SUMIFS('Aceite de Oliva'!DA$6:DA$257,'Aceite de Oliva'!$A$6:$A$257,"&gt;="&amp;$A274,'Aceite de Oliva'!$B$6:$B$257,"&lt;="&amp;$B274)</f>
        <v>12.52</v>
      </c>
      <c r="DE274" s="8">
        <f>SUMIFS('Aceite de Oliva'!DE$6:DE$257,'Aceite de Oliva'!$A$6:$A$257,"&gt;="&amp;$A274,'Aceite de Oliva'!$B$6:$B$257,"&lt;="&amp;$B274)</f>
        <v>8.59</v>
      </c>
      <c r="DF274" s="8">
        <f>SUMIFS('Aceite de Oliva'!DF$6:DF$257,'Aceite de Oliva'!$A$6:$A$257,"&gt;="&amp;$A274,'Aceite de Oliva'!$B$6:$B$257,"&lt;="&amp;$B274)</f>
        <v>10.56</v>
      </c>
      <c r="DG274" s="8">
        <f>SUMIFS('Aceite de Oliva'!DG$6:DG$257,'Aceite de Oliva'!$A$6:$A$257,"&gt;="&amp;$A274,'Aceite de Oliva'!$B$6:$B$257,"&lt;="&amp;$B274)</f>
        <v>4.99</v>
      </c>
      <c r="DH274" s="8">
        <f>SUMIFS('Aceite de Oliva'!DH$6:DH$257,'Aceite de Oliva'!$A$6:$A$257,"&gt;="&amp;$A274,'Aceite de Oliva'!$B$6:$B$257,"&lt;="&amp;$B274)</f>
        <v>15.61</v>
      </c>
      <c r="DL274" s="8">
        <f>SUMIFS('Aceite de Oliva'!DL$6:DL$257,'Aceite de Oliva'!$A$6:$A$257,"&gt;="&amp;$A274,'Aceite de Oliva'!$B$6:$B$257,"&lt;="&amp;$B274)</f>
        <v>9.91</v>
      </c>
      <c r="DM274" s="8">
        <f>SUMIFS('Aceite de Oliva'!DM$6:DM$257,'Aceite de Oliva'!$A$6:$A$257,"&gt;="&amp;$A274,'Aceite de Oliva'!$B$6:$B$257,"&lt;="&amp;$B274)</f>
        <v>3.54</v>
      </c>
      <c r="DN274" s="8">
        <f>SUMIFS('Aceite de Oliva'!DN$6:DN$257,'Aceite de Oliva'!$A$6:$A$257,"&gt;="&amp;$A274,'Aceite de Oliva'!$B$6:$B$257,"&lt;="&amp;$B274)</f>
        <v>3.3200000000000003</v>
      </c>
      <c r="DO274" s="8">
        <f>SUMIFS('Aceite de Oliva'!DO$6:DO$257,'Aceite de Oliva'!$A$6:$A$257,"&gt;="&amp;$A274,'Aceite de Oliva'!$B$6:$B$257,"&lt;="&amp;$B274)</f>
        <v>36.86</v>
      </c>
      <c r="DS274" s="8">
        <f>SUMIFS('Aceite de Oliva'!DS$6:DS$257,'Aceite de Oliva'!$A$6:$A$257,"&gt;="&amp;$A274,'Aceite de Oliva'!$B$6:$B$257,"&lt;="&amp;$B274)</f>
        <v>2.35</v>
      </c>
      <c r="DT274" s="8">
        <f>SUMIFS('Aceite de Oliva'!DT$6:DT$257,'Aceite de Oliva'!$A$6:$A$257,"&gt;="&amp;$A274,'Aceite de Oliva'!$B$6:$B$257,"&lt;="&amp;$B274)</f>
        <v>5.34</v>
      </c>
      <c r="DU274" s="8">
        <f>SUMIFS('Aceite de Oliva'!DU$6:DU$257,'Aceite de Oliva'!$A$6:$A$257,"&gt;="&amp;$A274,'Aceite de Oliva'!$B$6:$B$257,"&lt;="&amp;$B274)</f>
        <v>1.6500000000000001</v>
      </c>
      <c r="DV274" s="8">
        <f>SUMIFS('Aceite de Oliva'!DV$6:DV$257,'Aceite de Oliva'!$A$6:$A$257,"&gt;="&amp;$A274,'Aceite de Oliva'!$B$6:$B$257,"&lt;="&amp;$B274)</f>
        <v>1.73</v>
      </c>
      <c r="DZ274" s="8">
        <f>SUMIFS('Aceite de Oliva'!DZ$6:DZ$257,'Aceite de Oliva'!$A$6:$A$257,"&gt;="&amp;$A274,'Aceite de Oliva'!$B$6:$B$257,"&lt;="&amp;$B274)</f>
        <v>3.28</v>
      </c>
      <c r="EA274" s="8">
        <f>SUMIFS('Aceite de Oliva'!EA$6:EA$257,'Aceite de Oliva'!$A$6:$A$257,"&gt;="&amp;$A274,'Aceite de Oliva'!$B$6:$B$257,"&lt;="&amp;$B274)</f>
        <v>2.68</v>
      </c>
      <c r="EB274" s="8">
        <f>SUMIFS('Aceite de Oliva'!EB$6:EB$257,'Aceite de Oliva'!$A$6:$A$257,"&gt;="&amp;$A274,'Aceite de Oliva'!$B$6:$B$257,"&lt;="&amp;$B274)</f>
        <v>1.97</v>
      </c>
      <c r="EC274" s="8">
        <f>SUMIFS('Aceite de Oliva'!EC$6:EC$257,'Aceite de Oliva'!$A$6:$A$257,"&gt;="&amp;$A274,'Aceite de Oliva'!$B$6:$B$257,"&lt;="&amp;$B274)</f>
        <v>6.93</v>
      </c>
    </row>
    <row r="275" spans="1:133" x14ac:dyDescent="0.3">
      <c r="A275" s="14">
        <f>'TAM Aceite de Oliva'!B23</f>
        <v>3.5000000000000009</v>
      </c>
      <c r="B275" s="14">
        <f>'TAM Aceite de Oliva'!C23</f>
        <v>3.600000000000001</v>
      </c>
      <c r="C275" s="14"/>
      <c r="D275" s="8">
        <f>SUMIFS('Aceite de Oliva'!D$6:D$257,'Aceite de Oliva'!$A$6:$A$257,"&gt;="&amp;$A275,'Aceite de Oliva'!$B$6:$B$257,"&lt;="&amp;$B275)</f>
        <v>3.22</v>
      </c>
      <c r="E275" s="8">
        <f>SUMIFS('Aceite de Oliva'!E$6:E$257,'Aceite de Oliva'!$A$6:$A$257,"&gt;="&amp;$A275,'Aceite de Oliva'!$B$6:$B$257,"&lt;="&amp;$B275)</f>
        <v>8.17</v>
      </c>
      <c r="F275" s="8">
        <f>SUMIFS('Aceite de Oliva'!F$6:F$257,'Aceite de Oliva'!$A$6:$A$257,"&gt;="&amp;$A275,'Aceite de Oliva'!$B$6:$B$257,"&lt;="&amp;$B275)</f>
        <v>2.12</v>
      </c>
      <c r="G275" s="8">
        <f>SUMIFS('Aceite de Oliva'!G$6:G$257,'Aceite de Oliva'!$A$6:$A$257,"&gt;="&amp;$A275,'Aceite de Oliva'!$B$6:$B$257,"&lt;="&amp;$B275)</f>
        <v>3.46</v>
      </c>
      <c r="H275" s="14"/>
      <c r="I275" s="14"/>
      <c r="J275" s="14"/>
      <c r="K275" s="8">
        <f>SUMIFS('Aceite de Oliva'!K$6:K$257,'Aceite de Oliva'!$A$6:$A$257,"&gt;="&amp;$A275,'Aceite de Oliva'!$B$6:$B$257,"&lt;="&amp;$B275)</f>
        <v>5.03</v>
      </c>
      <c r="L275" s="8">
        <f>SUMIFS('Aceite de Oliva'!L$6:L$257,'Aceite de Oliva'!$A$6:$A$257,"&gt;="&amp;$A275,'Aceite de Oliva'!$B$6:$B$257,"&lt;="&amp;$B275)</f>
        <v>19.07</v>
      </c>
      <c r="M275" s="8">
        <f>SUMIFS('Aceite de Oliva'!M$6:M$257,'Aceite de Oliva'!$A$6:$A$257,"&gt;="&amp;$A275,'Aceite de Oliva'!$B$6:$B$257,"&lt;="&amp;$B275)</f>
        <v>2.23</v>
      </c>
      <c r="N275" s="8">
        <f>SUMIFS('Aceite de Oliva'!N$6:N$257,'Aceite de Oliva'!$A$6:$A$257,"&gt;="&amp;$A275,'Aceite de Oliva'!$B$6:$B$257,"&lt;="&amp;$B275)</f>
        <v>3.56</v>
      </c>
      <c r="O275" s="14"/>
      <c r="P275" s="14"/>
      <c r="Q275" s="14"/>
      <c r="R275" s="8">
        <f>SUMIFS('Aceite de Oliva'!R$6:R$257,'Aceite de Oliva'!$A$6:$A$257,"&gt;="&amp;$A275,'Aceite de Oliva'!$B$6:$B$257,"&lt;="&amp;$B275)</f>
        <v>2.36</v>
      </c>
      <c r="S275" s="8">
        <f>SUMIFS('Aceite de Oliva'!S$6:S$257,'Aceite de Oliva'!$A$6:$A$257,"&gt;="&amp;$A275,'Aceite de Oliva'!$B$6:$B$257,"&lt;="&amp;$B275)</f>
        <v>6.42</v>
      </c>
      <c r="T275" s="8">
        <f>SUMIFS('Aceite de Oliva'!T$6:T$257,'Aceite de Oliva'!$A$6:$A$257,"&gt;="&amp;$A275,'Aceite de Oliva'!$B$6:$B$257,"&lt;="&amp;$B275)</f>
        <v>1.68</v>
      </c>
      <c r="U275" s="8">
        <f>SUMIFS('Aceite de Oliva'!U$6:U$257,'Aceite de Oliva'!$A$6:$A$257,"&gt;="&amp;$A275,'Aceite de Oliva'!$B$6:$B$257,"&lt;="&amp;$B275)</f>
        <v>1.71</v>
      </c>
      <c r="V275" s="14"/>
      <c r="W275" s="14"/>
      <c r="X275" s="14"/>
      <c r="Y275" s="8">
        <f>SUMIFS('Aceite de Oliva'!Y$6:Y$257,'Aceite de Oliva'!$A$6:$A$257,"&gt;="&amp;$A275,'Aceite de Oliva'!$B$6:$B$257,"&lt;="&amp;$B275)</f>
        <v>2.0499999999999998</v>
      </c>
      <c r="Z275" s="8">
        <f>SUMIFS('Aceite de Oliva'!Z$6:Z$257,'Aceite de Oliva'!$A$6:$A$257,"&gt;="&amp;$A275,'Aceite de Oliva'!$B$6:$B$257,"&lt;="&amp;$B275)</f>
        <v>3.58</v>
      </c>
      <c r="AA275" s="8">
        <f>SUMIFS('Aceite de Oliva'!AA$6:AA$257,'Aceite de Oliva'!$A$6:$A$257,"&gt;="&amp;$A275,'Aceite de Oliva'!$B$6:$B$257,"&lt;="&amp;$B275)</f>
        <v>1.6400000000000001</v>
      </c>
      <c r="AB275" s="8">
        <f>SUMIFS('Aceite de Oliva'!AB$6:AB$257,'Aceite de Oliva'!$A$6:$A$257,"&gt;="&amp;$A275,'Aceite de Oliva'!$B$6:$B$257,"&lt;="&amp;$B275)</f>
        <v>2.25</v>
      </c>
      <c r="AC275" s="14"/>
      <c r="AD275" s="14"/>
      <c r="AE275" s="14"/>
      <c r="AF275" s="8">
        <f>SUMIFS('Aceite de Oliva'!AF$6:AF$257,'Aceite de Oliva'!$A$6:$A$257,"&gt;="&amp;$A275,'Aceite de Oliva'!$B$6:$B$257,"&lt;="&amp;$B275)</f>
        <v>1.8699999999999999</v>
      </c>
      <c r="AG275" s="8">
        <f>SUMIFS('Aceite de Oliva'!AG$6:AG$257,'Aceite de Oliva'!$A$6:$A$257,"&gt;="&amp;$A275,'Aceite de Oliva'!$B$6:$B$257,"&lt;="&amp;$B275)</f>
        <v>6.09</v>
      </c>
      <c r="AH275" s="8">
        <f>SUMIFS('Aceite de Oliva'!AH$6:AH$257,'Aceite de Oliva'!$A$6:$A$257,"&gt;="&amp;$A275,'Aceite de Oliva'!$B$6:$B$257,"&lt;="&amp;$B275)</f>
        <v>0.11</v>
      </c>
      <c r="AI275" s="8">
        <f>SUMIFS('Aceite de Oliva'!AI$6:AI$257,'Aceite de Oliva'!$A$6:$A$257,"&gt;="&amp;$A275,'Aceite de Oliva'!$B$6:$B$257,"&lt;="&amp;$B275)</f>
        <v>1.67</v>
      </c>
      <c r="AJ275" s="14"/>
      <c r="AK275" s="14"/>
      <c r="AL275" s="14"/>
      <c r="AM275" s="8">
        <f>SUMIFS('Aceite de Oliva'!AM$6:AM$257,'Aceite de Oliva'!$A$6:$A$257,"&gt;="&amp;$A275,'Aceite de Oliva'!$B$6:$B$257,"&lt;="&amp;$B275)</f>
        <v>2.62</v>
      </c>
      <c r="AN275" s="8">
        <f>SUMIFS('Aceite de Oliva'!AN$6:AN$257,'Aceite de Oliva'!$A$6:$A$257,"&gt;="&amp;$A275,'Aceite de Oliva'!$B$6:$B$257,"&lt;="&amp;$B275)</f>
        <v>6.82</v>
      </c>
      <c r="AO275" s="8">
        <f>SUMIFS('Aceite de Oliva'!AO$6:AO$257,'Aceite de Oliva'!$A$6:$A$257,"&gt;="&amp;$A275,'Aceite de Oliva'!$B$6:$B$257,"&lt;="&amp;$B275)</f>
        <v>1.46</v>
      </c>
      <c r="AP275" s="8">
        <f>SUMIFS('Aceite de Oliva'!AP$6:AP$257,'Aceite de Oliva'!$A$6:$A$257,"&gt;="&amp;$A275,'Aceite de Oliva'!$B$6:$B$257,"&lt;="&amp;$B275)</f>
        <v>1.24</v>
      </c>
      <c r="AQ275" s="14"/>
      <c r="AR275" s="14"/>
      <c r="AT275" s="8">
        <f>SUMIFS('Aceite de Oliva'!AT$6:AT$257,'Aceite de Oliva'!$A$6:$A$257,"&gt;="&amp;$A275,'Aceite de Oliva'!$B$6:$B$257,"&lt;="&amp;$B275)</f>
        <v>1.1300000000000001</v>
      </c>
      <c r="AU275" s="8">
        <f>SUMIFS('Aceite de Oliva'!AU$6:AU$257,'Aceite de Oliva'!$A$6:$A$257,"&gt;="&amp;$A275,'Aceite de Oliva'!$B$6:$B$257,"&lt;="&amp;$B275)</f>
        <v>2.6399999999999997</v>
      </c>
      <c r="AV275" s="8">
        <f>SUMIFS('Aceite de Oliva'!AV$6:AV$257,'Aceite de Oliva'!$A$6:$A$257,"&gt;="&amp;$A275,'Aceite de Oliva'!$B$6:$B$257,"&lt;="&amp;$B275)</f>
        <v>0.09</v>
      </c>
      <c r="AW275" s="8">
        <f>SUMIFS('Aceite de Oliva'!AW$6:AW$257,'Aceite de Oliva'!$A$6:$A$257,"&gt;="&amp;$A275,'Aceite de Oliva'!$B$6:$B$257,"&lt;="&amp;$B275)</f>
        <v>2.08</v>
      </c>
      <c r="BA275" s="8">
        <f>SUMIFS('Aceite de Oliva'!BA$6:BA$257,'Aceite de Oliva'!$A$6:$A$257,"&gt;="&amp;A275,'Aceite de Oliva'!$B$6:$B$257,"&lt;="&amp;B275)</f>
        <v>2.21</v>
      </c>
      <c r="BB275" s="8">
        <f>SUMIFS('Aceite de Oliva'!BB$6:BB$257,'Aceite de Oliva'!$A$6:$A$257,"&gt;="&amp;$A275,'Aceite de Oliva'!$B$6:$B$257,"&lt;="&amp;$B275)</f>
        <v>3.35</v>
      </c>
      <c r="BC275" s="8">
        <f>SUMIFS('Aceite de Oliva'!BC$6:BC$257,'Aceite de Oliva'!$A$6:$A$257,"&gt;="&amp;$A275,'Aceite de Oliva'!$B$6:$B$257,"&lt;="&amp;$B275)</f>
        <v>1.4300000000000002</v>
      </c>
      <c r="BD275" s="8">
        <f>SUMIFS('Aceite de Oliva'!BD$6:BD$257,'Aceite de Oliva'!$A$6:$A$257,"&gt;="&amp;$A275,'Aceite de Oliva'!$B$6:$B$257,"&lt;="&amp;$B275)</f>
        <v>2.82</v>
      </c>
      <c r="BE275" s="5"/>
      <c r="BH275" s="8">
        <f>SUMIFS('Aceite de Oliva'!BH$6:BH$257,'Aceite de Oliva'!$A$6:$A$257,"&gt;="&amp;$A275,'Aceite de Oliva'!$B$6:$B$257,"&lt;="&amp;$B275)</f>
        <v>4.28</v>
      </c>
      <c r="BI275" s="8">
        <f>SUMIFS('Aceite de Oliva'!BI$6:BI$257,'Aceite de Oliva'!$A$6:$A$257,"&gt;="&amp;$A275,'Aceite de Oliva'!$B$6:$B$257,"&lt;="&amp;$B275)</f>
        <v>13.79</v>
      </c>
      <c r="BJ275" s="8">
        <f>SUMIFS('Aceite de Oliva'!BJ$6:BJ$257,'Aceite de Oliva'!$A$6:$A$257,"&gt;="&amp;$A275,'Aceite de Oliva'!$B$6:$B$257,"&lt;="&amp;$B275)</f>
        <v>0.88</v>
      </c>
      <c r="BK275" s="8">
        <f>SUMIFS('Aceite de Oliva'!BK$6:BK$257,'Aceite de Oliva'!$A$6:$A$257,"&gt;="&amp;$A275,'Aceite de Oliva'!$B$6:$B$257,"&lt;="&amp;$B275)</f>
        <v>4.43</v>
      </c>
      <c r="BO275" s="8">
        <f>SUMIFS('Aceite de Oliva'!BO$6:BO$257,'Aceite de Oliva'!$A$6:$A$257,"&gt;="&amp;$A275,'Aceite de Oliva'!$B$6:$B$257,"&lt;="&amp;$B275)</f>
        <v>4</v>
      </c>
      <c r="BP275" s="8">
        <f>SUMIFS('Aceite de Oliva'!BP$6:BP$257,'Aceite de Oliva'!$A$6:$A$257,"&gt;="&amp;$A275,'Aceite de Oliva'!$B$6:$B$257,"&lt;="&amp;$B275)</f>
        <v>12.8</v>
      </c>
      <c r="BQ275" s="8">
        <f>SUMIFS('Aceite de Oliva'!BQ$6:BQ$257,'Aceite de Oliva'!$A$6:$A$257,"&gt;="&amp;$A275,'Aceite de Oliva'!$B$6:$B$257,"&lt;="&amp;$B275)</f>
        <v>1.1599999999999999</v>
      </c>
      <c r="BR275" s="8">
        <f>SUMIFS('Aceite de Oliva'!BR$6:BR$257,'Aceite de Oliva'!$A$6:$A$257,"&gt;="&amp;$A275,'Aceite de Oliva'!$B$6:$B$257,"&lt;="&amp;$B275)</f>
        <v>2.7</v>
      </c>
      <c r="BV275" s="8">
        <f>SUMIFS('Aceite de Oliva'!BV$6:BV$257,'Aceite de Oliva'!$A$6:$A$257,"&gt;="&amp;$A275,'Aceite de Oliva'!$B$6:$B$257,"&lt;="&amp;$B275)</f>
        <v>17.32</v>
      </c>
      <c r="BW275" s="8">
        <f>SUMIFS('Aceite de Oliva'!BW$6:BW$257,'Aceite de Oliva'!$A$6:$A$257,"&gt;="&amp;$A275,'Aceite de Oliva'!$B$6:$B$257,"&lt;="&amp;$B275)</f>
        <v>30.06</v>
      </c>
      <c r="BX275" s="8">
        <f>SUMIFS('Aceite de Oliva'!BX$6:BX$257,'Aceite de Oliva'!$A$6:$A$257,"&gt;="&amp;$A275,'Aceite de Oliva'!$B$6:$B$257,"&lt;="&amp;$B275)</f>
        <v>17.739999999999998</v>
      </c>
      <c r="BY275" s="8">
        <f>SUMIFS('Aceite de Oliva'!BY$6:BY$257,'Aceite de Oliva'!$A$6:$A$257,"&gt;="&amp;$A275,'Aceite de Oliva'!$B$6:$B$257,"&lt;="&amp;$B275)</f>
        <v>11.51</v>
      </c>
      <c r="CC275" s="8">
        <f>SUMIFS('Aceite de Oliva'!CC$6:CC$257,'Aceite de Oliva'!$A$6:$A$257,"&gt;="&amp;$A275,'Aceite de Oliva'!$B$6:$B$257,"&lt;="&amp;$B275)</f>
        <v>14.73</v>
      </c>
      <c r="CD275" s="8">
        <f>SUMIFS('Aceite de Oliva'!CD$6:CD$257,'Aceite de Oliva'!$A$6:$A$257,"&gt;="&amp;$A275,'Aceite de Oliva'!$B$6:$B$257,"&lt;="&amp;$B275)</f>
        <v>17.700000000000003</v>
      </c>
      <c r="CE275" s="8">
        <f>SUMIFS('Aceite de Oliva'!CE$6:CE$257,'Aceite de Oliva'!$A$6:$A$257,"&gt;="&amp;$A275,'Aceite de Oliva'!$B$6:$B$257,"&lt;="&amp;$B275)</f>
        <v>12.620000000000001</v>
      </c>
      <c r="CF275" s="8">
        <f>SUMIFS('Aceite de Oliva'!CF$6:CF$257,'Aceite de Oliva'!$A$6:$A$257,"&gt;="&amp;$A275,'Aceite de Oliva'!$B$6:$B$257,"&lt;="&amp;$B275)</f>
        <v>18.37</v>
      </c>
      <c r="CJ275" s="8">
        <f>SUMIFS('Aceite de Oliva'!CJ$6:CJ$257,'Aceite de Oliva'!$A$6:$A$257,"&gt;="&amp;$A275,'Aceite de Oliva'!$B$6:$B$257,"&lt;="&amp;$B275)</f>
        <v>9.3099999999999987</v>
      </c>
      <c r="CK275" s="8">
        <f>SUMIFS('Aceite de Oliva'!CK$6:CK$257,'Aceite de Oliva'!$A$6:$A$257,"&gt;="&amp;$A275,'Aceite de Oliva'!$B$6:$B$257,"&lt;="&amp;$B275)</f>
        <v>9.26</v>
      </c>
      <c r="CL275" s="8">
        <f>SUMIFS('Aceite de Oliva'!CL$6:CL$257,'Aceite de Oliva'!$A$6:$A$257,"&gt;="&amp;$A275,'Aceite de Oliva'!$B$6:$B$257,"&lt;="&amp;$B275)</f>
        <v>9.26</v>
      </c>
      <c r="CM275" s="8">
        <f>SUMIFS('Aceite de Oliva'!CM$6:CM$257,'Aceite de Oliva'!$A$6:$A$257,"&gt;="&amp;$A275,'Aceite de Oliva'!$B$6:$B$257,"&lt;="&amp;$B275)</f>
        <v>10.94</v>
      </c>
      <c r="CQ275" s="8">
        <f>SUMIFS('Aceite de Oliva'!CQ$6:CQ$257,'Aceite de Oliva'!$A$6:$A$257,"&gt;="&amp;$A275,'Aceite de Oliva'!$B$6:$B$257,"&lt;="&amp;$B275)</f>
        <v>21.32</v>
      </c>
      <c r="CR275" s="8">
        <f>SUMIFS('Aceite de Oliva'!CR$6:CR$257,'Aceite de Oliva'!$A$6:$A$257,"&gt;="&amp;$A275,'Aceite de Oliva'!$B$6:$B$257,"&lt;="&amp;$B275)</f>
        <v>9.9699999999999989</v>
      </c>
      <c r="CS275" s="8">
        <f>SUMIFS('Aceite de Oliva'!CS$6:CS$257,'Aceite de Oliva'!$A$6:$A$257,"&gt;="&amp;$A275,'Aceite de Oliva'!$B$6:$B$257,"&lt;="&amp;$B275)</f>
        <v>27.04</v>
      </c>
      <c r="CT275" s="8">
        <f>SUMIFS('Aceite de Oliva'!CT$6:CT$257,'Aceite de Oliva'!$A$6:$A$257,"&gt;="&amp;$A275,'Aceite de Oliva'!$B$6:$B$257,"&lt;="&amp;$B275)</f>
        <v>16.46</v>
      </c>
      <c r="CX275" s="8">
        <f>SUMIFS('Aceite de Oliva'!CX$6:CX$257,'Aceite de Oliva'!$A$6:$A$257,"&gt;="&amp;$A275,'Aceite de Oliva'!$B$6:$B$257,"&lt;="&amp;$B275)</f>
        <v>19.57</v>
      </c>
      <c r="CY275" s="8">
        <f>SUMIFS('Aceite de Oliva'!CY$6:CY$257,'Aceite de Oliva'!$A$6:$A$257,"&gt;="&amp;$A275,'Aceite de Oliva'!$B$6:$B$257,"&lt;="&amp;$B275)</f>
        <v>2.33</v>
      </c>
      <c r="CZ275" s="8">
        <f>SUMIFS('Aceite de Oliva'!CZ$6:CZ$257,'Aceite de Oliva'!$A$6:$A$257,"&gt;="&amp;$A275,'Aceite de Oliva'!$B$6:$B$257,"&lt;="&amp;$B275)</f>
        <v>24.32</v>
      </c>
      <c r="DA275" s="8">
        <f>SUMIFS('Aceite de Oliva'!DA$6:DA$257,'Aceite de Oliva'!$A$6:$A$257,"&gt;="&amp;$A275,'Aceite de Oliva'!$B$6:$B$257,"&lt;="&amp;$B275)</f>
        <v>23.72</v>
      </c>
      <c r="DE275" s="8">
        <f>SUMIFS('Aceite de Oliva'!DE$6:DE$257,'Aceite de Oliva'!$A$6:$A$257,"&gt;="&amp;$A275,'Aceite de Oliva'!$B$6:$B$257,"&lt;="&amp;$B275)</f>
        <v>18.3</v>
      </c>
      <c r="DF275" s="8">
        <f>SUMIFS('Aceite de Oliva'!DF$6:DF$257,'Aceite de Oliva'!$A$6:$A$257,"&gt;="&amp;$A275,'Aceite de Oliva'!$B$6:$B$257,"&lt;="&amp;$B275)</f>
        <v>2.35</v>
      </c>
      <c r="DG275" s="8">
        <f>SUMIFS('Aceite de Oliva'!DG$6:DG$257,'Aceite de Oliva'!$A$6:$A$257,"&gt;="&amp;$A275,'Aceite de Oliva'!$B$6:$B$257,"&lt;="&amp;$B275)</f>
        <v>26.17</v>
      </c>
      <c r="DH275" s="8">
        <f>SUMIFS('Aceite de Oliva'!DH$6:DH$257,'Aceite de Oliva'!$A$6:$A$257,"&gt;="&amp;$A275,'Aceite de Oliva'!$B$6:$B$257,"&lt;="&amp;$B275)</f>
        <v>18.64</v>
      </c>
      <c r="DL275" s="8">
        <f>SUMIFS('Aceite de Oliva'!DL$6:DL$257,'Aceite de Oliva'!$A$6:$A$257,"&gt;="&amp;$A275,'Aceite de Oliva'!$B$6:$B$257,"&lt;="&amp;$B275)</f>
        <v>8.6999999999999993</v>
      </c>
      <c r="DM275" s="8">
        <f>SUMIFS('Aceite de Oliva'!DM$6:DM$257,'Aceite de Oliva'!$A$6:$A$257,"&gt;="&amp;$A275,'Aceite de Oliva'!$B$6:$B$257,"&lt;="&amp;$B275)</f>
        <v>2.3199999999999998</v>
      </c>
      <c r="DN275" s="8">
        <f>SUMIFS('Aceite de Oliva'!DN$6:DN$257,'Aceite de Oliva'!$A$6:$A$257,"&gt;="&amp;$A275,'Aceite de Oliva'!$B$6:$B$257,"&lt;="&amp;$B275)</f>
        <v>11.21</v>
      </c>
      <c r="DO275" s="8">
        <f>SUMIFS('Aceite de Oliva'!DO$6:DO$257,'Aceite de Oliva'!$A$6:$A$257,"&gt;="&amp;$A275,'Aceite de Oliva'!$B$6:$B$257,"&lt;="&amp;$B275)</f>
        <v>7.95</v>
      </c>
      <c r="DS275" s="8">
        <f>SUMIFS('Aceite de Oliva'!DS$6:DS$257,'Aceite de Oliva'!$A$6:$A$257,"&gt;="&amp;$A275,'Aceite de Oliva'!$B$6:$B$257,"&lt;="&amp;$B275)</f>
        <v>1.92</v>
      </c>
      <c r="DT275" s="8">
        <f>SUMIFS('Aceite de Oliva'!DT$6:DT$257,'Aceite de Oliva'!$A$6:$A$257,"&gt;="&amp;$A275,'Aceite de Oliva'!$B$6:$B$257,"&lt;="&amp;$B275)</f>
        <v>2.1</v>
      </c>
      <c r="DU275" s="8">
        <f>SUMIFS('Aceite de Oliva'!DU$6:DU$257,'Aceite de Oliva'!$A$6:$A$257,"&gt;="&amp;$A275,'Aceite de Oliva'!$B$6:$B$257,"&lt;="&amp;$B275)</f>
        <v>2.42</v>
      </c>
      <c r="DV275" s="8">
        <f>SUMIFS('Aceite de Oliva'!DV$6:DV$257,'Aceite de Oliva'!$A$6:$A$257,"&gt;="&amp;$A275,'Aceite de Oliva'!$B$6:$B$257,"&lt;="&amp;$B275)</f>
        <v>0.43</v>
      </c>
      <c r="DZ275" s="8">
        <f>SUMIFS('Aceite de Oliva'!DZ$6:DZ$257,'Aceite de Oliva'!$A$6:$A$257,"&gt;="&amp;$A275,'Aceite de Oliva'!$B$6:$B$257,"&lt;="&amp;$B275)</f>
        <v>0.76</v>
      </c>
      <c r="EA275" s="8">
        <f>SUMIFS('Aceite de Oliva'!EA$6:EA$257,'Aceite de Oliva'!$A$6:$A$257,"&gt;="&amp;$A275,'Aceite de Oliva'!$B$6:$B$257,"&lt;="&amp;$B275)</f>
        <v>0.15</v>
      </c>
      <c r="EB275" s="8">
        <f>SUMIFS('Aceite de Oliva'!EB$6:EB$257,'Aceite de Oliva'!$A$6:$A$257,"&gt;="&amp;$A275,'Aceite de Oliva'!$B$6:$B$257,"&lt;="&amp;$B275)</f>
        <v>0.99</v>
      </c>
      <c r="EC275" s="8">
        <f>SUMIFS('Aceite de Oliva'!EC$6:EC$257,'Aceite de Oliva'!$A$6:$A$257,"&gt;="&amp;$A275,'Aceite de Oliva'!$B$6:$B$257,"&lt;="&amp;$B275)</f>
        <v>0.45</v>
      </c>
    </row>
    <row r="276" spans="1:133" x14ac:dyDescent="0.3">
      <c r="A276" s="14">
        <f>'TAM Aceite de Oliva'!B24</f>
        <v>3.600000000000001</v>
      </c>
      <c r="B276" s="14">
        <f>'TAM Aceite de Oliva'!C24</f>
        <v>3.7000000000000011</v>
      </c>
      <c r="C276" s="14"/>
      <c r="D276" s="8">
        <f>SUMIFS('Aceite de Oliva'!D$6:D$257,'Aceite de Oliva'!$A$6:$A$257,"&gt;="&amp;$A276,'Aceite de Oliva'!$B$6:$B$257,"&lt;="&amp;$B276)</f>
        <v>3.1500000000000004</v>
      </c>
      <c r="E276" s="8">
        <f>SUMIFS('Aceite de Oliva'!E$6:E$257,'Aceite de Oliva'!$A$6:$A$257,"&gt;="&amp;$A276,'Aceite de Oliva'!$B$6:$B$257,"&lt;="&amp;$B276)</f>
        <v>2.04</v>
      </c>
      <c r="F276" s="8">
        <f>SUMIFS('Aceite de Oliva'!F$6:F$257,'Aceite de Oliva'!$A$6:$A$257,"&gt;="&amp;$A276,'Aceite de Oliva'!$B$6:$B$257,"&lt;="&amp;$B276)</f>
        <v>4.3899999999999997</v>
      </c>
      <c r="G276" s="8">
        <f>SUMIFS('Aceite de Oliva'!G$6:G$257,'Aceite de Oliva'!$A$6:$A$257,"&gt;="&amp;$A276,'Aceite de Oliva'!$B$6:$B$257,"&lt;="&amp;$B276)</f>
        <v>0.39</v>
      </c>
      <c r="H276" s="14"/>
      <c r="I276" s="14"/>
      <c r="J276" s="14"/>
      <c r="K276" s="8">
        <f>SUMIFS('Aceite de Oliva'!K$6:K$257,'Aceite de Oliva'!$A$6:$A$257,"&gt;="&amp;$A276,'Aceite de Oliva'!$B$6:$B$257,"&lt;="&amp;$B276)</f>
        <v>0.66999999999999993</v>
      </c>
      <c r="L276" s="8">
        <f>SUMIFS('Aceite de Oliva'!L$6:L$257,'Aceite de Oliva'!$A$6:$A$257,"&gt;="&amp;$A276,'Aceite de Oliva'!$B$6:$B$257,"&lt;="&amp;$B276)</f>
        <v>2.2199999999999998</v>
      </c>
      <c r="M276" s="8">
        <f>SUMIFS('Aceite de Oliva'!M$6:M$257,'Aceite de Oliva'!$A$6:$A$257,"&gt;="&amp;$A276,'Aceite de Oliva'!$B$6:$B$257,"&lt;="&amp;$B276)</f>
        <v>0.45</v>
      </c>
      <c r="N276" s="8">
        <f>SUMIFS('Aceite de Oliva'!N$6:N$257,'Aceite de Oliva'!$A$6:$A$257,"&gt;="&amp;$A276,'Aceite de Oliva'!$B$6:$B$257,"&lt;="&amp;$B276)</f>
        <v>0.27</v>
      </c>
      <c r="O276" s="14"/>
      <c r="P276" s="14"/>
      <c r="Q276" s="14"/>
      <c r="R276" s="8">
        <f>SUMIFS('Aceite de Oliva'!R$6:R$257,'Aceite de Oliva'!$A$6:$A$257,"&gt;="&amp;$A276,'Aceite de Oliva'!$B$6:$B$257,"&lt;="&amp;$B276)</f>
        <v>0.96</v>
      </c>
      <c r="S276" s="8">
        <f>SUMIFS('Aceite de Oliva'!S$6:S$257,'Aceite de Oliva'!$A$6:$A$257,"&gt;="&amp;$A276,'Aceite de Oliva'!$B$6:$B$257,"&lt;="&amp;$B276)</f>
        <v>2.77</v>
      </c>
      <c r="T276" s="8">
        <f>SUMIFS('Aceite de Oliva'!T$6:T$257,'Aceite de Oliva'!$A$6:$A$257,"&gt;="&amp;$A276,'Aceite de Oliva'!$B$6:$B$257,"&lt;="&amp;$B276)</f>
        <v>0.59000000000000008</v>
      </c>
      <c r="U276" s="8">
        <f>SUMIFS('Aceite de Oliva'!U$6:U$257,'Aceite de Oliva'!$A$6:$A$257,"&gt;="&amp;$A276,'Aceite de Oliva'!$B$6:$B$257,"&lt;="&amp;$B276)</f>
        <v>0.44000000000000006</v>
      </c>
      <c r="V276" s="14"/>
      <c r="W276" s="14"/>
      <c r="X276" s="14"/>
      <c r="Y276" s="8">
        <f>SUMIFS('Aceite de Oliva'!Y$6:Y$257,'Aceite de Oliva'!$A$6:$A$257,"&gt;="&amp;$A276,'Aceite de Oliva'!$B$6:$B$257,"&lt;="&amp;$B276)</f>
        <v>0.33</v>
      </c>
      <c r="Z276" s="8">
        <f>SUMIFS('Aceite de Oliva'!Z$6:Z$257,'Aceite de Oliva'!$A$6:$A$257,"&gt;="&amp;$A276,'Aceite de Oliva'!$B$6:$B$257,"&lt;="&amp;$B276)</f>
        <v>0</v>
      </c>
      <c r="AA276" s="8">
        <f>SUMIFS('Aceite de Oliva'!AA$6:AA$257,'Aceite de Oliva'!$A$6:$A$257,"&gt;="&amp;$A276,'Aceite de Oliva'!$B$6:$B$257,"&lt;="&amp;$B276)</f>
        <v>0.17</v>
      </c>
      <c r="AB276" s="8">
        <f>SUMIFS('Aceite de Oliva'!AB$6:AB$257,'Aceite de Oliva'!$A$6:$A$257,"&gt;="&amp;$A276,'Aceite de Oliva'!$B$6:$B$257,"&lt;="&amp;$B276)</f>
        <v>0.65</v>
      </c>
      <c r="AC276" s="14"/>
      <c r="AD276" s="14"/>
      <c r="AE276" s="14"/>
      <c r="AF276" s="8">
        <f>SUMIFS('Aceite de Oliva'!AF$6:AF$257,'Aceite de Oliva'!$A$6:$A$257,"&gt;="&amp;$A276,'Aceite de Oliva'!$B$6:$B$257,"&lt;="&amp;$B276)</f>
        <v>0.48000000000000004</v>
      </c>
      <c r="AG276" s="8">
        <f>SUMIFS('Aceite de Oliva'!AG$6:AG$257,'Aceite de Oliva'!$A$6:$A$257,"&gt;="&amp;$A276,'Aceite de Oliva'!$B$6:$B$257,"&lt;="&amp;$B276)</f>
        <v>0.26</v>
      </c>
      <c r="AH276" s="8">
        <f>SUMIFS('Aceite de Oliva'!AH$6:AH$257,'Aceite de Oliva'!$A$6:$A$257,"&gt;="&amp;$A276,'Aceite de Oliva'!$B$6:$B$257,"&lt;="&amp;$B276)</f>
        <v>0.47</v>
      </c>
      <c r="AI276" s="8">
        <f>SUMIFS('Aceite de Oliva'!AI$6:AI$257,'Aceite de Oliva'!$A$6:$A$257,"&gt;="&amp;$A276,'Aceite de Oliva'!$B$6:$B$257,"&lt;="&amp;$B276)</f>
        <v>0.78</v>
      </c>
      <c r="AJ276" s="14"/>
      <c r="AK276" s="14"/>
      <c r="AL276" s="14"/>
      <c r="AM276" s="8">
        <f>SUMIFS('Aceite de Oliva'!AM$6:AM$257,'Aceite de Oliva'!$A$6:$A$257,"&gt;="&amp;$A276,'Aceite de Oliva'!$B$6:$B$257,"&lt;="&amp;$B276)</f>
        <v>0.87999999999999989</v>
      </c>
      <c r="AN276" s="8">
        <f>SUMIFS('Aceite de Oliva'!AN$6:AN$257,'Aceite de Oliva'!$A$6:$A$257,"&gt;="&amp;$A276,'Aceite de Oliva'!$B$6:$B$257,"&lt;="&amp;$B276)</f>
        <v>0</v>
      </c>
      <c r="AO276" s="8">
        <f>SUMIFS('Aceite de Oliva'!AO$6:AO$257,'Aceite de Oliva'!$A$6:$A$257,"&gt;="&amp;$A276,'Aceite de Oliva'!$B$6:$B$257,"&lt;="&amp;$B276)</f>
        <v>1.94</v>
      </c>
      <c r="AP276" s="8">
        <f>SUMIFS('Aceite de Oliva'!AP$6:AP$257,'Aceite de Oliva'!$A$6:$A$257,"&gt;="&amp;$A276,'Aceite de Oliva'!$B$6:$B$257,"&lt;="&amp;$B276)</f>
        <v>0</v>
      </c>
      <c r="AQ276" s="14"/>
      <c r="AR276" s="14"/>
      <c r="AT276" s="8">
        <f>SUMIFS('Aceite de Oliva'!AT$6:AT$257,'Aceite de Oliva'!$A$6:$A$257,"&gt;="&amp;$A276,'Aceite de Oliva'!$B$6:$B$257,"&lt;="&amp;$B276)</f>
        <v>1.36</v>
      </c>
      <c r="AU276" s="8">
        <f>SUMIFS('Aceite de Oliva'!AU$6:AU$257,'Aceite de Oliva'!$A$6:$A$257,"&gt;="&amp;$A276,'Aceite de Oliva'!$B$6:$B$257,"&lt;="&amp;$B276)</f>
        <v>0.19</v>
      </c>
      <c r="AV276" s="8">
        <f>SUMIFS('Aceite de Oliva'!AV$6:AV$257,'Aceite de Oliva'!$A$6:$A$257,"&gt;="&amp;$A276,'Aceite de Oliva'!$B$6:$B$257,"&lt;="&amp;$B276)</f>
        <v>2.77</v>
      </c>
      <c r="AW276" s="8">
        <f>SUMIFS('Aceite de Oliva'!AW$6:AW$257,'Aceite de Oliva'!$A$6:$A$257,"&gt;="&amp;$A276,'Aceite de Oliva'!$B$6:$B$257,"&lt;="&amp;$B276)</f>
        <v>0</v>
      </c>
      <c r="BA276" s="8">
        <f>SUMIFS('Aceite de Oliva'!BA$6:BA$257,'Aceite de Oliva'!$A$6:$A$257,"&gt;="&amp;A276,'Aceite de Oliva'!$B$6:$B$257,"&lt;="&amp;B276)</f>
        <v>3.48</v>
      </c>
      <c r="BB276" s="8">
        <f>SUMIFS('Aceite de Oliva'!BB$6:BB$257,'Aceite de Oliva'!$A$6:$A$257,"&gt;="&amp;$A276,'Aceite de Oliva'!$B$6:$B$257,"&lt;="&amp;$B276)</f>
        <v>10.18</v>
      </c>
      <c r="BC276" s="8">
        <f>SUMIFS('Aceite de Oliva'!BC$6:BC$257,'Aceite de Oliva'!$A$6:$A$257,"&gt;="&amp;$A276,'Aceite de Oliva'!$B$6:$B$257,"&lt;="&amp;$B276)</f>
        <v>0.67999999999999994</v>
      </c>
      <c r="BD276" s="8">
        <f>SUMIFS('Aceite de Oliva'!BD$6:BD$257,'Aceite de Oliva'!$A$6:$A$257,"&gt;="&amp;$A276,'Aceite de Oliva'!$B$6:$B$257,"&lt;="&amp;$B276)</f>
        <v>0.21</v>
      </c>
      <c r="BE276" s="5"/>
      <c r="BH276" s="8">
        <f>SUMIFS('Aceite de Oliva'!BH$6:BH$257,'Aceite de Oliva'!$A$6:$A$257,"&gt;="&amp;$A276,'Aceite de Oliva'!$B$6:$B$257,"&lt;="&amp;$B276)</f>
        <v>3.3400000000000003</v>
      </c>
      <c r="BI276" s="8">
        <f>SUMIFS('Aceite de Oliva'!BI$6:BI$257,'Aceite de Oliva'!$A$6:$A$257,"&gt;="&amp;$A276,'Aceite de Oliva'!$B$6:$B$257,"&lt;="&amp;$B276)</f>
        <v>12.299999999999999</v>
      </c>
      <c r="BJ276" s="8">
        <f>SUMIFS('Aceite de Oliva'!BJ$6:BJ$257,'Aceite de Oliva'!$A$6:$A$257,"&gt;="&amp;$A276,'Aceite de Oliva'!$B$6:$B$257,"&lt;="&amp;$B276)</f>
        <v>0.56999999999999995</v>
      </c>
      <c r="BK276" s="8">
        <f>SUMIFS('Aceite de Oliva'!BK$6:BK$257,'Aceite de Oliva'!$A$6:$A$257,"&gt;="&amp;$A276,'Aceite de Oliva'!$B$6:$B$257,"&lt;="&amp;$B276)</f>
        <v>0.76</v>
      </c>
      <c r="BO276" s="8">
        <f>SUMIFS('Aceite de Oliva'!BO$6:BO$257,'Aceite de Oliva'!$A$6:$A$257,"&gt;="&amp;$A276,'Aceite de Oliva'!$B$6:$B$257,"&lt;="&amp;$B276)</f>
        <v>2.35</v>
      </c>
      <c r="BP276" s="8">
        <f>SUMIFS('Aceite de Oliva'!BP$6:BP$257,'Aceite de Oliva'!$A$6:$A$257,"&gt;="&amp;$A276,'Aceite de Oliva'!$B$6:$B$257,"&lt;="&amp;$B276)</f>
        <v>6.5</v>
      </c>
      <c r="BQ276" s="8">
        <f>SUMIFS('Aceite de Oliva'!BQ$6:BQ$257,'Aceite de Oliva'!$A$6:$A$257,"&gt;="&amp;$A276,'Aceite de Oliva'!$B$6:$B$257,"&lt;="&amp;$B276)</f>
        <v>1.78</v>
      </c>
      <c r="BR276" s="8">
        <f>SUMIFS('Aceite de Oliva'!BR$6:BR$257,'Aceite de Oliva'!$A$6:$A$257,"&gt;="&amp;$A276,'Aceite de Oliva'!$B$6:$B$257,"&lt;="&amp;$B276)</f>
        <v>0</v>
      </c>
      <c r="BV276" s="8">
        <f>SUMIFS('Aceite de Oliva'!BV$6:BV$257,'Aceite de Oliva'!$A$6:$A$257,"&gt;="&amp;$A276,'Aceite de Oliva'!$B$6:$B$257,"&lt;="&amp;$B276)</f>
        <v>2.8499999999999996</v>
      </c>
      <c r="BW276" s="8">
        <f>SUMIFS('Aceite de Oliva'!BW$6:BW$257,'Aceite de Oliva'!$A$6:$A$257,"&gt;="&amp;$A276,'Aceite de Oliva'!$B$6:$B$257,"&lt;="&amp;$B276)</f>
        <v>5.43</v>
      </c>
      <c r="BX276" s="8">
        <f>SUMIFS('Aceite de Oliva'!BX$6:BX$257,'Aceite de Oliva'!$A$6:$A$257,"&gt;="&amp;$A276,'Aceite de Oliva'!$B$6:$B$257,"&lt;="&amp;$B276)</f>
        <v>2.36</v>
      </c>
      <c r="BY276" s="8">
        <f>SUMIFS('Aceite de Oliva'!BY$6:BY$257,'Aceite de Oliva'!$A$6:$A$257,"&gt;="&amp;$A276,'Aceite de Oliva'!$B$6:$B$257,"&lt;="&amp;$B276)</f>
        <v>0.24</v>
      </c>
      <c r="CC276" s="8">
        <f>SUMIFS('Aceite de Oliva'!CC$6:CC$257,'Aceite de Oliva'!$A$6:$A$257,"&gt;="&amp;$A276,'Aceite de Oliva'!$B$6:$B$257,"&lt;="&amp;$B276)</f>
        <v>3.85</v>
      </c>
      <c r="CD276" s="8">
        <f>SUMIFS('Aceite de Oliva'!CD$6:CD$257,'Aceite de Oliva'!$A$6:$A$257,"&gt;="&amp;$A276,'Aceite de Oliva'!$B$6:$B$257,"&lt;="&amp;$B276)</f>
        <v>1.94</v>
      </c>
      <c r="CE276" s="8">
        <f>SUMIFS('Aceite de Oliva'!CE$6:CE$257,'Aceite de Oliva'!$A$6:$A$257,"&gt;="&amp;$A276,'Aceite de Oliva'!$B$6:$B$257,"&lt;="&amp;$B276)</f>
        <v>4.72</v>
      </c>
      <c r="CF276" s="8">
        <f>SUMIFS('Aceite de Oliva'!CF$6:CF$257,'Aceite de Oliva'!$A$6:$A$257,"&gt;="&amp;$A276,'Aceite de Oliva'!$B$6:$B$257,"&lt;="&amp;$B276)</f>
        <v>2.81</v>
      </c>
      <c r="CJ276" s="8">
        <f>SUMIFS('Aceite de Oliva'!CJ$6:CJ$257,'Aceite de Oliva'!$A$6:$A$257,"&gt;="&amp;$A276,'Aceite de Oliva'!$B$6:$B$257,"&lt;="&amp;$B276)</f>
        <v>4.75</v>
      </c>
      <c r="CK276" s="8">
        <f>SUMIFS('Aceite de Oliva'!CK$6:CK$257,'Aceite de Oliva'!$A$6:$A$257,"&gt;="&amp;$A276,'Aceite de Oliva'!$B$6:$B$257,"&lt;="&amp;$B276)</f>
        <v>3.3899999999999997</v>
      </c>
      <c r="CL276" s="8">
        <f>SUMIFS('Aceite de Oliva'!CL$6:CL$257,'Aceite de Oliva'!$A$6:$A$257,"&gt;="&amp;$A276,'Aceite de Oliva'!$B$6:$B$257,"&lt;="&amp;$B276)</f>
        <v>6.05</v>
      </c>
      <c r="CM276" s="8">
        <f>SUMIFS('Aceite de Oliva'!CM$6:CM$257,'Aceite de Oliva'!$A$6:$A$257,"&gt;="&amp;$A276,'Aceite de Oliva'!$B$6:$B$257,"&lt;="&amp;$B276)</f>
        <v>3.8499999999999996</v>
      </c>
      <c r="CQ276" s="8">
        <f>SUMIFS('Aceite de Oliva'!CQ$6:CQ$257,'Aceite de Oliva'!$A$6:$A$257,"&gt;="&amp;$A276,'Aceite de Oliva'!$B$6:$B$257,"&lt;="&amp;$B276)</f>
        <v>15.79</v>
      </c>
      <c r="CR276" s="8">
        <f>SUMIFS('Aceite de Oliva'!CR$6:CR$257,'Aceite de Oliva'!$A$6:$A$257,"&gt;="&amp;$A276,'Aceite de Oliva'!$B$6:$B$257,"&lt;="&amp;$B276)</f>
        <v>3.27</v>
      </c>
      <c r="CS276" s="8">
        <f>SUMIFS('Aceite de Oliva'!CS$6:CS$257,'Aceite de Oliva'!$A$6:$A$257,"&gt;="&amp;$A276,'Aceite de Oliva'!$B$6:$B$257,"&lt;="&amp;$B276)</f>
        <v>24.41</v>
      </c>
      <c r="CT276" s="8">
        <f>SUMIFS('Aceite de Oliva'!CT$6:CT$257,'Aceite de Oliva'!$A$6:$A$257,"&gt;="&amp;$A276,'Aceite de Oliva'!$B$6:$B$257,"&lt;="&amp;$B276)</f>
        <v>0.15</v>
      </c>
      <c r="CX276" s="8">
        <f>SUMIFS('Aceite de Oliva'!CX$6:CX$257,'Aceite de Oliva'!$A$6:$A$257,"&gt;="&amp;$A276,'Aceite de Oliva'!$B$6:$B$257,"&lt;="&amp;$B276)</f>
        <v>24.23</v>
      </c>
      <c r="CY276" s="8">
        <f>SUMIFS('Aceite de Oliva'!CY$6:CY$257,'Aceite de Oliva'!$A$6:$A$257,"&gt;="&amp;$A276,'Aceite de Oliva'!$B$6:$B$257,"&lt;="&amp;$B276)</f>
        <v>3.86</v>
      </c>
      <c r="CZ276" s="8">
        <f>SUMIFS('Aceite de Oliva'!CZ$6:CZ$257,'Aceite de Oliva'!$A$6:$A$257,"&gt;="&amp;$A276,'Aceite de Oliva'!$B$6:$B$257,"&lt;="&amp;$B276)</f>
        <v>28.240000000000002</v>
      </c>
      <c r="DA276" s="8">
        <f>SUMIFS('Aceite de Oliva'!DA$6:DA$257,'Aceite de Oliva'!$A$6:$A$257,"&gt;="&amp;$A276,'Aceite de Oliva'!$B$6:$B$257,"&lt;="&amp;$B276)</f>
        <v>34.25</v>
      </c>
      <c r="DE276" s="8">
        <f>SUMIFS('Aceite de Oliva'!DE$6:DE$257,'Aceite de Oliva'!$A$6:$A$257,"&gt;="&amp;$A276,'Aceite de Oliva'!$B$6:$B$257,"&lt;="&amp;$B276)</f>
        <v>21.64</v>
      </c>
      <c r="DF276" s="8">
        <f>SUMIFS('Aceite de Oliva'!DF$6:DF$257,'Aceite de Oliva'!$A$6:$A$257,"&gt;="&amp;$A276,'Aceite de Oliva'!$B$6:$B$257,"&lt;="&amp;$B276)</f>
        <v>4.8599999999999994</v>
      </c>
      <c r="DG276" s="8">
        <f>SUMIFS('Aceite de Oliva'!DG$6:DG$257,'Aceite de Oliva'!$A$6:$A$257,"&gt;="&amp;$A276,'Aceite de Oliva'!$B$6:$B$257,"&lt;="&amp;$B276)</f>
        <v>29.68</v>
      </c>
      <c r="DH276" s="8">
        <f>SUMIFS('Aceite de Oliva'!DH$6:DH$257,'Aceite de Oliva'!$A$6:$A$257,"&gt;="&amp;$A276,'Aceite de Oliva'!$B$6:$B$257,"&lt;="&amp;$B276)</f>
        <v>21.919999999999998</v>
      </c>
      <c r="DL276" s="8">
        <f>SUMIFS('Aceite de Oliva'!DL$6:DL$257,'Aceite de Oliva'!$A$6:$A$257,"&gt;="&amp;$A276,'Aceite de Oliva'!$B$6:$B$257,"&lt;="&amp;$B276)</f>
        <v>5.58</v>
      </c>
      <c r="DM276" s="8">
        <f>SUMIFS('Aceite de Oliva'!DM$6:DM$257,'Aceite de Oliva'!$A$6:$A$257,"&gt;="&amp;$A276,'Aceite de Oliva'!$B$6:$B$257,"&lt;="&amp;$B276)</f>
        <v>1.9100000000000001</v>
      </c>
      <c r="DN276" s="8">
        <f>SUMIFS('Aceite de Oliva'!DN$6:DN$257,'Aceite de Oliva'!$A$6:$A$257,"&gt;="&amp;$A276,'Aceite de Oliva'!$B$6:$B$257,"&lt;="&amp;$B276)</f>
        <v>8.32</v>
      </c>
      <c r="DO276" s="8">
        <f>SUMIFS('Aceite de Oliva'!DO$6:DO$257,'Aceite de Oliva'!$A$6:$A$257,"&gt;="&amp;$A276,'Aceite de Oliva'!$B$6:$B$257,"&lt;="&amp;$B276)</f>
        <v>1.3800000000000001</v>
      </c>
      <c r="DS276" s="8">
        <f>SUMIFS('Aceite de Oliva'!DS$6:DS$257,'Aceite de Oliva'!$A$6:$A$257,"&gt;="&amp;$A276,'Aceite de Oliva'!$B$6:$B$257,"&lt;="&amp;$B276)</f>
        <v>1.32</v>
      </c>
      <c r="DT276" s="8">
        <f>SUMIFS('Aceite de Oliva'!DT$6:DT$257,'Aceite de Oliva'!$A$6:$A$257,"&gt;="&amp;$A276,'Aceite de Oliva'!$B$6:$B$257,"&lt;="&amp;$B276)</f>
        <v>0</v>
      </c>
      <c r="DU276" s="8">
        <f>SUMIFS('Aceite de Oliva'!DU$6:DU$257,'Aceite de Oliva'!$A$6:$A$257,"&gt;="&amp;$A276,'Aceite de Oliva'!$B$6:$B$257,"&lt;="&amp;$B276)</f>
        <v>1.62</v>
      </c>
      <c r="DV276" s="8">
        <f>SUMIFS('Aceite de Oliva'!DV$6:DV$257,'Aceite de Oliva'!$A$6:$A$257,"&gt;="&amp;$A276,'Aceite de Oliva'!$B$6:$B$257,"&lt;="&amp;$B276)</f>
        <v>0.33</v>
      </c>
      <c r="DZ276" s="8">
        <f>SUMIFS('Aceite de Oliva'!DZ$6:DZ$257,'Aceite de Oliva'!$A$6:$A$257,"&gt;="&amp;$A276,'Aceite de Oliva'!$B$6:$B$257,"&lt;="&amp;$B276)</f>
        <v>2.1</v>
      </c>
      <c r="EA276" s="8">
        <f>SUMIFS('Aceite de Oliva'!EA$6:EA$257,'Aceite de Oliva'!$A$6:$A$257,"&gt;="&amp;$A276,'Aceite de Oliva'!$B$6:$B$257,"&lt;="&amp;$B276)</f>
        <v>2.27</v>
      </c>
      <c r="EB276" s="8">
        <f>SUMIFS('Aceite de Oliva'!EB$6:EB$257,'Aceite de Oliva'!$A$6:$A$257,"&gt;="&amp;$A276,'Aceite de Oliva'!$B$6:$B$257,"&lt;="&amp;$B276)</f>
        <v>2.6300000000000003</v>
      </c>
      <c r="EC276" s="8">
        <f>SUMIFS('Aceite de Oliva'!EC$6:EC$257,'Aceite de Oliva'!$A$6:$A$257,"&gt;="&amp;$A276,'Aceite de Oliva'!$B$6:$B$257,"&lt;="&amp;$B276)</f>
        <v>0</v>
      </c>
    </row>
    <row r="277" spans="1:133" x14ac:dyDescent="0.3">
      <c r="A277" s="14">
        <f>'TAM Aceite de Oliva'!B25</f>
        <v>3.7000000000000011</v>
      </c>
      <c r="B277" s="14">
        <f>'TAM Aceite de Oliva'!C25</f>
        <v>3.8000000000000012</v>
      </c>
      <c r="C277" s="14"/>
      <c r="D277" s="8">
        <f>SUMIFS('Aceite de Oliva'!D$6:D$257,'Aceite de Oliva'!$A$6:$A$257,"&gt;="&amp;$A277,'Aceite de Oliva'!$B$6:$B$257,"&lt;="&amp;$B277)</f>
        <v>1.3599999999999999</v>
      </c>
      <c r="E277" s="8">
        <f>SUMIFS('Aceite de Oliva'!E$6:E$257,'Aceite de Oliva'!$A$6:$A$257,"&gt;="&amp;$A277,'Aceite de Oliva'!$B$6:$B$257,"&lt;="&amp;$B277)</f>
        <v>2.62</v>
      </c>
      <c r="F277" s="8">
        <f>SUMIFS('Aceite de Oliva'!F$6:F$257,'Aceite de Oliva'!$A$6:$A$257,"&gt;="&amp;$A277,'Aceite de Oliva'!$B$6:$B$257,"&lt;="&amp;$B277)</f>
        <v>1.38</v>
      </c>
      <c r="G277" s="8">
        <f>SUMIFS('Aceite de Oliva'!G$6:G$257,'Aceite de Oliva'!$A$6:$A$257,"&gt;="&amp;$A277,'Aceite de Oliva'!$B$6:$B$257,"&lt;="&amp;$B277)</f>
        <v>0.66</v>
      </c>
      <c r="H277" s="14"/>
      <c r="I277" s="14"/>
      <c r="J277" s="14"/>
      <c r="K277" s="8">
        <f>SUMIFS('Aceite de Oliva'!K$6:K$257,'Aceite de Oliva'!$A$6:$A$257,"&gt;="&amp;$A277,'Aceite de Oliva'!$B$6:$B$257,"&lt;="&amp;$B277)</f>
        <v>0.72</v>
      </c>
      <c r="L277" s="8">
        <f>SUMIFS('Aceite de Oliva'!L$6:L$257,'Aceite de Oliva'!$A$6:$A$257,"&gt;="&amp;$A277,'Aceite de Oliva'!$B$6:$B$257,"&lt;="&amp;$B277)</f>
        <v>2.0999999999999996</v>
      </c>
      <c r="M277" s="8">
        <f>SUMIFS('Aceite de Oliva'!M$6:M$257,'Aceite de Oliva'!$A$6:$A$257,"&gt;="&amp;$A277,'Aceite de Oliva'!$B$6:$B$257,"&lt;="&amp;$B277)</f>
        <v>0.55000000000000004</v>
      </c>
      <c r="N277" s="8">
        <f>SUMIFS('Aceite de Oliva'!N$6:N$257,'Aceite de Oliva'!$A$6:$A$257,"&gt;="&amp;$A277,'Aceite de Oliva'!$B$6:$B$257,"&lt;="&amp;$B277)</f>
        <v>0</v>
      </c>
      <c r="O277" s="14"/>
      <c r="P277" s="14"/>
      <c r="Q277" s="14"/>
      <c r="R277" s="8">
        <f>SUMIFS('Aceite de Oliva'!R$6:R$257,'Aceite de Oliva'!$A$6:$A$257,"&gt;="&amp;$A277,'Aceite de Oliva'!$B$6:$B$257,"&lt;="&amp;$B277)</f>
        <v>1.57</v>
      </c>
      <c r="S277" s="8">
        <f>SUMIFS('Aceite de Oliva'!S$6:S$257,'Aceite de Oliva'!$A$6:$A$257,"&gt;="&amp;$A277,'Aceite de Oliva'!$B$6:$B$257,"&lt;="&amp;$B277)</f>
        <v>9.36</v>
      </c>
      <c r="T277" s="8">
        <f>SUMIFS('Aceite de Oliva'!T$6:T$257,'Aceite de Oliva'!$A$6:$A$257,"&gt;="&amp;$A277,'Aceite de Oliva'!$B$6:$B$257,"&lt;="&amp;$B277)</f>
        <v>0.15</v>
      </c>
      <c r="U277" s="8">
        <f>SUMIFS('Aceite de Oliva'!U$6:U$257,'Aceite de Oliva'!$A$6:$A$257,"&gt;="&amp;$A277,'Aceite de Oliva'!$B$6:$B$257,"&lt;="&amp;$B277)</f>
        <v>0</v>
      </c>
      <c r="V277" s="14"/>
      <c r="W277" s="14"/>
      <c r="X277" s="14"/>
      <c r="Y277" s="8">
        <f>SUMIFS('Aceite de Oliva'!Y$6:Y$257,'Aceite de Oliva'!$A$6:$A$257,"&gt;="&amp;$A277,'Aceite de Oliva'!$B$6:$B$257,"&lt;="&amp;$B277)</f>
        <v>4.53</v>
      </c>
      <c r="Z277" s="8">
        <f>SUMIFS('Aceite de Oliva'!Z$6:Z$257,'Aceite de Oliva'!$A$6:$A$257,"&gt;="&amp;$A277,'Aceite de Oliva'!$B$6:$B$257,"&lt;="&amp;$B277)</f>
        <v>24.46</v>
      </c>
      <c r="AA277" s="8">
        <f>SUMIFS('Aceite de Oliva'!AA$6:AA$257,'Aceite de Oliva'!$A$6:$A$257,"&gt;="&amp;$A277,'Aceite de Oliva'!$B$6:$B$257,"&lt;="&amp;$B277)</f>
        <v>0.73</v>
      </c>
      <c r="AB277" s="8">
        <f>SUMIFS('Aceite de Oliva'!AB$6:AB$257,'Aceite de Oliva'!$A$6:$A$257,"&gt;="&amp;$A277,'Aceite de Oliva'!$B$6:$B$257,"&lt;="&amp;$B277)</f>
        <v>0.12</v>
      </c>
      <c r="AC277" s="14"/>
      <c r="AD277" s="14"/>
      <c r="AE277" s="14"/>
      <c r="AF277" s="8">
        <f>SUMIFS('Aceite de Oliva'!AF$6:AF$257,'Aceite de Oliva'!$A$6:$A$257,"&gt;="&amp;$A277,'Aceite de Oliva'!$B$6:$B$257,"&lt;="&amp;$B277)</f>
        <v>4.1400000000000006</v>
      </c>
      <c r="AG277" s="8">
        <f>SUMIFS('Aceite de Oliva'!AG$6:AG$257,'Aceite de Oliva'!$A$6:$A$257,"&gt;="&amp;$A277,'Aceite de Oliva'!$B$6:$B$257,"&lt;="&amp;$B277)</f>
        <v>17.2</v>
      </c>
      <c r="AH277" s="8">
        <f>SUMIFS('Aceite de Oliva'!AH$6:AH$257,'Aceite de Oliva'!$A$6:$A$257,"&gt;="&amp;$A277,'Aceite de Oliva'!$B$6:$B$257,"&lt;="&amp;$B277)</f>
        <v>0.45</v>
      </c>
      <c r="AI277" s="8">
        <f>SUMIFS('Aceite de Oliva'!AI$6:AI$257,'Aceite de Oliva'!$A$6:$A$257,"&gt;="&amp;$A277,'Aceite de Oliva'!$B$6:$B$257,"&lt;="&amp;$B277)</f>
        <v>0</v>
      </c>
      <c r="AJ277" s="14"/>
      <c r="AK277" s="14"/>
      <c r="AL277" s="14"/>
      <c r="AM277" s="8">
        <f>SUMIFS('Aceite de Oliva'!AM$6:AM$257,'Aceite de Oliva'!$A$6:$A$257,"&gt;="&amp;$A277,'Aceite de Oliva'!$B$6:$B$257,"&lt;="&amp;$B277)</f>
        <v>6.05</v>
      </c>
      <c r="AN277" s="8">
        <f>SUMIFS('Aceite de Oliva'!AN$6:AN$257,'Aceite de Oliva'!$A$6:$A$257,"&gt;="&amp;$A277,'Aceite de Oliva'!$B$6:$B$257,"&lt;="&amp;$B277)</f>
        <v>27.25</v>
      </c>
      <c r="AO277" s="8">
        <f>SUMIFS('Aceite de Oliva'!AO$6:AO$257,'Aceite de Oliva'!$A$6:$A$257,"&gt;="&amp;$A277,'Aceite de Oliva'!$B$6:$B$257,"&lt;="&amp;$B277)</f>
        <v>0.67</v>
      </c>
      <c r="AP277" s="8">
        <f>SUMIFS('Aceite de Oliva'!AP$6:AP$257,'Aceite de Oliva'!$A$6:$A$257,"&gt;="&amp;$A277,'Aceite de Oliva'!$B$6:$B$257,"&lt;="&amp;$B277)</f>
        <v>0.27</v>
      </c>
      <c r="AQ277" s="14"/>
      <c r="AR277" s="14"/>
      <c r="AT277" s="8">
        <f>SUMIFS('Aceite de Oliva'!AT$6:AT$257,'Aceite de Oliva'!$A$6:$A$257,"&gt;="&amp;$A277,'Aceite de Oliva'!$B$6:$B$257,"&lt;="&amp;$B277)</f>
        <v>7.1</v>
      </c>
      <c r="AU277" s="8">
        <f>SUMIFS('Aceite de Oliva'!AU$6:AU$257,'Aceite de Oliva'!$A$6:$A$257,"&gt;="&amp;$A277,'Aceite de Oliva'!$B$6:$B$257,"&lt;="&amp;$B277)</f>
        <v>20.61</v>
      </c>
      <c r="AV277" s="8">
        <f>SUMIFS('Aceite de Oliva'!AV$6:AV$257,'Aceite de Oliva'!$A$6:$A$257,"&gt;="&amp;$A277,'Aceite de Oliva'!$B$6:$B$257,"&lt;="&amp;$B277)</f>
        <v>3.91</v>
      </c>
      <c r="AW277" s="8">
        <f>SUMIFS('Aceite de Oliva'!AW$6:AW$257,'Aceite de Oliva'!$A$6:$A$257,"&gt;="&amp;$A277,'Aceite de Oliva'!$B$6:$B$257,"&lt;="&amp;$B277)</f>
        <v>0.28999999999999998</v>
      </c>
      <c r="BA277" s="8">
        <f>SUMIFS('Aceite de Oliva'!BA$6:BA$257,'Aceite de Oliva'!$A$6:$A$257,"&gt;="&amp;A277,'Aceite de Oliva'!$B$6:$B$257,"&lt;="&amp;B277)</f>
        <v>1.24</v>
      </c>
      <c r="BB277" s="8">
        <f>SUMIFS('Aceite de Oliva'!BB$6:BB$257,'Aceite de Oliva'!$A$6:$A$257,"&gt;="&amp;$A277,'Aceite de Oliva'!$B$6:$B$257,"&lt;="&amp;$B277)</f>
        <v>1.47</v>
      </c>
      <c r="BC277" s="8">
        <f>SUMIFS('Aceite de Oliva'!BC$6:BC$257,'Aceite de Oliva'!$A$6:$A$257,"&gt;="&amp;$A277,'Aceite de Oliva'!$B$6:$B$257,"&lt;="&amp;$B277)</f>
        <v>1.5599999999999998</v>
      </c>
      <c r="BD277" s="8">
        <f>SUMIFS('Aceite de Oliva'!BD$6:BD$257,'Aceite de Oliva'!$A$6:$A$257,"&gt;="&amp;$A277,'Aceite de Oliva'!$B$6:$B$257,"&lt;="&amp;$B277)</f>
        <v>0</v>
      </c>
      <c r="BE277" s="5"/>
      <c r="BH277" s="8">
        <f>SUMIFS('Aceite de Oliva'!BH$6:BH$257,'Aceite de Oliva'!$A$6:$A$257,"&gt;="&amp;$A277,'Aceite de Oliva'!$B$6:$B$257,"&lt;="&amp;$B277)</f>
        <v>3.57</v>
      </c>
      <c r="BI277" s="8">
        <f>SUMIFS('Aceite de Oliva'!BI$6:BI$257,'Aceite de Oliva'!$A$6:$A$257,"&gt;="&amp;$A277,'Aceite de Oliva'!$B$6:$B$257,"&lt;="&amp;$B277)</f>
        <v>9.57</v>
      </c>
      <c r="BJ277" s="8">
        <f>SUMIFS('Aceite de Oliva'!BJ$6:BJ$257,'Aceite de Oliva'!$A$6:$A$257,"&gt;="&amp;$A277,'Aceite de Oliva'!$B$6:$B$257,"&lt;="&amp;$B277)</f>
        <v>3.46</v>
      </c>
      <c r="BK277" s="8">
        <f>SUMIFS('Aceite de Oliva'!BK$6:BK$257,'Aceite de Oliva'!$A$6:$A$257,"&gt;="&amp;$A277,'Aceite de Oliva'!$B$6:$B$257,"&lt;="&amp;$B277)</f>
        <v>0.27</v>
      </c>
      <c r="BO277" s="8">
        <f>SUMIFS('Aceite de Oliva'!BO$6:BO$257,'Aceite de Oliva'!$A$6:$A$257,"&gt;="&amp;$A277,'Aceite de Oliva'!$B$6:$B$257,"&lt;="&amp;$B277)</f>
        <v>2.9499999999999997</v>
      </c>
      <c r="BP277" s="8">
        <f>SUMIFS('Aceite de Oliva'!BP$6:BP$257,'Aceite de Oliva'!$A$6:$A$257,"&gt;="&amp;$A277,'Aceite de Oliva'!$B$6:$B$257,"&lt;="&amp;$B277)</f>
        <v>3.09</v>
      </c>
      <c r="BQ277" s="8">
        <f>SUMIFS('Aceite de Oliva'!BQ$6:BQ$257,'Aceite de Oliva'!$A$6:$A$257,"&gt;="&amp;$A277,'Aceite de Oliva'!$B$6:$B$257,"&lt;="&amp;$B277)</f>
        <v>4.8499999999999996</v>
      </c>
      <c r="BR277" s="8">
        <f>SUMIFS('Aceite de Oliva'!BR$6:BR$257,'Aceite de Oliva'!$A$6:$A$257,"&gt;="&amp;$A277,'Aceite de Oliva'!$B$6:$B$257,"&lt;="&amp;$B277)</f>
        <v>0</v>
      </c>
      <c r="BV277" s="8">
        <f>SUMIFS('Aceite de Oliva'!BV$6:BV$257,'Aceite de Oliva'!$A$6:$A$257,"&gt;="&amp;$A277,'Aceite de Oliva'!$B$6:$B$257,"&lt;="&amp;$B277)</f>
        <v>6.8000000000000007</v>
      </c>
      <c r="BW277" s="8">
        <f>SUMIFS('Aceite de Oliva'!BW$6:BW$257,'Aceite de Oliva'!$A$6:$A$257,"&gt;="&amp;$A277,'Aceite de Oliva'!$B$6:$B$257,"&lt;="&amp;$B277)</f>
        <v>5.13</v>
      </c>
      <c r="BX277" s="8">
        <f>SUMIFS('Aceite de Oliva'!BX$6:BX$257,'Aceite de Oliva'!$A$6:$A$257,"&gt;="&amp;$A277,'Aceite de Oliva'!$B$6:$B$257,"&lt;="&amp;$B277)</f>
        <v>9.41</v>
      </c>
      <c r="BY277" s="8">
        <f>SUMIFS('Aceite de Oliva'!BY$6:BY$257,'Aceite de Oliva'!$A$6:$A$257,"&gt;="&amp;$A277,'Aceite de Oliva'!$B$6:$B$257,"&lt;="&amp;$B277)</f>
        <v>1.6</v>
      </c>
      <c r="CC277" s="8">
        <f>SUMIFS('Aceite de Oliva'!CC$6:CC$257,'Aceite de Oliva'!$A$6:$A$257,"&gt;="&amp;$A277,'Aceite de Oliva'!$B$6:$B$257,"&lt;="&amp;$B277)</f>
        <v>4.29</v>
      </c>
      <c r="CD277" s="8">
        <f>SUMIFS('Aceite de Oliva'!CD$6:CD$257,'Aceite de Oliva'!$A$6:$A$257,"&gt;="&amp;$A277,'Aceite de Oliva'!$B$6:$B$257,"&lt;="&amp;$B277)</f>
        <v>4.2200000000000006</v>
      </c>
      <c r="CE277" s="8">
        <f>SUMIFS('Aceite de Oliva'!CE$6:CE$257,'Aceite de Oliva'!$A$6:$A$257,"&gt;="&amp;$A277,'Aceite de Oliva'!$B$6:$B$257,"&lt;="&amp;$B277)</f>
        <v>6.73</v>
      </c>
      <c r="CF277" s="8">
        <f>SUMIFS('Aceite de Oliva'!CF$6:CF$257,'Aceite de Oliva'!$A$6:$A$257,"&gt;="&amp;$A277,'Aceite de Oliva'!$B$6:$B$257,"&lt;="&amp;$B277)</f>
        <v>0.35</v>
      </c>
      <c r="CJ277" s="8">
        <f>SUMIFS('Aceite de Oliva'!CJ$6:CJ$257,'Aceite de Oliva'!$A$6:$A$257,"&gt;="&amp;$A277,'Aceite de Oliva'!$B$6:$B$257,"&lt;="&amp;$B277)</f>
        <v>9.879999999999999</v>
      </c>
      <c r="CK277" s="8">
        <f>SUMIFS('Aceite de Oliva'!CK$6:CK$257,'Aceite de Oliva'!$A$6:$A$257,"&gt;="&amp;$A277,'Aceite de Oliva'!$B$6:$B$257,"&lt;="&amp;$B277)</f>
        <v>0.56000000000000005</v>
      </c>
      <c r="CL277" s="8">
        <f>SUMIFS('Aceite de Oliva'!CL$6:CL$257,'Aceite de Oliva'!$A$6:$A$257,"&gt;="&amp;$A277,'Aceite de Oliva'!$B$6:$B$257,"&lt;="&amp;$B277)</f>
        <v>4.29</v>
      </c>
      <c r="CM277" s="8">
        <f>SUMIFS('Aceite de Oliva'!CM$6:CM$257,'Aceite de Oliva'!$A$6:$A$257,"&gt;="&amp;$A277,'Aceite de Oliva'!$B$6:$B$257,"&lt;="&amp;$B277)</f>
        <v>31.98</v>
      </c>
      <c r="CQ277" s="8">
        <f>SUMIFS('Aceite de Oliva'!CQ$6:CQ$257,'Aceite de Oliva'!$A$6:$A$257,"&gt;="&amp;$A277,'Aceite de Oliva'!$B$6:$B$257,"&lt;="&amp;$B277)</f>
        <v>9.61</v>
      </c>
      <c r="CR277" s="8">
        <f>SUMIFS('Aceite de Oliva'!CR$6:CR$257,'Aceite de Oliva'!$A$6:$A$257,"&gt;="&amp;$A277,'Aceite de Oliva'!$B$6:$B$257,"&lt;="&amp;$B277)</f>
        <v>3.45</v>
      </c>
      <c r="CS277" s="8">
        <f>SUMIFS('Aceite de Oliva'!CS$6:CS$257,'Aceite de Oliva'!$A$6:$A$257,"&gt;="&amp;$A277,'Aceite de Oliva'!$B$6:$B$257,"&lt;="&amp;$B277)</f>
        <v>3.65</v>
      </c>
      <c r="CT277" s="8">
        <f>SUMIFS('Aceite de Oliva'!CT$6:CT$257,'Aceite de Oliva'!$A$6:$A$257,"&gt;="&amp;$A277,'Aceite de Oliva'!$B$6:$B$257,"&lt;="&amp;$B277)</f>
        <v>37.630000000000003</v>
      </c>
      <c r="CX277" s="8">
        <f>SUMIFS('Aceite de Oliva'!CX$6:CX$257,'Aceite de Oliva'!$A$6:$A$257,"&gt;="&amp;$A277,'Aceite de Oliva'!$B$6:$B$257,"&lt;="&amp;$B277)</f>
        <v>4.8199999999999994</v>
      </c>
      <c r="CY277" s="8">
        <f>SUMIFS('Aceite de Oliva'!CY$6:CY$257,'Aceite de Oliva'!$A$6:$A$257,"&gt;="&amp;$A277,'Aceite de Oliva'!$B$6:$B$257,"&lt;="&amp;$B277)</f>
        <v>2.44</v>
      </c>
      <c r="CZ277" s="8">
        <f>SUMIFS('Aceite de Oliva'!CZ$6:CZ$257,'Aceite de Oliva'!$A$6:$A$257,"&gt;="&amp;$A277,'Aceite de Oliva'!$B$6:$B$257,"&lt;="&amp;$B277)</f>
        <v>4.0999999999999996</v>
      </c>
      <c r="DA277" s="8">
        <f>SUMIFS('Aceite de Oliva'!DA$6:DA$257,'Aceite de Oliva'!$A$6:$A$257,"&gt;="&amp;$A277,'Aceite de Oliva'!$B$6:$B$257,"&lt;="&amp;$B277)</f>
        <v>9.2600000000000016</v>
      </c>
      <c r="DE277" s="8">
        <f>SUMIFS('Aceite de Oliva'!DE$6:DE$257,'Aceite de Oliva'!$A$6:$A$257,"&gt;="&amp;$A277,'Aceite de Oliva'!$B$6:$B$257,"&lt;="&amp;$B277)</f>
        <v>1.77</v>
      </c>
      <c r="DF277" s="8">
        <f>SUMIFS('Aceite de Oliva'!DF$6:DF$257,'Aceite de Oliva'!$A$6:$A$257,"&gt;="&amp;$A277,'Aceite de Oliva'!$B$6:$B$257,"&lt;="&amp;$B277)</f>
        <v>2.1100000000000003</v>
      </c>
      <c r="DG277" s="8">
        <f>SUMIFS('Aceite de Oliva'!DG$6:DG$257,'Aceite de Oliva'!$A$6:$A$257,"&gt;="&amp;$A277,'Aceite de Oliva'!$B$6:$B$257,"&lt;="&amp;$B277)</f>
        <v>2.27</v>
      </c>
      <c r="DH277" s="8">
        <f>SUMIFS('Aceite de Oliva'!DH$6:DH$257,'Aceite de Oliva'!$A$6:$A$257,"&gt;="&amp;$A277,'Aceite de Oliva'!$B$6:$B$257,"&lt;="&amp;$B277)</f>
        <v>0</v>
      </c>
      <c r="DL277" s="8">
        <f>SUMIFS('Aceite de Oliva'!DL$6:DL$257,'Aceite de Oliva'!$A$6:$A$257,"&gt;="&amp;$A277,'Aceite de Oliva'!$B$6:$B$257,"&lt;="&amp;$B277)</f>
        <v>2.0099999999999998</v>
      </c>
      <c r="DM277" s="8">
        <f>SUMIFS('Aceite de Oliva'!DM$6:DM$257,'Aceite de Oliva'!$A$6:$A$257,"&gt;="&amp;$A277,'Aceite de Oliva'!$B$6:$B$257,"&lt;="&amp;$B277)</f>
        <v>4.33</v>
      </c>
      <c r="DN277" s="8">
        <f>SUMIFS('Aceite de Oliva'!DN$6:DN$257,'Aceite de Oliva'!$A$6:$A$257,"&gt;="&amp;$A277,'Aceite de Oliva'!$B$6:$B$257,"&lt;="&amp;$B277)</f>
        <v>2.09</v>
      </c>
      <c r="DO277" s="8">
        <f>SUMIFS('Aceite de Oliva'!DO$6:DO$257,'Aceite de Oliva'!$A$6:$A$257,"&gt;="&amp;$A277,'Aceite de Oliva'!$B$6:$B$257,"&lt;="&amp;$B277)</f>
        <v>0</v>
      </c>
      <c r="DS277" s="8">
        <f>SUMIFS('Aceite de Oliva'!DS$6:DS$257,'Aceite de Oliva'!$A$6:$A$257,"&gt;="&amp;$A277,'Aceite de Oliva'!$B$6:$B$257,"&lt;="&amp;$B277)</f>
        <v>0.96000000000000008</v>
      </c>
      <c r="DT277" s="8">
        <f>SUMIFS('Aceite de Oliva'!DT$6:DT$257,'Aceite de Oliva'!$A$6:$A$257,"&gt;="&amp;$A277,'Aceite de Oliva'!$B$6:$B$257,"&lt;="&amp;$B277)</f>
        <v>2.46</v>
      </c>
      <c r="DU277" s="8">
        <f>SUMIFS('Aceite de Oliva'!DU$6:DU$257,'Aceite de Oliva'!$A$6:$A$257,"&gt;="&amp;$A277,'Aceite de Oliva'!$B$6:$B$257,"&lt;="&amp;$B277)</f>
        <v>0.56999999999999995</v>
      </c>
      <c r="DV277" s="8">
        <f>SUMIFS('Aceite de Oliva'!DV$6:DV$257,'Aceite de Oliva'!$A$6:$A$257,"&gt;="&amp;$A277,'Aceite de Oliva'!$B$6:$B$257,"&lt;="&amp;$B277)</f>
        <v>0</v>
      </c>
      <c r="DZ277" s="8">
        <f>SUMIFS('Aceite de Oliva'!DZ$6:DZ$257,'Aceite de Oliva'!$A$6:$A$257,"&gt;="&amp;$A277,'Aceite de Oliva'!$B$6:$B$257,"&lt;="&amp;$B277)</f>
        <v>1.54</v>
      </c>
      <c r="EA277" s="8">
        <f>SUMIFS('Aceite de Oliva'!EA$6:EA$257,'Aceite de Oliva'!$A$6:$A$257,"&gt;="&amp;$A277,'Aceite de Oliva'!$B$6:$B$257,"&lt;="&amp;$B277)</f>
        <v>3.64</v>
      </c>
      <c r="EB277" s="8">
        <f>SUMIFS('Aceite de Oliva'!EB$6:EB$257,'Aceite de Oliva'!$A$6:$A$257,"&gt;="&amp;$A277,'Aceite de Oliva'!$B$6:$B$257,"&lt;="&amp;$B277)</f>
        <v>0.84</v>
      </c>
      <c r="EC277" s="8">
        <f>SUMIFS('Aceite de Oliva'!EC$6:EC$257,'Aceite de Oliva'!$A$6:$A$257,"&gt;="&amp;$A277,'Aceite de Oliva'!$B$6:$B$257,"&lt;="&amp;$B277)</f>
        <v>0.43000000000000005</v>
      </c>
    </row>
    <row r="278" spans="1:133" x14ac:dyDescent="0.3">
      <c r="A278" s="14">
        <f>'TAM Aceite de Oliva'!B26</f>
        <v>3.8000000000000012</v>
      </c>
      <c r="B278" s="14">
        <f>'TAM Aceite de Oliva'!C26</f>
        <v>3.9000000000000012</v>
      </c>
      <c r="C278" s="14"/>
      <c r="D278" s="8">
        <f>SUMIFS('Aceite de Oliva'!D$6:D$257,'Aceite de Oliva'!$A$6:$A$257,"&gt;="&amp;$A278,'Aceite de Oliva'!$B$6:$B$257,"&lt;="&amp;$B278)</f>
        <v>21.82</v>
      </c>
      <c r="E278" s="8">
        <f>SUMIFS('Aceite de Oliva'!E$6:E$257,'Aceite de Oliva'!$A$6:$A$257,"&gt;="&amp;$A278,'Aceite de Oliva'!$B$6:$B$257,"&lt;="&amp;$B278)</f>
        <v>40.099999999999994</v>
      </c>
      <c r="F278" s="8">
        <f>SUMIFS('Aceite de Oliva'!F$6:F$257,'Aceite de Oliva'!$A$6:$A$257,"&gt;="&amp;$A278,'Aceite de Oliva'!$B$6:$B$257,"&lt;="&amp;$B278)</f>
        <v>23.16</v>
      </c>
      <c r="G278" s="8">
        <f>SUMIFS('Aceite de Oliva'!G$6:G$257,'Aceite de Oliva'!$A$6:$A$257,"&gt;="&amp;$A278,'Aceite de Oliva'!$B$6:$B$257,"&lt;="&amp;$B278)</f>
        <v>8.6100000000000012</v>
      </c>
      <c r="H278" s="14"/>
      <c r="I278" s="14"/>
      <c r="J278" s="14"/>
      <c r="K278" s="8">
        <f>SUMIFS('Aceite de Oliva'!K$6:K$257,'Aceite de Oliva'!$A$6:$A$257,"&gt;="&amp;$A278,'Aceite de Oliva'!$B$6:$B$257,"&lt;="&amp;$B278)</f>
        <v>21.39</v>
      </c>
      <c r="L278" s="8">
        <f>SUMIFS('Aceite de Oliva'!L$6:L$257,'Aceite de Oliva'!$A$6:$A$257,"&gt;="&amp;$A278,'Aceite de Oliva'!$B$6:$B$257,"&lt;="&amp;$B278)</f>
        <v>22.159999999999997</v>
      </c>
      <c r="M278" s="8">
        <f>SUMIFS('Aceite de Oliva'!M$6:M$257,'Aceite de Oliva'!$A$6:$A$257,"&gt;="&amp;$A278,'Aceite de Oliva'!$B$6:$B$257,"&lt;="&amp;$B278)</f>
        <v>24.13</v>
      </c>
      <c r="N278" s="8">
        <f>SUMIFS('Aceite de Oliva'!N$6:N$257,'Aceite de Oliva'!$A$6:$A$257,"&gt;="&amp;$A278,'Aceite de Oliva'!$B$6:$B$257,"&lt;="&amp;$B278)</f>
        <v>14.9</v>
      </c>
      <c r="O278" s="14"/>
      <c r="P278" s="14"/>
      <c r="Q278" s="14"/>
      <c r="R278" s="8">
        <f>SUMIFS('Aceite de Oliva'!R$6:R$257,'Aceite de Oliva'!$A$6:$A$257,"&gt;="&amp;$A278,'Aceite de Oliva'!$B$6:$B$257,"&lt;="&amp;$B278)</f>
        <v>20.41</v>
      </c>
      <c r="S278" s="8">
        <f>SUMIFS('Aceite de Oliva'!S$6:S$257,'Aceite de Oliva'!$A$6:$A$257,"&gt;="&amp;$A278,'Aceite de Oliva'!$B$6:$B$257,"&lt;="&amp;$B278)</f>
        <v>8.26</v>
      </c>
      <c r="T278" s="8">
        <f>SUMIFS('Aceite de Oliva'!T$6:T$257,'Aceite de Oliva'!$A$6:$A$257,"&gt;="&amp;$A278,'Aceite de Oliva'!$B$6:$B$257,"&lt;="&amp;$B278)</f>
        <v>24.32</v>
      </c>
      <c r="U278" s="8">
        <f>SUMIFS('Aceite de Oliva'!U$6:U$257,'Aceite de Oliva'!$A$6:$A$257,"&gt;="&amp;$A278,'Aceite de Oliva'!$B$6:$B$257,"&lt;="&amp;$B278)</f>
        <v>19.87</v>
      </c>
      <c r="V278" s="14"/>
      <c r="W278" s="14"/>
      <c r="X278" s="14"/>
      <c r="Y278" s="8">
        <f>SUMIFS('Aceite de Oliva'!Y$6:Y$257,'Aceite de Oliva'!$A$6:$A$257,"&gt;="&amp;$A278,'Aceite de Oliva'!$B$6:$B$257,"&lt;="&amp;$B278)</f>
        <v>18.41</v>
      </c>
      <c r="Z278" s="8">
        <f>SUMIFS('Aceite de Oliva'!Z$6:Z$257,'Aceite de Oliva'!$A$6:$A$257,"&gt;="&amp;$A278,'Aceite de Oliva'!$B$6:$B$257,"&lt;="&amp;$B278)</f>
        <v>2.4500000000000002</v>
      </c>
      <c r="AA278" s="8">
        <f>SUMIFS('Aceite de Oliva'!AA$6:AA$257,'Aceite de Oliva'!$A$6:$A$257,"&gt;="&amp;$A278,'Aceite de Oliva'!$B$6:$B$257,"&lt;="&amp;$B278)</f>
        <v>24.209999999999997</v>
      </c>
      <c r="AB278" s="8">
        <f>SUMIFS('Aceite de Oliva'!AB$6:AB$257,'Aceite de Oliva'!$A$6:$A$257,"&gt;="&amp;$A278,'Aceite de Oliva'!$B$6:$B$257,"&lt;="&amp;$B278)</f>
        <v>16.43</v>
      </c>
      <c r="AC278" s="14"/>
      <c r="AD278" s="14"/>
      <c r="AE278" s="14"/>
      <c r="AF278" s="8">
        <f>SUMIFS('Aceite de Oliva'!AF$6:AF$257,'Aceite de Oliva'!$A$6:$A$257,"&gt;="&amp;$A278,'Aceite de Oliva'!$B$6:$B$257,"&lt;="&amp;$B278)</f>
        <v>5.17</v>
      </c>
      <c r="AG278" s="8">
        <f>SUMIFS('Aceite de Oliva'!AG$6:AG$257,'Aceite de Oliva'!$A$6:$A$257,"&gt;="&amp;$A278,'Aceite de Oliva'!$B$6:$B$257,"&lt;="&amp;$B278)</f>
        <v>3.7800000000000002</v>
      </c>
      <c r="AH278" s="8">
        <f>SUMIFS('Aceite de Oliva'!AH$6:AH$257,'Aceite de Oliva'!$A$6:$A$257,"&gt;="&amp;$A278,'Aceite de Oliva'!$B$6:$B$257,"&lt;="&amp;$B278)</f>
        <v>1.38</v>
      </c>
      <c r="AI278" s="8">
        <f>SUMIFS('Aceite de Oliva'!AI$6:AI$257,'Aceite de Oliva'!$A$6:$A$257,"&gt;="&amp;$A278,'Aceite de Oliva'!$B$6:$B$257,"&lt;="&amp;$B278)</f>
        <v>12.209999999999999</v>
      </c>
      <c r="AJ278" s="14"/>
      <c r="AK278" s="14"/>
      <c r="AL278" s="14"/>
      <c r="AM278" s="8">
        <f>SUMIFS('Aceite de Oliva'!AM$6:AM$257,'Aceite de Oliva'!$A$6:$A$257,"&gt;="&amp;$A278,'Aceite de Oliva'!$B$6:$B$257,"&lt;="&amp;$B278)</f>
        <v>6.32</v>
      </c>
      <c r="AN278" s="8">
        <f>SUMIFS('Aceite de Oliva'!AN$6:AN$257,'Aceite de Oliva'!$A$6:$A$257,"&gt;="&amp;$A278,'Aceite de Oliva'!$B$6:$B$257,"&lt;="&amp;$B278)</f>
        <v>2.0499999999999998</v>
      </c>
      <c r="AO278" s="8">
        <f>SUMIFS('Aceite de Oliva'!AO$6:AO$257,'Aceite de Oliva'!$A$6:$A$257,"&gt;="&amp;$A278,'Aceite de Oliva'!$B$6:$B$257,"&lt;="&amp;$B278)</f>
        <v>2.5599999999999996</v>
      </c>
      <c r="AP278" s="8">
        <f>SUMIFS('Aceite de Oliva'!AP$6:AP$257,'Aceite de Oliva'!$A$6:$A$257,"&gt;="&amp;$A278,'Aceite de Oliva'!$B$6:$B$257,"&lt;="&amp;$B278)</f>
        <v>15.59</v>
      </c>
      <c r="AQ278" s="14"/>
      <c r="AR278" s="14"/>
      <c r="AT278" s="8">
        <f>SUMIFS('Aceite de Oliva'!AT$6:AT$257,'Aceite de Oliva'!$A$6:$A$257,"&gt;="&amp;$A278,'Aceite de Oliva'!$B$6:$B$257,"&lt;="&amp;$B278)</f>
        <v>6.5100000000000007</v>
      </c>
      <c r="AU278" s="8">
        <f>SUMIFS('Aceite de Oliva'!AU$6:AU$257,'Aceite de Oliva'!$A$6:$A$257,"&gt;="&amp;$A278,'Aceite de Oliva'!$B$6:$B$257,"&lt;="&amp;$B278)</f>
        <v>4.3600000000000003</v>
      </c>
      <c r="AV278" s="8">
        <f>SUMIFS('Aceite de Oliva'!AV$6:AV$257,'Aceite de Oliva'!$A$6:$A$257,"&gt;="&amp;$A278,'Aceite de Oliva'!$B$6:$B$257,"&lt;="&amp;$B278)</f>
        <v>1.93</v>
      </c>
      <c r="AW278" s="8">
        <f>SUMIFS('Aceite de Oliva'!AW$6:AW$257,'Aceite de Oliva'!$A$6:$A$257,"&gt;="&amp;$A278,'Aceite de Oliva'!$B$6:$B$257,"&lt;="&amp;$B278)</f>
        <v>18.79</v>
      </c>
      <c r="BA278" s="8">
        <f>SUMIFS('Aceite de Oliva'!BA$6:BA$257,'Aceite de Oliva'!$A$6:$A$257,"&gt;="&amp;A278,'Aceite de Oliva'!$B$6:$B$257,"&lt;="&amp;B278)</f>
        <v>9.4799999999999986</v>
      </c>
      <c r="BB278" s="8">
        <f>SUMIFS('Aceite de Oliva'!BB$6:BB$257,'Aceite de Oliva'!$A$6:$A$257,"&gt;="&amp;$A278,'Aceite de Oliva'!$B$6:$B$257,"&lt;="&amp;$B278)</f>
        <v>3.27</v>
      </c>
      <c r="BC278" s="8">
        <f>SUMIFS('Aceite de Oliva'!BC$6:BC$257,'Aceite de Oliva'!$A$6:$A$257,"&gt;="&amp;$A278,'Aceite de Oliva'!$B$6:$B$257,"&lt;="&amp;$B278)</f>
        <v>3.7199999999999998</v>
      </c>
      <c r="BD278" s="8">
        <f>SUMIFS('Aceite de Oliva'!BD$6:BD$257,'Aceite de Oliva'!$A$6:$A$257,"&gt;="&amp;$A278,'Aceite de Oliva'!$B$6:$B$257,"&lt;="&amp;$B278)</f>
        <v>27.56</v>
      </c>
      <c r="BE278" s="5"/>
      <c r="BH278" s="8">
        <f>SUMIFS('Aceite de Oliva'!BH$6:BH$257,'Aceite de Oliva'!$A$6:$A$257,"&gt;="&amp;$A278,'Aceite de Oliva'!$B$6:$B$257,"&lt;="&amp;$B278)</f>
        <v>8.620000000000001</v>
      </c>
      <c r="BI278" s="8">
        <f>SUMIFS('Aceite de Oliva'!BI$6:BI$257,'Aceite de Oliva'!$A$6:$A$257,"&gt;="&amp;$A278,'Aceite de Oliva'!$B$6:$B$257,"&lt;="&amp;$B278)</f>
        <v>3.41</v>
      </c>
      <c r="BJ278" s="8">
        <f>SUMIFS('Aceite de Oliva'!BJ$6:BJ$257,'Aceite de Oliva'!$A$6:$A$257,"&gt;="&amp;$A278,'Aceite de Oliva'!$B$6:$B$257,"&lt;="&amp;$B278)</f>
        <v>2.79</v>
      </c>
      <c r="BK278" s="8">
        <f>SUMIFS('Aceite de Oliva'!BK$6:BK$257,'Aceite de Oliva'!$A$6:$A$257,"&gt;="&amp;$A278,'Aceite de Oliva'!$B$6:$B$257,"&lt;="&amp;$B278)</f>
        <v>21.400000000000002</v>
      </c>
      <c r="BO278" s="8">
        <f>SUMIFS('Aceite de Oliva'!BO$6:BO$257,'Aceite de Oliva'!$A$6:$A$257,"&gt;="&amp;$A278,'Aceite de Oliva'!$B$6:$B$257,"&lt;="&amp;$B278)</f>
        <v>8.65</v>
      </c>
      <c r="BP278" s="8">
        <f>SUMIFS('Aceite de Oliva'!BP$6:BP$257,'Aceite de Oliva'!$A$6:$A$257,"&gt;="&amp;$A278,'Aceite de Oliva'!$B$6:$B$257,"&lt;="&amp;$B278)</f>
        <v>4.1999999999999993</v>
      </c>
      <c r="BQ278" s="8">
        <f>SUMIFS('Aceite de Oliva'!BQ$6:BQ$257,'Aceite de Oliva'!$A$6:$A$257,"&gt;="&amp;$A278,'Aceite de Oliva'!$B$6:$B$257,"&lt;="&amp;$B278)</f>
        <v>5.01</v>
      </c>
      <c r="BR278" s="8">
        <f>SUMIFS('Aceite de Oliva'!BR$6:BR$257,'Aceite de Oliva'!$A$6:$A$257,"&gt;="&amp;$A278,'Aceite de Oliva'!$B$6:$B$257,"&lt;="&amp;$B278)</f>
        <v>19.62</v>
      </c>
      <c r="BV278" s="8">
        <f>SUMIFS('Aceite de Oliva'!BV$6:BV$257,'Aceite de Oliva'!$A$6:$A$257,"&gt;="&amp;$A278,'Aceite de Oliva'!$B$6:$B$257,"&lt;="&amp;$B278)</f>
        <v>10.55</v>
      </c>
      <c r="BW278" s="8">
        <f>SUMIFS('Aceite de Oliva'!BW$6:BW$257,'Aceite de Oliva'!$A$6:$A$257,"&gt;="&amp;$A278,'Aceite de Oliva'!$B$6:$B$257,"&lt;="&amp;$B278)</f>
        <v>2.85</v>
      </c>
      <c r="BX278" s="8">
        <f>SUMIFS('Aceite de Oliva'!BX$6:BX$257,'Aceite de Oliva'!$A$6:$A$257,"&gt;="&amp;$A278,'Aceite de Oliva'!$B$6:$B$257,"&lt;="&amp;$B278)</f>
        <v>10.59</v>
      </c>
      <c r="BY278" s="8">
        <f>SUMIFS('Aceite de Oliva'!BY$6:BY$257,'Aceite de Oliva'!$A$6:$A$257,"&gt;="&amp;$A278,'Aceite de Oliva'!$B$6:$B$257,"&lt;="&amp;$B278)</f>
        <v>18.240000000000002</v>
      </c>
      <c r="CC278" s="8">
        <f>SUMIFS('Aceite de Oliva'!CC$6:CC$257,'Aceite de Oliva'!$A$6:$A$257,"&gt;="&amp;$A278,'Aceite de Oliva'!$B$6:$B$257,"&lt;="&amp;$B278)</f>
        <v>6.68</v>
      </c>
      <c r="CD278" s="8">
        <f>SUMIFS('Aceite de Oliva'!CD$6:CD$257,'Aceite de Oliva'!$A$6:$A$257,"&gt;="&amp;$A278,'Aceite de Oliva'!$B$6:$B$257,"&lt;="&amp;$B278)</f>
        <v>2.25</v>
      </c>
      <c r="CE278" s="8">
        <f>SUMIFS('Aceite de Oliva'!CE$6:CE$257,'Aceite de Oliva'!$A$6:$A$257,"&gt;="&amp;$A278,'Aceite de Oliva'!$B$6:$B$257,"&lt;="&amp;$B278)</f>
        <v>5.96</v>
      </c>
      <c r="CF278" s="8">
        <f>SUMIFS('Aceite de Oliva'!CF$6:CF$257,'Aceite de Oliva'!$A$6:$A$257,"&gt;="&amp;$A278,'Aceite de Oliva'!$B$6:$B$257,"&lt;="&amp;$B278)</f>
        <v>11.27</v>
      </c>
      <c r="CJ278" s="8">
        <f>SUMIFS('Aceite de Oliva'!CJ$6:CJ$257,'Aceite de Oliva'!$A$6:$A$257,"&gt;="&amp;$A278,'Aceite de Oliva'!$B$6:$B$257,"&lt;="&amp;$B278)</f>
        <v>7.53</v>
      </c>
      <c r="CK278" s="8">
        <f>SUMIFS('Aceite de Oliva'!CK$6:CK$257,'Aceite de Oliva'!$A$6:$A$257,"&gt;="&amp;$A278,'Aceite de Oliva'!$B$6:$B$257,"&lt;="&amp;$B278)</f>
        <v>3.6300000000000003</v>
      </c>
      <c r="CL278" s="8">
        <f>SUMIFS('Aceite de Oliva'!CL$6:CL$257,'Aceite de Oliva'!$A$6:$A$257,"&gt;="&amp;$A278,'Aceite de Oliva'!$B$6:$B$257,"&lt;="&amp;$B278)</f>
        <v>2.73</v>
      </c>
      <c r="CM278" s="8">
        <f>SUMIFS('Aceite de Oliva'!CM$6:CM$257,'Aceite de Oliva'!$A$6:$A$257,"&gt;="&amp;$A278,'Aceite de Oliva'!$B$6:$B$257,"&lt;="&amp;$B278)</f>
        <v>21.93</v>
      </c>
      <c r="CQ278" s="8">
        <f>SUMIFS('Aceite de Oliva'!CQ$6:CQ$257,'Aceite de Oliva'!$A$6:$A$257,"&gt;="&amp;$A278,'Aceite de Oliva'!$B$6:$B$257,"&lt;="&amp;$B278)</f>
        <v>3.7699999999999996</v>
      </c>
      <c r="CR278" s="8">
        <f>SUMIFS('Aceite de Oliva'!CR$6:CR$257,'Aceite de Oliva'!$A$6:$A$257,"&gt;="&amp;$A278,'Aceite de Oliva'!$B$6:$B$257,"&lt;="&amp;$B278)</f>
        <v>1.2000000000000002</v>
      </c>
      <c r="CS278" s="8">
        <f>SUMIFS('Aceite de Oliva'!CS$6:CS$257,'Aceite de Oliva'!$A$6:$A$257,"&gt;="&amp;$A278,'Aceite de Oliva'!$B$6:$B$257,"&lt;="&amp;$B278)</f>
        <v>2.7600000000000002</v>
      </c>
      <c r="CT278" s="8">
        <f>SUMIFS('Aceite de Oliva'!CT$6:CT$257,'Aceite de Oliva'!$A$6:$A$257,"&gt;="&amp;$A278,'Aceite de Oliva'!$B$6:$B$257,"&lt;="&amp;$B278)</f>
        <v>10.06</v>
      </c>
      <c r="CX278" s="8">
        <f>SUMIFS('Aceite de Oliva'!CX$6:CX$257,'Aceite de Oliva'!$A$6:$A$257,"&gt;="&amp;$A278,'Aceite de Oliva'!$B$6:$B$257,"&lt;="&amp;$B278)</f>
        <v>1.8599999999999999</v>
      </c>
      <c r="CY278" s="8">
        <f>SUMIFS('Aceite de Oliva'!CY$6:CY$257,'Aceite de Oliva'!$A$6:$A$257,"&gt;="&amp;$A278,'Aceite de Oliva'!$B$6:$B$257,"&lt;="&amp;$B278)</f>
        <v>1.31</v>
      </c>
      <c r="CZ278" s="8">
        <f>SUMIFS('Aceite de Oliva'!CZ$6:CZ$257,'Aceite de Oliva'!$A$6:$A$257,"&gt;="&amp;$A278,'Aceite de Oliva'!$B$6:$B$257,"&lt;="&amp;$B278)</f>
        <v>1.92</v>
      </c>
      <c r="DA278" s="8">
        <f>SUMIFS('Aceite de Oliva'!DA$6:DA$257,'Aceite de Oliva'!$A$6:$A$257,"&gt;="&amp;$A278,'Aceite de Oliva'!$B$6:$B$257,"&lt;="&amp;$B278)</f>
        <v>0</v>
      </c>
      <c r="DE278" s="8">
        <f>SUMIFS('Aceite de Oliva'!DE$6:DE$257,'Aceite de Oliva'!$A$6:$A$257,"&gt;="&amp;$A278,'Aceite de Oliva'!$B$6:$B$257,"&lt;="&amp;$B278)</f>
        <v>1.24</v>
      </c>
      <c r="DF278" s="8">
        <f>SUMIFS('Aceite de Oliva'!DF$6:DF$257,'Aceite de Oliva'!$A$6:$A$257,"&gt;="&amp;$A278,'Aceite de Oliva'!$B$6:$B$257,"&lt;="&amp;$B278)</f>
        <v>1.7</v>
      </c>
      <c r="DG278" s="8">
        <f>SUMIFS('Aceite de Oliva'!DG$6:DG$257,'Aceite de Oliva'!$A$6:$A$257,"&gt;="&amp;$A278,'Aceite de Oliva'!$B$6:$B$257,"&lt;="&amp;$B278)</f>
        <v>0.56000000000000005</v>
      </c>
      <c r="DH278" s="8">
        <f>SUMIFS('Aceite de Oliva'!DH$6:DH$257,'Aceite de Oliva'!$A$6:$A$257,"&gt;="&amp;$A278,'Aceite de Oliva'!$B$6:$B$257,"&lt;="&amp;$B278)</f>
        <v>0.72</v>
      </c>
      <c r="DL278" s="8">
        <f>SUMIFS('Aceite de Oliva'!DL$6:DL$257,'Aceite de Oliva'!$A$6:$A$257,"&gt;="&amp;$A278,'Aceite de Oliva'!$B$6:$B$257,"&lt;="&amp;$B278)</f>
        <v>1.08</v>
      </c>
      <c r="DM278" s="8">
        <f>SUMIFS('Aceite de Oliva'!DM$6:DM$257,'Aceite de Oliva'!$A$6:$A$257,"&gt;="&amp;$A278,'Aceite de Oliva'!$B$6:$B$257,"&lt;="&amp;$B278)</f>
        <v>2.13</v>
      </c>
      <c r="DN278" s="8">
        <f>SUMIFS('Aceite de Oliva'!DN$6:DN$257,'Aceite de Oliva'!$A$6:$A$257,"&gt;="&amp;$A278,'Aceite de Oliva'!$B$6:$B$257,"&lt;="&amp;$B278)</f>
        <v>0.8600000000000001</v>
      </c>
      <c r="DO278" s="8">
        <f>SUMIFS('Aceite de Oliva'!DO$6:DO$257,'Aceite de Oliva'!$A$6:$A$257,"&gt;="&amp;$A278,'Aceite de Oliva'!$B$6:$B$257,"&lt;="&amp;$B278)</f>
        <v>0.13</v>
      </c>
      <c r="DS278" s="8">
        <f>SUMIFS('Aceite de Oliva'!DS$6:DS$257,'Aceite de Oliva'!$A$6:$A$257,"&gt;="&amp;$A278,'Aceite de Oliva'!$B$6:$B$257,"&lt;="&amp;$B278)</f>
        <v>1.7</v>
      </c>
      <c r="DT278" s="8">
        <f>SUMIFS('Aceite de Oliva'!DT$6:DT$257,'Aceite de Oliva'!$A$6:$A$257,"&gt;="&amp;$A278,'Aceite de Oliva'!$B$6:$B$257,"&lt;="&amp;$B278)</f>
        <v>1.56</v>
      </c>
      <c r="DU278" s="8">
        <f>SUMIFS('Aceite de Oliva'!DU$6:DU$257,'Aceite de Oliva'!$A$6:$A$257,"&gt;="&amp;$A278,'Aceite de Oliva'!$B$6:$B$257,"&lt;="&amp;$B278)</f>
        <v>1.66</v>
      </c>
      <c r="DV278" s="8">
        <f>SUMIFS('Aceite de Oliva'!DV$6:DV$257,'Aceite de Oliva'!$A$6:$A$257,"&gt;="&amp;$A278,'Aceite de Oliva'!$B$6:$B$257,"&lt;="&amp;$B278)</f>
        <v>0.67</v>
      </c>
      <c r="DZ278" s="8">
        <f>SUMIFS('Aceite de Oliva'!DZ$6:DZ$257,'Aceite de Oliva'!$A$6:$A$257,"&gt;="&amp;$A278,'Aceite de Oliva'!$B$6:$B$257,"&lt;="&amp;$B278)</f>
        <v>0.62</v>
      </c>
      <c r="EA278" s="8">
        <f>SUMIFS('Aceite de Oliva'!EA$6:EA$257,'Aceite de Oliva'!$A$6:$A$257,"&gt;="&amp;$A278,'Aceite de Oliva'!$B$6:$B$257,"&lt;="&amp;$B278)</f>
        <v>0.36</v>
      </c>
      <c r="EB278" s="8">
        <f>SUMIFS('Aceite de Oliva'!EB$6:EB$257,'Aceite de Oliva'!$A$6:$A$257,"&gt;="&amp;$A278,'Aceite de Oliva'!$B$6:$B$257,"&lt;="&amp;$B278)</f>
        <v>0.37</v>
      </c>
      <c r="EC278" s="8">
        <f>SUMIFS('Aceite de Oliva'!EC$6:EC$257,'Aceite de Oliva'!$A$6:$A$257,"&gt;="&amp;$A278,'Aceite de Oliva'!$B$6:$B$257,"&lt;="&amp;$B278)</f>
        <v>0.46</v>
      </c>
    </row>
    <row r="279" spans="1:133" x14ac:dyDescent="0.3">
      <c r="A279" s="14">
        <f>'TAM Aceite de Oliva'!B27</f>
        <v>3.9000000000000012</v>
      </c>
      <c r="B279" s="14">
        <f>'TAM Aceite de Oliva'!C27</f>
        <v>4.0000000000000009</v>
      </c>
      <c r="C279" s="14"/>
      <c r="D279" s="8">
        <f>SUMIFS('Aceite de Oliva'!D$6:D$257,'Aceite de Oliva'!$A$6:$A$257,"&gt;="&amp;$A279,'Aceite de Oliva'!$B$6:$B$257,"&lt;="&amp;$B279)</f>
        <v>39.209999999999994</v>
      </c>
      <c r="E279" s="8">
        <f>SUMIFS('Aceite de Oliva'!E$6:E$257,'Aceite de Oliva'!$A$6:$A$257,"&gt;="&amp;$A279,'Aceite de Oliva'!$B$6:$B$257,"&lt;="&amp;$B279)</f>
        <v>8.94</v>
      </c>
      <c r="F279" s="8">
        <f>SUMIFS('Aceite de Oliva'!F$6:F$257,'Aceite de Oliva'!$A$6:$A$257,"&gt;="&amp;$A279,'Aceite de Oliva'!$B$6:$B$257,"&lt;="&amp;$B279)</f>
        <v>35.360000000000007</v>
      </c>
      <c r="G279" s="8">
        <f>SUMIFS('Aceite de Oliva'!G$6:G$257,'Aceite de Oliva'!$A$6:$A$257,"&gt;="&amp;$A279,'Aceite de Oliva'!$B$6:$B$257,"&lt;="&amp;$B279)</f>
        <v>71.989999999999995</v>
      </c>
      <c r="H279" s="14"/>
      <c r="I279" s="14"/>
      <c r="J279" s="14"/>
      <c r="K279" s="8">
        <f>SUMIFS('Aceite de Oliva'!K$6:K$257,'Aceite de Oliva'!$A$6:$A$257,"&gt;="&amp;$A279,'Aceite de Oliva'!$B$6:$B$257,"&lt;="&amp;$B279)</f>
        <v>10.07</v>
      </c>
      <c r="L279" s="8">
        <f>SUMIFS('Aceite de Oliva'!L$6:L$257,'Aceite de Oliva'!$A$6:$A$257,"&gt;="&amp;$A279,'Aceite de Oliva'!$B$6:$B$257,"&lt;="&amp;$B279)</f>
        <v>6.56</v>
      </c>
      <c r="M279" s="8">
        <f>SUMIFS('Aceite de Oliva'!M$6:M$257,'Aceite de Oliva'!$A$6:$A$257,"&gt;="&amp;$A279,'Aceite de Oliva'!$B$6:$B$257,"&lt;="&amp;$B279)</f>
        <v>7.22</v>
      </c>
      <c r="N279" s="8">
        <f>SUMIFS('Aceite de Oliva'!N$6:N$257,'Aceite de Oliva'!$A$6:$A$257,"&gt;="&amp;$A279,'Aceite de Oliva'!$B$6:$B$257,"&lt;="&amp;$B279)</f>
        <v>21.63</v>
      </c>
      <c r="O279" s="14"/>
      <c r="P279" s="14"/>
      <c r="Q279" s="14"/>
      <c r="R279" s="8">
        <f>SUMIFS('Aceite de Oliva'!R$6:R$257,'Aceite de Oliva'!$A$6:$A$257,"&gt;="&amp;$A279,'Aceite de Oliva'!$B$6:$B$257,"&lt;="&amp;$B279)</f>
        <v>6.43</v>
      </c>
      <c r="S279" s="8">
        <f>SUMIFS('Aceite de Oliva'!S$6:S$257,'Aceite de Oliva'!$A$6:$A$257,"&gt;="&amp;$A279,'Aceite de Oliva'!$B$6:$B$257,"&lt;="&amp;$B279)</f>
        <v>12.87</v>
      </c>
      <c r="T279" s="8">
        <f>SUMIFS('Aceite de Oliva'!T$6:T$257,'Aceite de Oliva'!$A$6:$A$257,"&gt;="&amp;$A279,'Aceite de Oliva'!$B$6:$B$257,"&lt;="&amp;$B279)</f>
        <v>6.57</v>
      </c>
      <c r="U279" s="8">
        <f>SUMIFS('Aceite de Oliva'!U$6:U$257,'Aceite de Oliva'!$A$6:$A$257,"&gt;="&amp;$A279,'Aceite de Oliva'!$B$6:$B$257,"&lt;="&amp;$B279)</f>
        <v>2.0499999999999998</v>
      </c>
      <c r="V279" s="14"/>
      <c r="W279" s="14"/>
      <c r="X279" s="14"/>
      <c r="Y279" s="8">
        <f>SUMIFS('Aceite de Oliva'!Y$6:Y$257,'Aceite de Oliva'!$A$6:$A$257,"&gt;="&amp;$A279,'Aceite de Oliva'!$B$6:$B$257,"&lt;="&amp;$B279)</f>
        <v>6.51</v>
      </c>
      <c r="Z279" s="8">
        <f>SUMIFS('Aceite de Oliva'!Z$6:Z$257,'Aceite de Oliva'!$A$6:$A$257,"&gt;="&amp;$A279,'Aceite de Oliva'!$B$6:$B$257,"&lt;="&amp;$B279)</f>
        <v>15.450000000000001</v>
      </c>
      <c r="AA279" s="8">
        <f>SUMIFS('Aceite de Oliva'!AA$6:AA$257,'Aceite de Oliva'!$A$6:$A$257,"&gt;="&amp;$A279,'Aceite de Oliva'!$B$6:$B$257,"&lt;="&amp;$B279)</f>
        <v>5.77</v>
      </c>
      <c r="AB279" s="8">
        <f>SUMIFS('Aceite de Oliva'!AB$6:AB$257,'Aceite de Oliva'!$A$6:$A$257,"&gt;="&amp;$A279,'Aceite de Oliva'!$B$6:$B$257,"&lt;="&amp;$B279)</f>
        <v>0.99</v>
      </c>
      <c r="AC279" s="14"/>
      <c r="AD279" s="14"/>
      <c r="AE279" s="14"/>
      <c r="AF279" s="8">
        <f>SUMIFS('Aceite de Oliva'!AF$6:AF$257,'Aceite de Oliva'!$A$6:$A$257,"&gt;="&amp;$A279,'Aceite de Oliva'!$B$6:$B$257,"&lt;="&amp;$B279)</f>
        <v>9.3999999999999986</v>
      </c>
      <c r="AG279" s="8">
        <f>SUMIFS('Aceite de Oliva'!AG$6:AG$257,'Aceite de Oliva'!$A$6:$A$257,"&gt;="&amp;$A279,'Aceite de Oliva'!$B$6:$B$257,"&lt;="&amp;$B279)</f>
        <v>19.3</v>
      </c>
      <c r="AH279" s="8">
        <f>SUMIFS('Aceite de Oliva'!AH$6:AH$257,'Aceite de Oliva'!$A$6:$A$257,"&gt;="&amp;$A279,'Aceite de Oliva'!$B$6:$B$257,"&lt;="&amp;$B279)</f>
        <v>9.6999999999999993</v>
      </c>
      <c r="AI279" s="8">
        <f>SUMIFS('Aceite de Oliva'!AI$6:AI$257,'Aceite de Oliva'!$A$6:$A$257,"&gt;="&amp;$A279,'Aceite de Oliva'!$B$6:$B$257,"&lt;="&amp;$B279)</f>
        <v>0.49</v>
      </c>
      <c r="AJ279" s="14"/>
      <c r="AK279" s="14"/>
      <c r="AL279" s="14"/>
      <c r="AM279" s="8">
        <f>SUMIFS('Aceite de Oliva'!AM$6:AM$257,'Aceite de Oliva'!$A$6:$A$257,"&gt;="&amp;$A279,'Aceite de Oliva'!$B$6:$B$257,"&lt;="&amp;$B279)</f>
        <v>8.43</v>
      </c>
      <c r="AN279" s="8">
        <f>SUMIFS('Aceite de Oliva'!AN$6:AN$257,'Aceite de Oliva'!$A$6:$A$257,"&gt;="&amp;$A279,'Aceite de Oliva'!$B$6:$B$257,"&lt;="&amp;$B279)</f>
        <v>13.28</v>
      </c>
      <c r="AO279" s="8">
        <f>SUMIFS('Aceite de Oliva'!AO$6:AO$257,'Aceite de Oliva'!$A$6:$A$257,"&gt;="&amp;$A279,'Aceite de Oliva'!$B$6:$B$257,"&lt;="&amp;$B279)</f>
        <v>11.31</v>
      </c>
      <c r="AP279" s="8">
        <f>SUMIFS('Aceite de Oliva'!AP$6:AP$257,'Aceite de Oliva'!$A$6:$A$257,"&gt;="&amp;$A279,'Aceite de Oliva'!$B$6:$B$257,"&lt;="&amp;$B279)</f>
        <v>0.99</v>
      </c>
      <c r="AQ279" s="14"/>
      <c r="AR279" s="14"/>
      <c r="AT279" s="8">
        <f>SUMIFS('Aceite de Oliva'!AT$6:AT$257,'Aceite de Oliva'!$A$6:$A$257,"&gt;="&amp;$A279,'Aceite de Oliva'!$B$6:$B$257,"&lt;="&amp;$B279)</f>
        <v>8.69</v>
      </c>
      <c r="AU279" s="8">
        <f>SUMIFS('Aceite de Oliva'!AU$6:AU$257,'Aceite de Oliva'!$A$6:$A$257,"&gt;="&amp;$A279,'Aceite de Oliva'!$B$6:$B$257,"&lt;="&amp;$B279)</f>
        <v>14.469999999999999</v>
      </c>
      <c r="AV279" s="8">
        <f>SUMIFS('Aceite de Oliva'!AV$6:AV$257,'Aceite de Oliva'!$A$6:$A$257,"&gt;="&amp;$A279,'Aceite de Oliva'!$B$6:$B$257,"&lt;="&amp;$B279)</f>
        <v>10.38</v>
      </c>
      <c r="AW279" s="8">
        <f>SUMIFS('Aceite de Oliva'!AW$6:AW$257,'Aceite de Oliva'!$A$6:$A$257,"&gt;="&amp;$A279,'Aceite de Oliva'!$B$6:$B$257,"&lt;="&amp;$B279)</f>
        <v>0.36</v>
      </c>
      <c r="BA279" s="8">
        <f>SUMIFS('Aceite de Oliva'!BA$6:BA$257,'Aceite de Oliva'!$A$6:$A$257,"&gt;="&amp;A279,'Aceite de Oliva'!$B$6:$B$257,"&lt;="&amp;B279)</f>
        <v>9.1100000000000012</v>
      </c>
      <c r="BB279" s="8">
        <f>SUMIFS('Aceite de Oliva'!BB$6:BB$257,'Aceite de Oliva'!$A$6:$A$257,"&gt;="&amp;$A279,'Aceite de Oliva'!$B$6:$B$257,"&lt;="&amp;$B279)</f>
        <v>9.7200000000000006</v>
      </c>
      <c r="BC279" s="8">
        <f>SUMIFS('Aceite de Oliva'!BC$6:BC$257,'Aceite de Oliva'!$A$6:$A$257,"&gt;="&amp;$A279,'Aceite de Oliva'!$B$6:$B$257,"&lt;="&amp;$B279)</f>
        <v>14.68</v>
      </c>
      <c r="BD279" s="8">
        <f>SUMIFS('Aceite de Oliva'!BD$6:BD$257,'Aceite de Oliva'!$A$6:$A$257,"&gt;="&amp;$A279,'Aceite de Oliva'!$B$6:$B$257,"&lt;="&amp;$B279)</f>
        <v>1.03</v>
      </c>
      <c r="BE279" s="5"/>
      <c r="BH279" s="8">
        <f>SUMIFS('Aceite de Oliva'!BH$6:BH$257,'Aceite de Oliva'!$A$6:$A$257,"&gt;="&amp;$A279,'Aceite de Oliva'!$B$6:$B$257,"&lt;="&amp;$B279)</f>
        <v>11.79</v>
      </c>
      <c r="BI279" s="8">
        <f>SUMIFS('Aceite de Oliva'!BI$6:BI$257,'Aceite de Oliva'!$A$6:$A$257,"&gt;="&amp;$A279,'Aceite de Oliva'!$B$6:$B$257,"&lt;="&amp;$B279)</f>
        <v>9.98</v>
      </c>
      <c r="BJ279" s="8">
        <f>SUMIFS('Aceite de Oliva'!BJ$6:BJ$257,'Aceite de Oliva'!$A$6:$A$257,"&gt;="&amp;$A279,'Aceite de Oliva'!$B$6:$B$257,"&lt;="&amp;$B279)</f>
        <v>19.029999999999998</v>
      </c>
      <c r="BK279" s="8">
        <f>SUMIFS('Aceite de Oliva'!BK$6:BK$257,'Aceite de Oliva'!$A$6:$A$257,"&gt;="&amp;$A279,'Aceite de Oliva'!$B$6:$B$257,"&lt;="&amp;$B279)</f>
        <v>3.16</v>
      </c>
      <c r="BO279" s="8">
        <f>SUMIFS('Aceite de Oliva'!BO$6:BO$257,'Aceite de Oliva'!$A$6:$A$257,"&gt;="&amp;$A279,'Aceite de Oliva'!$B$6:$B$257,"&lt;="&amp;$B279)</f>
        <v>12.64</v>
      </c>
      <c r="BP279" s="8">
        <f>SUMIFS('Aceite de Oliva'!BP$6:BP$257,'Aceite de Oliva'!$A$6:$A$257,"&gt;="&amp;$A279,'Aceite de Oliva'!$B$6:$B$257,"&lt;="&amp;$B279)</f>
        <v>20.149999999999999</v>
      </c>
      <c r="BQ279" s="8">
        <f>SUMIFS('Aceite de Oliva'!BQ$6:BQ$257,'Aceite de Oliva'!$A$6:$A$257,"&gt;="&amp;$A279,'Aceite de Oliva'!$B$6:$B$257,"&lt;="&amp;$B279)</f>
        <v>14.31</v>
      </c>
      <c r="BR279" s="8">
        <f>SUMIFS('Aceite de Oliva'!BR$6:BR$257,'Aceite de Oliva'!$A$6:$A$257,"&gt;="&amp;$A279,'Aceite de Oliva'!$B$6:$B$257,"&lt;="&amp;$B279)</f>
        <v>5.04</v>
      </c>
      <c r="BV279" s="8">
        <f>SUMIFS('Aceite de Oliva'!BV$6:BV$257,'Aceite de Oliva'!$A$6:$A$257,"&gt;="&amp;$A279,'Aceite de Oliva'!$B$6:$B$257,"&lt;="&amp;$B279)</f>
        <v>9.17</v>
      </c>
      <c r="BW279" s="8">
        <f>SUMIFS('Aceite de Oliva'!BW$6:BW$257,'Aceite de Oliva'!$A$6:$A$257,"&gt;="&amp;$A279,'Aceite de Oliva'!$B$6:$B$257,"&lt;="&amp;$B279)</f>
        <v>13.23</v>
      </c>
      <c r="BX279" s="8">
        <f>SUMIFS('Aceite de Oliva'!BX$6:BX$257,'Aceite de Oliva'!$A$6:$A$257,"&gt;="&amp;$A279,'Aceite de Oliva'!$B$6:$B$257,"&lt;="&amp;$B279)</f>
        <v>11.11</v>
      </c>
      <c r="BY279" s="8">
        <f>SUMIFS('Aceite de Oliva'!BY$6:BY$257,'Aceite de Oliva'!$A$6:$A$257,"&gt;="&amp;$A279,'Aceite de Oliva'!$B$6:$B$257,"&lt;="&amp;$B279)</f>
        <v>1.17</v>
      </c>
      <c r="CC279" s="8">
        <f>SUMIFS('Aceite de Oliva'!CC$6:CC$257,'Aceite de Oliva'!$A$6:$A$257,"&gt;="&amp;$A279,'Aceite de Oliva'!$B$6:$B$257,"&lt;="&amp;$B279)</f>
        <v>10.93</v>
      </c>
      <c r="CD279" s="8">
        <f>SUMIFS('Aceite de Oliva'!CD$6:CD$257,'Aceite de Oliva'!$A$6:$A$257,"&gt;="&amp;$A279,'Aceite de Oliva'!$B$6:$B$257,"&lt;="&amp;$B279)</f>
        <v>4.46</v>
      </c>
      <c r="CE279" s="8">
        <f>SUMIFS('Aceite de Oliva'!CE$6:CE$257,'Aceite de Oliva'!$A$6:$A$257,"&gt;="&amp;$A279,'Aceite de Oliva'!$B$6:$B$257,"&lt;="&amp;$B279)</f>
        <v>11.620000000000001</v>
      </c>
      <c r="CF279" s="8">
        <f>SUMIFS('Aceite de Oliva'!CF$6:CF$257,'Aceite de Oliva'!$A$6:$A$257,"&gt;="&amp;$A279,'Aceite de Oliva'!$B$6:$B$257,"&lt;="&amp;$B279)</f>
        <v>14.79</v>
      </c>
      <c r="CJ279" s="8">
        <f>SUMIFS('Aceite de Oliva'!CJ$6:CJ$257,'Aceite de Oliva'!$A$6:$A$257,"&gt;="&amp;$A279,'Aceite de Oliva'!$B$6:$B$257,"&lt;="&amp;$B279)</f>
        <v>11.829999999999998</v>
      </c>
      <c r="CK279" s="8">
        <f>SUMIFS('Aceite de Oliva'!CK$6:CK$257,'Aceite de Oliva'!$A$6:$A$257,"&gt;="&amp;$A279,'Aceite de Oliva'!$B$6:$B$257,"&lt;="&amp;$B279)</f>
        <v>7.65</v>
      </c>
      <c r="CL279" s="8">
        <f>SUMIFS('Aceite de Oliva'!CL$6:CL$257,'Aceite de Oliva'!$A$6:$A$257,"&gt;="&amp;$A279,'Aceite de Oliva'!$B$6:$B$257,"&lt;="&amp;$B279)</f>
        <v>15.83</v>
      </c>
      <c r="CM279" s="8">
        <f>SUMIFS('Aceite de Oliva'!CM$6:CM$257,'Aceite de Oliva'!$A$6:$A$257,"&gt;="&amp;$A279,'Aceite de Oliva'!$B$6:$B$257,"&lt;="&amp;$B279)</f>
        <v>6.6400000000000006</v>
      </c>
      <c r="CQ279" s="8">
        <f>SUMIFS('Aceite de Oliva'!CQ$6:CQ$257,'Aceite de Oliva'!$A$6:$A$257,"&gt;="&amp;$A279,'Aceite de Oliva'!$B$6:$B$257,"&lt;="&amp;$B279)</f>
        <v>9.09</v>
      </c>
      <c r="CR279" s="8">
        <f>SUMIFS('Aceite de Oliva'!CR$6:CR$257,'Aceite de Oliva'!$A$6:$A$257,"&gt;="&amp;$A279,'Aceite de Oliva'!$B$6:$B$257,"&lt;="&amp;$B279)</f>
        <v>21.31</v>
      </c>
      <c r="CS279" s="8">
        <f>SUMIFS('Aceite de Oliva'!CS$6:CS$257,'Aceite de Oliva'!$A$6:$A$257,"&gt;="&amp;$A279,'Aceite de Oliva'!$B$6:$B$257,"&lt;="&amp;$B279)</f>
        <v>7.4399999999999995</v>
      </c>
      <c r="CT279" s="8">
        <f>SUMIFS('Aceite de Oliva'!CT$6:CT$257,'Aceite de Oliva'!$A$6:$A$257,"&gt;="&amp;$A279,'Aceite de Oliva'!$B$6:$B$257,"&lt;="&amp;$B279)</f>
        <v>2.17</v>
      </c>
      <c r="CX279" s="8">
        <f>SUMIFS('Aceite de Oliva'!CX$6:CX$257,'Aceite de Oliva'!$A$6:$A$257,"&gt;="&amp;$A279,'Aceite de Oliva'!$B$6:$B$257,"&lt;="&amp;$B279)</f>
        <v>8.9599999999999991</v>
      </c>
      <c r="CY279" s="8">
        <f>SUMIFS('Aceite de Oliva'!CY$6:CY$257,'Aceite de Oliva'!$A$6:$A$257,"&gt;="&amp;$A279,'Aceite de Oliva'!$B$6:$B$257,"&lt;="&amp;$B279)</f>
        <v>20.169999999999998</v>
      </c>
      <c r="CZ279" s="8">
        <f>SUMIFS('Aceite de Oliva'!CZ$6:CZ$257,'Aceite de Oliva'!$A$6:$A$257,"&gt;="&amp;$A279,'Aceite de Oliva'!$B$6:$B$257,"&lt;="&amp;$B279)</f>
        <v>7.05</v>
      </c>
      <c r="DA279" s="8">
        <f>SUMIFS('Aceite de Oliva'!DA$6:DA$257,'Aceite de Oliva'!$A$6:$A$257,"&gt;="&amp;$A279,'Aceite de Oliva'!$B$6:$B$257,"&lt;="&amp;$B279)</f>
        <v>4.0599999999999996</v>
      </c>
      <c r="DE279" s="8">
        <f>SUMIFS('Aceite de Oliva'!DE$6:DE$257,'Aceite de Oliva'!$A$6:$A$257,"&gt;="&amp;$A279,'Aceite de Oliva'!$B$6:$B$257,"&lt;="&amp;$B279)</f>
        <v>7.26</v>
      </c>
      <c r="DF279" s="8">
        <f>SUMIFS('Aceite de Oliva'!DF$6:DF$257,'Aceite de Oliva'!$A$6:$A$257,"&gt;="&amp;$A279,'Aceite de Oliva'!$B$6:$B$257,"&lt;="&amp;$B279)</f>
        <v>13.02</v>
      </c>
      <c r="DG279" s="8">
        <f>SUMIFS('Aceite de Oliva'!DG$6:DG$257,'Aceite de Oliva'!$A$6:$A$257,"&gt;="&amp;$A279,'Aceite de Oliva'!$B$6:$B$257,"&lt;="&amp;$B279)</f>
        <v>5.8999999999999995</v>
      </c>
      <c r="DH279" s="8">
        <f>SUMIFS('Aceite de Oliva'!DH$6:DH$257,'Aceite de Oliva'!$A$6:$A$257,"&gt;="&amp;$A279,'Aceite de Oliva'!$B$6:$B$257,"&lt;="&amp;$B279)</f>
        <v>3.63</v>
      </c>
      <c r="DL279" s="8">
        <f>SUMIFS('Aceite de Oliva'!DL$6:DL$257,'Aceite de Oliva'!$A$6:$A$257,"&gt;="&amp;$A279,'Aceite de Oliva'!$B$6:$B$257,"&lt;="&amp;$B279)</f>
        <v>3.5500000000000003</v>
      </c>
      <c r="DM279" s="8">
        <f>SUMIFS('Aceite de Oliva'!DM$6:DM$257,'Aceite de Oliva'!$A$6:$A$257,"&gt;="&amp;$A279,'Aceite de Oliva'!$B$6:$B$257,"&lt;="&amp;$B279)</f>
        <v>9.09</v>
      </c>
      <c r="DN279" s="8">
        <f>SUMIFS('Aceite de Oliva'!DN$6:DN$257,'Aceite de Oliva'!$A$6:$A$257,"&gt;="&amp;$A279,'Aceite de Oliva'!$B$6:$B$257,"&lt;="&amp;$B279)</f>
        <v>2.6799999999999997</v>
      </c>
      <c r="DO279" s="8">
        <f>SUMIFS('Aceite de Oliva'!DO$6:DO$257,'Aceite de Oliva'!$A$6:$A$257,"&gt;="&amp;$A279,'Aceite de Oliva'!$B$6:$B$257,"&lt;="&amp;$B279)</f>
        <v>1.1199999999999999</v>
      </c>
      <c r="DS279" s="8">
        <f>SUMIFS('Aceite de Oliva'!DS$6:DS$257,'Aceite de Oliva'!$A$6:$A$257,"&gt;="&amp;$A279,'Aceite de Oliva'!$B$6:$B$257,"&lt;="&amp;$B279)</f>
        <v>3.33</v>
      </c>
      <c r="DT279" s="8">
        <f>SUMIFS('Aceite de Oliva'!DT$6:DT$257,'Aceite de Oliva'!$A$6:$A$257,"&gt;="&amp;$A279,'Aceite de Oliva'!$B$6:$B$257,"&lt;="&amp;$B279)</f>
        <v>7.8</v>
      </c>
      <c r="DU279" s="8">
        <f>SUMIFS('Aceite de Oliva'!DU$6:DU$257,'Aceite de Oliva'!$A$6:$A$257,"&gt;="&amp;$A279,'Aceite de Oliva'!$B$6:$B$257,"&lt;="&amp;$B279)</f>
        <v>2.04</v>
      </c>
      <c r="DV279" s="8">
        <f>SUMIFS('Aceite de Oliva'!DV$6:DV$257,'Aceite de Oliva'!$A$6:$A$257,"&gt;="&amp;$A279,'Aceite de Oliva'!$B$6:$B$257,"&lt;="&amp;$B279)</f>
        <v>2.57</v>
      </c>
      <c r="DZ279" s="8">
        <f>SUMIFS('Aceite de Oliva'!DZ$6:DZ$257,'Aceite de Oliva'!$A$6:$A$257,"&gt;="&amp;$A279,'Aceite de Oliva'!$B$6:$B$257,"&lt;="&amp;$B279)</f>
        <v>1.56</v>
      </c>
      <c r="EA279" s="8">
        <f>SUMIFS('Aceite de Oliva'!EA$6:EA$257,'Aceite de Oliva'!$A$6:$A$257,"&gt;="&amp;$A279,'Aceite de Oliva'!$B$6:$B$257,"&lt;="&amp;$B279)</f>
        <v>1.18</v>
      </c>
      <c r="EB279" s="8">
        <f>SUMIFS('Aceite de Oliva'!EB$6:EB$257,'Aceite de Oliva'!$A$6:$A$257,"&gt;="&amp;$A279,'Aceite de Oliva'!$B$6:$B$257,"&lt;="&amp;$B279)</f>
        <v>0.91</v>
      </c>
      <c r="EC279" s="8">
        <f>SUMIFS('Aceite de Oliva'!EC$6:EC$257,'Aceite de Oliva'!$A$6:$A$257,"&gt;="&amp;$A279,'Aceite de Oliva'!$B$6:$B$257,"&lt;="&amp;$B279)</f>
        <v>2.9699999999999998</v>
      </c>
    </row>
    <row r="280" spans="1:133" x14ac:dyDescent="0.3">
      <c r="A280" s="14">
        <f>'TAM Aceite de Oliva'!B28</f>
        <v>4.0000000000000009</v>
      </c>
      <c r="B280" s="14">
        <f>'TAM Aceite de Oliva'!C28</f>
        <v>4.1000000000000005</v>
      </c>
      <c r="C280" s="14"/>
      <c r="D280" s="8">
        <f>SUMIFS('Aceite de Oliva'!D$6:D$257,'Aceite de Oliva'!$A$6:$A$257,"&gt;="&amp;$A280,'Aceite de Oliva'!$B$6:$B$257,"&lt;="&amp;$B280)</f>
        <v>2.5299999999999998</v>
      </c>
      <c r="E280" s="8">
        <f>SUMIFS('Aceite de Oliva'!E$6:E$257,'Aceite de Oliva'!$A$6:$A$257,"&gt;="&amp;$A280,'Aceite de Oliva'!$B$6:$B$257,"&lt;="&amp;$B280)</f>
        <v>2.16</v>
      </c>
      <c r="F280" s="8">
        <f>SUMIFS('Aceite de Oliva'!F$6:F$257,'Aceite de Oliva'!$A$6:$A$257,"&gt;="&amp;$A280,'Aceite de Oliva'!$B$6:$B$257,"&lt;="&amp;$B280)</f>
        <v>2.84</v>
      </c>
      <c r="G280" s="8">
        <f>SUMIFS('Aceite de Oliva'!G$6:G$257,'Aceite de Oliva'!$A$6:$A$257,"&gt;="&amp;$A280,'Aceite de Oliva'!$B$6:$B$257,"&lt;="&amp;$B280)</f>
        <v>0.42</v>
      </c>
      <c r="H280" s="14"/>
      <c r="I280" s="14"/>
      <c r="J280" s="14"/>
      <c r="K280" s="8">
        <f>SUMIFS('Aceite de Oliva'!K$6:K$257,'Aceite de Oliva'!$A$6:$A$257,"&gt;="&amp;$A280,'Aceite de Oliva'!$B$6:$B$257,"&lt;="&amp;$B280)</f>
        <v>10.379999999999999</v>
      </c>
      <c r="L280" s="8">
        <f>SUMIFS('Aceite de Oliva'!L$6:L$257,'Aceite de Oliva'!$A$6:$A$257,"&gt;="&amp;$A280,'Aceite de Oliva'!$B$6:$B$257,"&lt;="&amp;$B280)</f>
        <v>2.21</v>
      </c>
      <c r="M280" s="8">
        <f>SUMIFS('Aceite de Oliva'!M$6:M$257,'Aceite de Oliva'!$A$6:$A$257,"&gt;="&amp;$A280,'Aceite de Oliva'!$B$6:$B$257,"&lt;="&amp;$B280)</f>
        <v>1.5899999999999999</v>
      </c>
      <c r="N280" s="8">
        <f>SUMIFS('Aceite de Oliva'!N$6:N$257,'Aceite de Oliva'!$A$6:$A$257,"&gt;="&amp;$A280,'Aceite de Oliva'!$B$6:$B$257,"&lt;="&amp;$B280)</f>
        <v>43.17</v>
      </c>
      <c r="O280" s="14"/>
      <c r="P280" s="14"/>
      <c r="Q280" s="14"/>
      <c r="R280" s="8">
        <f>SUMIFS('Aceite de Oliva'!R$6:R$257,'Aceite de Oliva'!$A$6:$A$257,"&gt;="&amp;$A280,'Aceite de Oliva'!$B$6:$B$257,"&lt;="&amp;$B280)</f>
        <v>26.1</v>
      </c>
      <c r="S280" s="8">
        <f>SUMIFS('Aceite de Oliva'!S$6:S$257,'Aceite de Oliva'!$A$6:$A$257,"&gt;="&amp;$A280,'Aceite de Oliva'!$B$6:$B$257,"&lt;="&amp;$B280)</f>
        <v>8.0500000000000007</v>
      </c>
      <c r="T280" s="8">
        <f>SUMIFS('Aceite de Oliva'!T$6:T$257,'Aceite de Oliva'!$A$6:$A$257,"&gt;="&amp;$A280,'Aceite de Oliva'!$B$6:$B$257,"&lt;="&amp;$B280)</f>
        <v>16.66</v>
      </c>
      <c r="U280" s="8">
        <f>SUMIFS('Aceite de Oliva'!U$6:U$257,'Aceite de Oliva'!$A$6:$A$257,"&gt;="&amp;$A280,'Aceite de Oliva'!$B$6:$B$257,"&lt;="&amp;$B280)</f>
        <v>64.89</v>
      </c>
      <c r="V280" s="14"/>
      <c r="W280" s="14"/>
      <c r="X280" s="14"/>
      <c r="Y280" s="8">
        <f>SUMIFS('Aceite de Oliva'!Y$6:Y$257,'Aceite de Oliva'!$A$6:$A$257,"&gt;="&amp;$A280,'Aceite de Oliva'!$B$6:$B$257,"&lt;="&amp;$B280)</f>
        <v>41.610000000000007</v>
      </c>
      <c r="Z280" s="8">
        <f>SUMIFS('Aceite de Oliva'!Z$6:Z$257,'Aceite de Oliva'!$A$6:$A$257,"&gt;="&amp;$A280,'Aceite de Oliva'!$B$6:$B$257,"&lt;="&amp;$B280)</f>
        <v>27.709999999999997</v>
      </c>
      <c r="AA280" s="8">
        <f>SUMIFS('Aceite de Oliva'!AA$6:AA$257,'Aceite de Oliva'!$A$6:$A$257,"&gt;="&amp;$A280,'Aceite de Oliva'!$B$6:$B$257,"&lt;="&amp;$B280)</f>
        <v>38.56</v>
      </c>
      <c r="AB280" s="8">
        <f>SUMIFS('Aceite de Oliva'!AB$6:AB$257,'Aceite de Oliva'!$A$6:$A$257,"&gt;="&amp;$A280,'Aceite de Oliva'!$B$6:$B$257,"&lt;="&amp;$B280)</f>
        <v>66.14</v>
      </c>
      <c r="AC280" s="14"/>
      <c r="AD280" s="14"/>
      <c r="AE280" s="14"/>
      <c r="AF280" s="8">
        <f>SUMIFS('Aceite de Oliva'!AF$6:AF$257,'Aceite de Oliva'!$A$6:$A$257,"&gt;="&amp;$A280,'Aceite de Oliva'!$B$6:$B$257,"&lt;="&amp;$B280)</f>
        <v>36.949999999999996</v>
      </c>
      <c r="AG280" s="8">
        <f>SUMIFS('Aceite de Oliva'!AG$6:AG$257,'Aceite de Oliva'!$A$6:$A$257,"&gt;="&amp;$A280,'Aceite de Oliva'!$B$6:$B$257,"&lt;="&amp;$B280)</f>
        <v>16.7</v>
      </c>
      <c r="AH280" s="8">
        <f>SUMIFS('Aceite de Oliva'!AH$6:AH$257,'Aceite de Oliva'!$A$6:$A$257,"&gt;="&amp;$A280,'Aceite de Oliva'!$B$6:$B$257,"&lt;="&amp;$B280)</f>
        <v>30.54</v>
      </c>
      <c r="AI280" s="8">
        <f>SUMIFS('Aceite de Oliva'!AI$6:AI$257,'Aceite de Oliva'!$A$6:$A$257,"&gt;="&amp;$A280,'Aceite de Oliva'!$B$6:$B$257,"&lt;="&amp;$B280)</f>
        <v>67.739999999999995</v>
      </c>
      <c r="AJ280" s="14"/>
      <c r="AK280" s="14"/>
      <c r="AL280" s="14"/>
      <c r="AM280" s="8">
        <f>SUMIFS('Aceite de Oliva'!AM$6:AM$257,'Aceite de Oliva'!$A$6:$A$257,"&gt;="&amp;$A280,'Aceite de Oliva'!$B$6:$B$257,"&lt;="&amp;$B280)</f>
        <v>37.61</v>
      </c>
      <c r="AN280" s="8">
        <f>SUMIFS('Aceite de Oliva'!AN$6:AN$257,'Aceite de Oliva'!$A$6:$A$257,"&gt;="&amp;$A280,'Aceite de Oliva'!$B$6:$B$257,"&lt;="&amp;$B280)</f>
        <v>23.060000000000002</v>
      </c>
      <c r="AO280" s="8">
        <f>SUMIFS('Aceite de Oliva'!AO$6:AO$257,'Aceite de Oliva'!$A$6:$A$257,"&gt;="&amp;$A280,'Aceite de Oliva'!$B$6:$B$257,"&lt;="&amp;$B280)</f>
        <v>28.13</v>
      </c>
      <c r="AP280" s="8">
        <f>SUMIFS('Aceite de Oliva'!AP$6:AP$257,'Aceite de Oliva'!$A$6:$A$257,"&gt;="&amp;$A280,'Aceite de Oliva'!$B$6:$B$257,"&lt;="&amp;$B280)</f>
        <v>65.34</v>
      </c>
      <c r="AQ280" s="14"/>
      <c r="AR280" s="14"/>
      <c r="AT280" s="8">
        <f>SUMIFS('Aceite de Oliva'!AT$6:AT$257,'Aceite de Oliva'!$A$6:$A$257,"&gt;="&amp;$A280,'Aceite de Oliva'!$B$6:$B$257,"&lt;="&amp;$B280)</f>
        <v>34.82</v>
      </c>
      <c r="AU280" s="8">
        <f>SUMIFS('Aceite de Oliva'!AU$6:AU$257,'Aceite de Oliva'!$A$6:$A$257,"&gt;="&amp;$A280,'Aceite de Oliva'!$B$6:$B$257,"&lt;="&amp;$B280)</f>
        <v>24.810000000000002</v>
      </c>
      <c r="AV280" s="8">
        <f>SUMIFS('Aceite de Oliva'!AV$6:AV$257,'Aceite de Oliva'!$A$6:$A$257,"&gt;="&amp;$A280,'Aceite de Oliva'!$B$6:$B$257,"&lt;="&amp;$B280)</f>
        <v>27.83</v>
      </c>
      <c r="AW280" s="8">
        <f>SUMIFS('Aceite de Oliva'!AW$6:AW$257,'Aceite de Oliva'!$A$6:$A$257,"&gt;="&amp;$A280,'Aceite de Oliva'!$B$6:$B$257,"&lt;="&amp;$B280)</f>
        <v>68.05</v>
      </c>
      <c r="BA280" s="8">
        <f>SUMIFS('Aceite de Oliva'!BA$6:BA$257,'Aceite de Oliva'!$A$6:$A$257,"&gt;="&amp;A280,'Aceite de Oliva'!$B$6:$B$257,"&lt;="&amp;B280)</f>
        <v>30.220000000000002</v>
      </c>
      <c r="BB280" s="8">
        <f>SUMIFS('Aceite de Oliva'!BB$6:BB$257,'Aceite de Oliva'!$A$6:$A$257,"&gt;="&amp;$A280,'Aceite de Oliva'!$B$6:$B$257,"&lt;="&amp;$B280)</f>
        <v>16.649999999999999</v>
      </c>
      <c r="BC280" s="8">
        <f>SUMIFS('Aceite de Oliva'!BC$6:BC$257,'Aceite de Oliva'!$A$6:$A$257,"&gt;="&amp;$A280,'Aceite de Oliva'!$B$6:$B$257,"&lt;="&amp;$B280)</f>
        <v>28.47</v>
      </c>
      <c r="BD280" s="8">
        <f>SUMIFS('Aceite de Oliva'!BD$6:BD$257,'Aceite de Oliva'!$A$6:$A$257,"&gt;="&amp;$A280,'Aceite de Oliva'!$B$6:$B$257,"&lt;="&amp;$B280)</f>
        <v>56.87</v>
      </c>
      <c r="BE280" s="5"/>
      <c r="BH280" s="8">
        <f>SUMIFS('Aceite de Oliva'!BH$6:BH$257,'Aceite de Oliva'!$A$6:$A$257,"&gt;="&amp;$A280,'Aceite de Oliva'!$B$6:$B$257,"&lt;="&amp;$B280)</f>
        <v>34.940000000000005</v>
      </c>
      <c r="BI280" s="8">
        <f>SUMIFS('Aceite de Oliva'!BI$6:BI$257,'Aceite de Oliva'!$A$6:$A$257,"&gt;="&amp;$A280,'Aceite de Oliva'!$B$6:$B$257,"&lt;="&amp;$B280)</f>
        <v>24.939999999999998</v>
      </c>
      <c r="BJ280" s="8">
        <f>SUMIFS('Aceite de Oliva'!BJ$6:BJ$257,'Aceite de Oliva'!$A$6:$A$257,"&gt;="&amp;$A280,'Aceite de Oliva'!$B$6:$B$257,"&lt;="&amp;$B280)</f>
        <v>31.76</v>
      </c>
      <c r="BK280" s="8">
        <f>SUMIFS('Aceite de Oliva'!BK$6:BK$257,'Aceite de Oliva'!$A$6:$A$257,"&gt;="&amp;$A280,'Aceite de Oliva'!$B$6:$B$257,"&lt;="&amp;$B280)</f>
        <v>52.65</v>
      </c>
      <c r="BO280" s="8">
        <f>SUMIFS('Aceite de Oliva'!BO$6:BO$257,'Aceite de Oliva'!$A$6:$A$257,"&gt;="&amp;$A280,'Aceite de Oliva'!$B$6:$B$257,"&lt;="&amp;$B280)</f>
        <v>34.82</v>
      </c>
      <c r="BP280" s="8">
        <f>SUMIFS('Aceite de Oliva'!BP$6:BP$257,'Aceite de Oliva'!$A$6:$A$257,"&gt;="&amp;$A280,'Aceite de Oliva'!$B$6:$B$257,"&lt;="&amp;$B280)</f>
        <v>16.52</v>
      </c>
      <c r="BQ280" s="8">
        <f>SUMIFS('Aceite de Oliva'!BQ$6:BQ$257,'Aceite de Oliva'!$A$6:$A$257,"&gt;="&amp;$A280,'Aceite de Oliva'!$B$6:$B$257,"&lt;="&amp;$B280)</f>
        <v>30.540000000000003</v>
      </c>
      <c r="BR280" s="8">
        <f>SUMIFS('Aceite de Oliva'!BR$6:BR$257,'Aceite de Oliva'!$A$6:$A$257,"&gt;="&amp;$A280,'Aceite de Oliva'!$B$6:$B$257,"&lt;="&amp;$B280)</f>
        <v>60.4</v>
      </c>
      <c r="BV280" s="8">
        <f>SUMIFS('Aceite de Oliva'!BV$6:BV$257,'Aceite de Oliva'!$A$6:$A$257,"&gt;="&amp;$A280,'Aceite de Oliva'!$B$6:$B$257,"&lt;="&amp;$B280)</f>
        <v>25.87</v>
      </c>
      <c r="BW280" s="8">
        <f>SUMIFS('Aceite de Oliva'!BW$6:BW$257,'Aceite de Oliva'!$A$6:$A$257,"&gt;="&amp;$A280,'Aceite de Oliva'!$B$6:$B$257,"&lt;="&amp;$B280)</f>
        <v>7.3900000000000006</v>
      </c>
      <c r="BX280" s="8">
        <f>SUMIFS('Aceite de Oliva'!BX$6:BX$257,'Aceite de Oliva'!$A$6:$A$257,"&gt;="&amp;$A280,'Aceite de Oliva'!$B$6:$B$257,"&lt;="&amp;$B280)</f>
        <v>19.12</v>
      </c>
      <c r="BY280" s="8">
        <f>SUMIFS('Aceite de Oliva'!BY$6:BY$257,'Aceite de Oliva'!$A$6:$A$257,"&gt;="&amp;$A280,'Aceite de Oliva'!$B$6:$B$257,"&lt;="&amp;$B280)</f>
        <v>58.96</v>
      </c>
      <c r="CC280" s="8">
        <f>SUMIFS('Aceite de Oliva'!CC$6:CC$257,'Aceite de Oliva'!$A$6:$A$257,"&gt;="&amp;$A280,'Aceite de Oliva'!$B$6:$B$257,"&lt;="&amp;$B280)</f>
        <v>15.530000000000001</v>
      </c>
      <c r="CD280" s="8">
        <f>SUMIFS('Aceite de Oliva'!CD$6:CD$257,'Aceite de Oliva'!$A$6:$A$257,"&gt;="&amp;$A280,'Aceite de Oliva'!$B$6:$B$257,"&lt;="&amp;$B280)</f>
        <v>3.65</v>
      </c>
      <c r="CE280" s="8">
        <f>SUMIFS('Aceite de Oliva'!CE$6:CE$257,'Aceite de Oliva'!$A$6:$A$257,"&gt;="&amp;$A280,'Aceite de Oliva'!$B$6:$B$257,"&lt;="&amp;$B280)</f>
        <v>10.219999999999999</v>
      </c>
      <c r="CF280" s="8">
        <f>SUMIFS('Aceite de Oliva'!CF$6:CF$257,'Aceite de Oliva'!$A$6:$A$257,"&gt;="&amp;$A280,'Aceite de Oliva'!$B$6:$B$257,"&lt;="&amp;$B280)</f>
        <v>38.14</v>
      </c>
      <c r="CJ280" s="8">
        <f>SUMIFS('Aceite de Oliva'!CJ$6:CJ$257,'Aceite de Oliva'!$A$6:$A$257,"&gt;="&amp;$A280,'Aceite de Oliva'!$B$6:$B$257,"&lt;="&amp;$B280)</f>
        <v>1.49</v>
      </c>
      <c r="CK280" s="8">
        <f>SUMIFS('Aceite de Oliva'!CK$6:CK$257,'Aceite de Oliva'!$A$6:$A$257,"&gt;="&amp;$A280,'Aceite de Oliva'!$B$6:$B$257,"&lt;="&amp;$B280)</f>
        <v>0.65</v>
      </c>
      <c r="CL280" s="8">
        <f>SUMIFS('Aceite de Oliva'!CL$6:CL$257,'Aceite de Oliva'!$A$6:$A$257,"&gt;="&amp;$A280,'Aceite de Oliva'!$B$6:$B$257,"&lt;="&amp;$B280)</f>
        <v>1.52</v>
      </c>
      <c r="CM280" s="8">
        <f>SUMIFS('Aceite de Oliva'!CM$6:CM$257,'Aceite de Oliva'!$A$6:$A$257,"&gt;="&amp;$A280,'Aceite de Oliva'!$B$6:$B$257,"&lt;="&amp;$B280)</f>
        <v>1.3</v>
      </c>
      <c r="CQ280" s="8">
        <f>SUMIFS('Aceite de Oliva'!CQ$6:CQ$257,'Aceite de Oliva'!$A$6:$A$257,"&gt;="&amp;$A280,'Aceite de Oliva'!$B$6:$B$257,"&lt;="&amp;$B280)</f>
        <v>1.2</v>
      </c>
      <c r="CR280" s="8">
        <f>SUMIFS('Aceite de Oliva'!CR$6:CR$257,'Aceite de Oliva'!$A$6:$A$257,"&gt;="&amp;$A280,'Aceite de Oliva'!$B$6:$B$257,"&lt;="&amp;$B280)</f>
        <v>0.76</v>
      </c>
      <c r="CS280" s="8">
        <f>SUMIFS('Aceite de Oliva'!CS$6:CS$257,'Aceite de Oliva'!$A$6:$A$257,"&gt;="&amp;$A280,'Aceite de Oliva'!$B$6:$B$257,"&lt;="&amp;$B280)</f>
        <v>1.28</v>
      </c>
      <c r="CT280" s="8">
        <f>SUMIFS('Aceite de Oliva'!CT$6:CT$257,'Aceite de Oliva'!$A$6:$A$257,"&gt;="&amp;$A280,'Aceite de Oliva'!$B$6:$B$257,"&lt;="&amp;$B280)</f>
        <v>0.23</v>
      </c>
      <c r="CX280" s="8">
        <f>SUMIFS('Aceite de Oliva'!CX$6:CX$257,'Aceite de Oliva'!$A$6:$A$257,"&gt;="&amp;$A280,'Aceite de Oliva'!$B$6:$B$257,"&lt;="&amp;$B280)</f>
        <v>0.65999999999999992</v>
      </c>
      <c r="CY280" s="8">
        <f>SUMIFS('Aceite de Oliva'!CY$6:CY$257,'Aceite de Oliva'!$A$6:$A$257,"&gt;="&amp;$A280,'Aceite de Oliva'!$B$6:$B$257,"&lt;="&amp;$B280)</f>
        <v>0.17</v>
      </c>
      <c r="CZ280" s="8">
        <f>SUMIFS('Aceite de Oliva'!CZ$6:CZ$257,'Aceite de Oliva'!$A$6:$A$257,"&gt;="&amp;$A280,'Aceite de Oliva'!$B$6:$B$257,"&lt;="&amp;$B280)</f>
        <v>0.93</v>
      </c>
      <c r="DA280" s="8">
        <f>SUMIFS('Aceite de Oliva'!DA$6:DA$257,'Aceite de Oliva'!$A$6:$A$257,"&gt;="&amp;$A280,'Aceite de Oliva'!$B$6:$B$257,"&lt;="&amp;$B280)</f>
        <v>0</v>
      </c>
      <c r="DE280" s="8">
        <f>SUMIFS('Aceite de Oliva'!DE$6:DE$257,'Aceite de Oliva'!$A$6:$A$257,"&gt;="&amp;$A280,'Aceite de Oliva'!$B$6:$B$257,"&lt;="&amp;$B280)</f>
        <v>0.85</v>
      </c>
      <c r="DF280" s="8">
        <f>SUMIFS('Aceite de Oliva'!DF$6:DF$257,'Aceite de Oliva'!$A$6:$A$257,"&gt;="&amp;$A280,'Aceite de Oliva'!$B$6:$B$257,"&lt;="&amp;$B280)</f>
        <v>0</v>
      </c>
      <c r="DG280" s="8">
        <f>SUMIFS('Aceite de Oliva'!DG$6:DG$257,'Aceite de Oliva'!$A$6:$A$257,"&gt;="&amp;$A280,'Aceite de Oliva'!$B$6:$B$257,"&lt;="&amp;$B280)</f>
        <v>1.28</v>
      </c>
      <c r="DH280" s="8">
        <f>SUMIFS('Aceite de Oliva'!DH$6:DH$257,'Aceite de Oliva'!$A$6:$A$257,"&gt;="&amp;$A280,'Aceite de Oliva'!$B$6:$B$257,"&lt;="&amp;$B280)</f>
        <v>0</v>
      </c>
      <c r="DL280" s="8">
        <f>SUMIFS('Aceite de Oliva'!DL$6:DL$257,'Aceite de Oliva'!$A$6:$A$257,"&gt;="&amp;$A280,'Aceite de Oliva'!$B$6:$B$257,"&lt;="&amp;$B280)</f>
        <v>0.34</v>
      </c>
      <c r="DM280" s="8">
        <f>SUMIFS('Aceite de Oliva'!DM$6:DM$257,'Aceite de Oliva'!$A$6:$A$257,"&gt;="&amp;$A280,'Aceite de Oliva'!$B$6:$B$257,"&lt;="&amp;$B280)</f>
        <v>0.18</v>
      </c>
      <c r="DN280" s="8">
        <f>SUMIFS('Aceite de Oliva'!DN$6:DN$257,'Aceite de Oliva'!$A$6:$A$257,"&gt;="&amp;$A280,'Aceite de Oliva'!$B$6:$B$257,"&lt;="&amp;$B280)</f>
        <v>0.2</v>
      </c>
      <c r="DO280" s="8">
        <f>SUMIFS('Aceite de Oliva'!DO$6:DO$257,'Aceite de Oliva'!$A$6:$A$257,"&gt;="&amp;$A280,'Aceite de Oliva'!$B$6:$B$257,"&lt;="&amp;$B280)</f>
        <v>0</v>
      </c>
      <c r="DS280" s="8">
        <f>SUMIFS('Aceite de Oliva'!DS$6:DS$257,'Aceite de Oliva'!$A$6:$A$257,"&gt;="&amp;$A280,'Aceite de Oliva'!$B$6:$B$257,"&lt;="&amp;$B280)</f>
        <v>0.51</v>
      </c>
      <c r="DT280" s="8">
        <f>SUMIFS('Aceite de Oliva'!DT$6:DT$257,'Aceite de Oliva'!$A$6:$A$257,"&gt;="&amp;$A280,'Aceite de Oliva'!$B$6:$B$257,"&lt;="&amp;$B280)</f>
        <v>0</v>
      </c>
      <c r="DU280" s="8">
        <f>SUMIFS('Aceite de Oliva'!DU$6:DU$257,'Aceite de Oliva'!$A$6:$A$257,"&gt;="&amp;$A280,'Aceite de Oliva'!$B$6:$B$257,"&lt;="&amp;$B280)</f>
        <v>0.27</v>
      </c>
      <c r="DV280" s="8">
        <f>SUMIFS('Aceite de Oliva'!DV$6:DV$257,'Aceite de Oliva'!$A$6:$A$257,"&gt;="&amp;$A280,'Aceite de Oliva'!$B$6:$B$257,"&lt;="&amp;$B280)</f>
        <v>0</v>
      </c>
      <c r="DZ280" s="8">
        <f>SUMIFS('Aceite de Oliva'!DZ$6:DZ$257,'Aceite de Oliva'!$A$6:$A$257,"&gt;="&amp;$A280,'Aceite de Oliva'!$B$6:$B$257,"&lt;="&amp;$B280)</f>
        <v>0.31999999999999995</v>
      </c>
      <c r="EA280" s="8">
        <f>SUMIFS('Aceite de Oliva'!EA$6:EA$257,'Aceite de Oliva'!$A$6:$A$257,"&gt;="&amp;$A280,'Aceite de Oliva'!$B$6:$B$257,"&lt;="&amp;$B280)</f>
        <v>0</v>
      </c>
      <c r="EB280" s="8">
        <f>SUMIFS('Aceite de Oliva'!EB$6:EB$257,'Aceite de Oliva'!$A$6:$A$257,"&gt;="&amp;$A280,'Aceite de Oliva'!$B$6:$B$257,"&lt;="&amp;$B280)</f>
        <v>0.3</v>
      </c>
      <c r="EC280" s="8">
        <f>SUMIFS('Aceite de Oliva'!EC$6:EC$257,'Aceite de Oliva'!$A$6:$A$257,"&gt;="&amp;$A280,'Aceite de Oliva'!$B$6:$B$257,"&lt;="&amp;$B280)</f>
        <v>0</v>
      </c>
    </row>
    <row r="281" spans="1:133" x14ac:dyDescent="0.3">
      <c r="A281" s="14">
        <f>'TAM Aceite de Oliva'!B29</f>
        <v>4.1000000000000005</v>
      </c>
      <c r="B281" s="14">
        <f>'TAM Aceite de Oliva'!C29</f>
        <v>4.2</v>
      </c>
      <c r="C281" s="14"/>
      <c r="D281" s="8">
        <f>SUMIFS('Aceite de Oliva'!D$6:D$257,'Aceite de Oliva'!$A$6:$A$257,"&gt;="&amp;$A281,'Aceite de Oliva'!$B$6:$B$257,"&lt;="&amp;$B281)</f>
        <v>4.09</v>
      </c>
      <c r="E281" s="8">
        <f>SUMIFS('Aceite de Oliva'!E$6:E$257,'Aceite de Oliva'!$A$6:$A$257,"&gt;="&amp;$A281,'Aceite de Oliva'!$B$6:$B$257,"&lt;="&amp;$B281)</f>
        <v>4.84</v>
      </c>
      <c r="F281" s="8">
        <f>SUMIFS('Aceite de Oliva'!F$6:F$257,'Aceite de Oliva'!$A$6:$A$257,"&gt;="&amp;$A281,'Aceite de Oliva'!$B$6:$B$257,"&lt;="&amp;$B281)</f>
        <v>5.35</v>
      </c>
      <c r="G281" s="8">
        <f>SUMIFS('Aceite de Oliva'!G$6:G$257,'Aceite de Oliva'!$A$6:$A$257,"&gt;="&amp;$A281,'Aceite de Oliva'!$B$6:$B$257,"&lt;="&amp;$B281)</f>
        <v>0</v>
      </c>
      <c r="H281" s="14"/>
      <c r="I281" s="14"/>
      <c r="J281" s="14"/>
      <c r="K281" s="8">
        <f>SUMIFS('Aceite de Oliva'!K$6:K$257,'Aceite de Oliva'!$A$6:$A$257,"&gt;="&amp;$A281,'Aceite de Oliva'!$B$6:$B$257,"&lt;="&amp;$B281)</f>
        <v>24.669999999999998</v>
      </c>
      <c r="L281" s="8">
        <f>SUMIFS('Aceite de Oliva'!L$6:L$257,'Aceite de Oliva'!$A$6:$A$257,"&gt;="&amp;$A281,'Aceite de Oliva'!$B$6:$B$257,"&lt;="&amp;$B281)</f>
        <v>13.16</v>
      </c>
      <c r="M281" s="8">
        <f>SUMIFS('Aceite de Oliva'!M$6:M$257,'Aceite de Oliva'!$A$6:$A$257,"&gt;="&amp;$A281,'Aceite de Oliva'!$B$6:$B$257,"&lt;="&amp;$B281)</f>
        <v>35.56</v>
      </c>
      <c r="N281" s="8">
        <f>SUMIFS('Aceite de Oliva'!N$6:N$257,'Aceite de Oliva'!$A$6:$A$257,"&gt;="&amp;$A281,'Aceite de Oliva'!$B$6:$B$257,"&lt;="&amp;$B281)</f>
        <v>3.71</v>
      </c>
      <c r="O281" s="14"/>
      <c r="P281" s="14"/>
      <c r="Q281" s="14"/>
      <c r="R281" s="8">
        <f>SUMIFS('Aceite de Oliva'!R$6:R$257,'Aceite de Oliva'!$A$6:$A$257,"&gt;="&amp;$A281,'Aceite de Oliva'!$B$6:$B$257,"&lt;="&amp;$B281)</f>
        <v>16.68</v>
      </c>
      <c r="S281" s="8">
        <f>SUMIFS('Aceite de Oliva'!S$6:S$257,'Aceite de Oliva'!$A$6:$A$257,"&gt;="&amp;$A281,'Aceite de Oliva'!$B$6:$B$257,"&lt;="&amp;$B281)</f>
        <v>12.489999999999998</v>
      </c>
      <c r="T281" s="8">
        <f>SUMIFS('Aceite de Oliva'!T$6:T$257,'Aceite de Oliva'!$A$6:$A$257,"&gt;="&amp;$A281,'Aceite de Oliva'!$B$6:$B$257,"&lt;="&amp;$B281)</f>
        <v>24.57</v>
      </c>
      <c r="U281" s="8">
        <f>SUMIFS('Aceite de Oliva'!U$6:U$257,'Aceite de Oliva'!$A$6:$A$257,"&gt;="&amp;$A281,'Aceite de Oliva'!$B$6:$B$257,"&lt;="&amp;$B281)</f>
        <v>0.3</v>
      </c>
      <c r="V281" s="14"/>
      <c r="W281" s="14"/>
      <c r="X281" s="14"/>
      <c r="Y281" s="8">
        <f>SUMIFS('Aceite de Oliva'!Y$6:Y$257,'Aceite de Oliva'!$A$6:$A$257,"&gt;="&amp;$A281,'Aceite de Oliva'!$B$6:$B$257,"&lt;="&amp;$B281)</f>
        <v>5.78</v>
      </c>
      <c r="Z281" s="8">
        <f>SUMIFS('Aceite de Oliva'!Z$6:Z$257,'Aceite de Oliva'!$A$6:$A$257,"&gt;="&amp;$A281,'Aceite de Oliva'!$B$6:$B$257,"&lt;="&amp;$B281)</f>
        <v>3.83</v>
      </c>
      <c r="AA281" s="8">
        <f>SUMIFS('Aceite de Oliva'!AA$6:AA$257,'Aceite de Oliva'!$A$6:$A$257,"&gt;="&amp;$A281,'Aceite de Oliva'!$B$6:$B$257,"&lt;="&amp;$B281)</f>
        <v>8.41</v>
      </c>
      <c r="AB281" s="8">
        <f>SUMIFS('Aceite de Oliva'!AB$6:AB$257,'Aceite de Oliva'!$A$6:$A$257,"&gt;="&amp;$A281,'Aceite de Oliva'!$B$6:$B$257,"&lt;="&amp;$B281)</f>
        <v>0.35</v>
      </c>
      <c r="AC281" s="14"/>
      <c r="AD281" s="14"/>
      <c r="AE281" s="14"/>
      <c r="AF281" s="8">
        <f>SUMIFS('Aceite de Oliva'!AF$6:AF$257,'Aceite de Oliva'!$A$6:$A$257,"&gt;="&amp;$A281,'Aceite de Oliva'!$B$6:$B$257,"&lt;="&amp;$B281)</f>
        <v>7.3900000000000006</v>
      </c>
      <c r="AG281" s="8">
        <f>SUMIFS('Aceite de Oliva'!AG$6:AG$257,'Aceite de Oliva'!$A$6:$A$257,"&gt;="&amp;$A281,'Aceite de Oliva'!$B$6:$B$257,"&lt;="&amp;$B281)</f>
        <v>1.83</v>
      </c>
      <c r="AH281" s="8">
        <f>SUMIFS('Aceite de Oliva'!AH$6:AH$257,'Aceite de Oliva'!$A$6:$A$257,"&gt;="&amp;$A281,'Aceite de Oliva'!$B$6:$B$257,"&lt;="&amp;$B281)</f>
        <v>14.15</v>
      </c>
      <c r="AI281" s="8">
        <f>SUMIFS('Aceite de Oliva'!AI$6:AI$257,'Aceite de Oliva'!$A$6:$A$257,"&gt;="&amp;$A281,'Aceite de Oliva'!$B$6:$B$257,"&lt;="&amp;$B281)</f>
        <v>0</v>
      </c>
      <c r="AJ281" s="14"/>
      <c r="AK281" s="14"/>
      <c r="AL281" s="14"/>
      <c r="AM281" s="8">
        <f>SUMIFS('Aceite de Oliva'!AM$6:AM$257,'Aceite de Oliva'!$A$6:$A$257,"&gt;="&amp;$A281,'Aceite de Oliva'!$B$6:$B$257,"&lt;="&amp;$B281)</f>
        <v>10.43</v>
      </c>
      <c r="AN281" s="8">
        <f>SUMIFS('Aceite de Oliva'!AN$6:AN$257,'Aceite de Oliva'!$A$6:$A$257,"&gt;="&amp;$A281,'Aceite de Oliva'!$B$6:$B$257,"&lt;="&amp;$B281)</f>
        <v>1.54</v>
      </c>
      <c r="AO281" s="8">
        <f>SUMIFS('Aceite de Oliva'!AO$6:AO$257,'Aceite de Oliva'!$A$6:$A$257,"&gt;="&amp;$A281,'Aceite de Oliva'!$B$6:$B$257,"&lt;="&amp;$B281)</f>
        <v>21.349999999999998</v>
      </c>
      <c r="AP281" s="8">
        <f>SUMIFS('Aceite de Oliva'!AP$6:AP$257,'Aceite de Oliva'!$A$6:$A$257,"&gt;="&amp;$A281,'Aceite de Oliva'!$B$6:$B$257,"&lt;="&amp;$B281)</f>
        <v>0.37</v>
      </c>
      <c r="AQ281" s="14"/>
      <c r="AR281" s="14"/>
      <c r="AT281" s="8">
        <f>SUMIFS('Aceite de Oliva'!AT$6:AT$257,'Aceite de Oliva'!$A$6:$A$257,"&gt;="&amp;$A281,'Aceite de Oliva'!$B$6:$B$257,"&lt;="&amp;$B281)</f>
        <v>9.0300000000000011</v>
      </c>
      <c r="AU281" s="8">
        <f>SUMIFS('Aceite de Oliva'!AU$6:AU$257,'Aceite de Oliva'!$A$6:$A$257,"&gt;="&amp;$A281,'Aceite de Oliva'!$B$6:$B$257,"&lt;="&amp;$B281)</f>
        <v>2.9299999999999997</v>
      </c>
      <c r="AV281" s="8">
        <f>SUMIFS('Aceite de Oliva'!AV$6:AV$257,'Aceite de Oliva'!$A$6:$A$257,"&gt;="&amp;$A281,'Aceite de Oliva'!$B$6:$B$257,"&lt;="&amp;$B281)</f>
        <v>16.04</v>
      </c>
      <c r="AW281" s="8">
        <f>SUMIFS('Aceite de Oliva'!AW$6:AW$257,'Aceite de Oliva'!$A$6:$A$257,"&gt;="&amp;$A281,'Aceite de Oliva'!$B$6:$B$257,"&lt;="&amp;$B281)</f>
        <v>1.43</v>
      </c>
      <c r="BA281" s="8">
        <f>SUMIFS('Aceite de Oliva'!BA$6:BA$257,'Aceite de Oliva'!$A$6:$A$257,"&gt;="&amp;A281,'Aceite de Oliva'!$B$6:$B$257,"&lt;="&amp;B281)</f>
        <v>7.89</v>
      </c>
      <c r="BB281" s="8">
        <f>SUMIFS('Aceite de Oliva'!BB$6:BB$257,'Aceite de Oliva'!$A$6:$A$257,"&gt;="&amp;$A281,'Aceite de Oliva'!$B$6:$B$257,"&lt;="&amp;$B281)</f>
        <v>2.66</v>
      </c>
      <c r="BC281" s="8">
        <f>SUMIFS('Aceite de Oliva'!BC$6:BC$257,'Aceite de Oliva'!$A$6:$A$257,"&gt;="&amp;$A281,'Aceite de Oliva'!$B$6:$B$257,"&lt;="&amp;$B281)</f>
        <v>15.27</v>
      </c>
      <c r="BD281" s="8">
        <f>SUMIFS('Aceite de Oliva'!BD$6:BD$257,'Aceite de Oliva'!$A$6:$A$257,"&gt;="&amp;$A281,'Aceite de Oliva'!$B$6:$B$257,"&lt;="&amp;$B281)</f>
        <v>0.51</v>
      </c>
      <c r="BE281" s="5"/>
      <c r="BH281" s="8">
        <f>SUMIFS('Aceite de Oliva'!BH$6:BH$257,'Aceite de Oliva'!$A$6:$A$257,"&gt;="&amp;$A281,'Aceite de Oliva'!$B$6:$B$257,"&lt;="&amp;$B281)</f>
        <v>5.8599999999999994</v>
      </c>
      <c r="BI281" s="8">
        <f>SUMIFS('Aceite de Oliva'!BI$6:BI$257,'Aceite de Oliva'!$A$6:$A$257,"&gt;="&amp;$A281,'Aceite de Oliva'!$B$6:$B$257,"&lt;="&amp;$B281)</f>
        <v>2.5</v>
      </c>
      <c r="BJ281" s="8">
        <f>SUMIFS('Aceite de Oliva'!BJ$6:BJ$257,'Aceite de Oliva'!$A$6:$A$257,"&gt;="&amp;$A281,'Aceite de Oliva'!$B$6:$B$257,"&lt;="&amp;$B281)</f>
        <v>11.42</v>
      </c>
      <c r="BK281" s="8">
        <f>SUMIFS('Aceite de Oliva'!BK$6:BK$257,'Aceite de Oliva'!$A$6:$A$257,"&gt;="&amp;$A281,'Aceite de Oliva'!$B$6:$B$257,"&lt;="&amp;$B281)</f>
        <v>0</v>
      </c>
      <c r="BO281" s="8">
        <f>SUMIFS('Aceite de Oliva'!BO$6:BO$257,'Aceite de Oliva'!$A$6:$A$257,"&gt;="&amp;$A281,'Aceite de Oliva'!$B$6:$B$257,"&lt;="&amp;$B281)</f>
        <v>5.6</v>
      </c>
      <c r="BP281" s="8">
        <f>SUMIFS('Aceite de Oliva'!BP$6:BP$257,'Aceite de Oliva'!$A$6:$A$257,"&gt;="&amp;$A281,'Aceite de Oliva'!$B$6:$B$257,"&lt;="&amp;$B281)</f>
        <v>2.44</v>
      </c>
      <c r="BQ281" s="8">
        <f>SUMIFS('Aceite de Oliva'!BQ$6:BQ$257,'Aceite de Oliva'!$A$6:$A$257,"&gt;="&amp;$A281,'Aceite de Oliva'!$B$6:$B$257,"&lt;="&amp;$B281)</f>
        <v>9.3800000000000008</v>
      </c>
      <c r="BR281" s="8">
        <f>SUMIFS('Aceite de Oliva'!BR$6:BR$257,'Aceite de Oliva'!$A$6:$A$257,"&gt;="&amp;$A281,'Aceite de Oliva'!$B$6:$B$257,"&lt;="&amp;$B281)</f>
        <v>0.44000000000000006</v>
      </c>
      <c r="BV281" s="8">
        <f>SUMIFS('Aceite de Oliva'!BV$6:BV$257,'Aceite de Oliva'!$A$6:$A$257,"&gt;="&amp;$A281,'Aceite de Oliva'!$B$6:$B$257,"&lt;="&amp;$B281)</f>
        <v>3.6</v>
      </c>
      <c r="BW281" s="8">
        <f>SUMIFS('Aceite de Oliva'!BW$6:BW$257,'Aceite de Oliva'!$A$6:$A$257,"&gt;="&amp;$A281,'Aceite de Oliva'!$B$6:$B$257,"&lt;="&amp;$B281)</f>
        <v>2.54</v>
      </c>
      <c r="BX281" s="8">
        <f>SUMIFS('Aceite de Oliva'!BX$6:BX$257,'Aceite de Oliva'!$A$6:$A$257,"&gt;="&amp;$A281,'Aceite de Oliva'!$B$6:$B$257,"&lt;="&amp;$B281)</f>
        <v>5.6499999999999995</v>
      </c>
      <c r="BY281" s="8">
        <f>SUMIFS('Aceite de Oliva'!BY$6:BY$257,'Aceite de Oliva'!$A$6:$A$257,"&gt;="&amp;$A281,'Aceite de Oliva'!$B$6:$B$257,"&lt;="&amp;$B281)</f>
        <v>0.59</v>
      </c>
      <c r="CC281" s="8">
        <f>SUMIFS('Aceite de Oliva'!CC$6:CC$257,'Aceite de Oliva'!$A$6:$A$257,"&gt;="&amp;$A281,'Aceite de Oliva'!$B$6:$B$257,"&lt;="&amp;$B281)</f>
        <v>2.54</v>
      </c>
      <c r="CD281" s="8">
        <f>SUMIFS('Aceite de Oliva'!CD$6:CD$257,'Aceite de Oliva'!$A$6:$A$257,"&gt;="&amp;$A281,'Aceite de Oliva'!$B$6:$B$257,"&lt;="&amp;$B281)</f>
        <v>2.56</v>
      </c>
      <c r="CE281" s="8">
        <f>SUMIFS('Aceite de Oliva'!CE$6:CE$257,'Aceite de Oliva'!$A$6:$A$257,"&gt;="&amp;$A281,'Aceite de Oliva'!$B$6:$B$257,"&lt;="&amp;$B281)</f>
        <v>4.08</v>
      </c>
      <c r="CF281" s="8">
        <f>SUMIFS('Aceite de Oliva'!CF$6:CF$257,'Aceite de Oliva'!$A$6:$A$257,"&gt;="&amp;$A281,'Aceite de Oliva'!$B$6:$B$257,"&lt;="&amp;$B281)</f>
        <v>0</v>
      </c>
      <c r="CJ281" s="8">
        <f>SUMIFS('Aceite de Oliva'!CJ$6:CJ$257,'Aceite de Oliva'!$A$6:$A$257,"&gt;="&amp;$A281,'Aceite de Oliva'!$B$6:$B$257,"&lt;="&amp;$B281)</f>
        <v>1.2999999999999998</v>
      </c>
      <c r="CK281" s="8">
        <f>SUMIFS('Aceite de Oliva'!CK$6:CK$257,'Aceite de Oliva'!$A$6:$A$257,"&gt;="&amp;$A281,'Aceite de Oliva'!$B$6:$B$257,"&lt;="&amp;$B281)</f>
        <v>2.5100000000000002</v>
      </c>
      <c r="CL281" s="8">
        <f>SUMIFS('Aceite de Oliva'!CL$6:CL$257,'Aceite de Oliva'!$A$6:$A$257,"&gt;="&amp;$A281,'Aceite de Oliva'!$B$6:$B$257,"&lt;="&amp;$B281)</f>
        <v>1.24</v>
      </c>
      <c r="CM281" s="8">
        <f>SUMIFS('Aceite de Oliva'!CM$6:CM$257,'Aceite de Oliva'!$A$6:$A$257,"&gt;="&amp;$A281,'Aceite de Oliva'!$B$6:$B$257,"&lt;="&amp;$B281)</f>
        <v>0</v>
      </c>
      <c r="CQ281" s="8">
        <f>SUMIFS('Aceite de Oliva'!CQ$6:CQ$257,'Aceite de Oliva'!$A$6:$A$257,"&gt;="&amp;$A281,'Aceite de Oliva'!$B$6:$B$257,"&lt;="&amp;$B281)</f>
        <v>1.0699999999999998</v>
      </c>
      <c r="CR281" s="8">
        <f>SUMIFS('Aceite de Oliva'!CR$6:CR$257,'Aceite de Oliva'!$A$6:$A$257,"&gt;="&amp;$A281,'Aceite de Oliva'!$B$6:$B$257,"&lt;="&amp;$B281)</f>
        <v>1</v>
      </c>
      <c r="CS281" s="8">
        <f>SUMIFS('Aceite de Oliva'!CS$6:CS$257,'Aceite de Oliva'!$A$6:$A$257,"&gt;="&amp;$A281,'Aceite de Oliva'!$B$6:$B$257,"&lt;="&amp;$B281)</f>
        <v>1.4000000000000001</v>
      </c>
      <c r="CT281" s="8">
        <f>SUMIFS('Aceite de Oliva'!CT$6:CT$257,'Aceite de Oliva'!$A$6:$A$257,"&gt;="&amp;$A281,'Aceite de Oliva'!$B$6:$B$257,"&lt;="&amp;$B281)</f>
        <v>0</v>
      </c>
      <c r="CX281" s="8">
        <f>SUMIFS('Aceite de Oliva'!CX$6:CX$257,'Aceite de Oliva'!$A$6:$A$257,"&gt;="&amp;$A281,'Aceite de Oliva'!$B$6:$B$257,"&lt;="&amp;$B281)</f>
        <v>0.47</v>
      </c>
      <c r="CY281" s="8">
        <f>SUMIFS('Aceite de Oliva'!CY$6:CY$257,'Aceite de Oliva'!$A$6:$A$257,"&gt;="&amp;$A281,'Aceite de Oliva'!$B$6:$B$257,"&lt;="&amp;$B281)</f>
        <v>0</v>
      </c>
      <c r="CZ281" s="8">
        <f>SUMIFS('Aceite de Oliva'!CZ$6:CZ$257,'Aceite de Oliva'!$A$6:$A$257,"&gt;="&amp;$A281,'Aceite de Oliva'!$B$6:$B$257,"&lt;="&amp;$B281)</f>
        <v>0.65999999999999992</v>
      </c>
      <c r="DA281" s="8">
        <f>SUMIFS('Aceite de Oliva'!DA$6:DA$257,'Aceite de Oliva'!$A$6:$A$257,"&gt;="&amp;$A281,'Aceite de Oliva'!$B$6:$B$257,"&lt;="&amp;$B281)</f>
        <v>0</v>
      </c>
      <c r="DE281" s="8">
        <f>SUMIFS('Aceite de Oliva'!DE$6:DE$257,'Aceite de Oliva'!$A$6:$A$257,"&gt;="&amp;$A281,'Aceite de Oliva'!$B$6:$B$257,"&lt;="&amp;$B281)</f>
        <v>0.55000000000000004</v>
      </c>
      <c r="DF281" s="8">
        <f>SUMIFS('Aceite de Oliva'!DF$6:DF$257,'Aceite de Oliva'!$A$6:$A$257,"&gt;="&amp;$A281,'Aceite de Oliva'!$B$6:$B$257,"&lt;="&amp;$B281)</f>
        <v>0.33</v>
      </c>
      <c r="DG281" s="8">
        <f>SUMIFS('Aceite de Oliva'!DG$6:DG$257,'Aceite de Oliva'!$A$6:$A$257,"&gt;="&amp;$A281,'Aceite de Oliva'!$B$6:$B$257,"&lt;="&amp;$B281)</f>
        <v>0.86</v>
      </c>
      <c r="DH281" s="8">
        <f>SUMIFS('Aceite de Oliva'!DH$6:DH$257,'Aceite de Oliva'!$A$6:$A$257,"&gt;="&amp;$A281,'Aceite de Oliva'!$B$6:$B$257,"&lt;="&amp;$B281)</f>
        <v>0</v>
      </c>
      <c r="DL281" s="8">
        <f>SUMIFS('Aceite de Oliva'!DL$6:DL$257,'Aceite de Oliva'!$A$6:$A$257,"&gt;="&amp;$A281,'Aceite de Oliva'!$B$6:$B$257,"&lt;="&amp;$B281)</f>
        <v>0.28000000000000003</v>
      </c>
      <c r="DM281" s="8">
        <f>SUMIFS('Aceite de Oliva'!DM$6:DM$257,'Aceite de Oliva'!$A$6:$A$257,"&gt;="&amp;$A281,'Aceite de Oliva'!$B$6:$B$257,"&lt;="&amp;$B281)</f>
        <v>0.11</v>
      </c>
      <c r="DN281" s="8">
        <f>SUMIFS('Aceite de Oliva'!DN$6:DN$257,'Aceite de Oliva'!$A$6:$A$257,"&gt;="&amp;$A281,'Aceite de Oliva'!$B$6:$B$257,"&lt;="&amp;$B281)</f>
        <v>0.32999999999999996</v>
      </c>
      <c r="DO281" s="8">
        <f>SUMIFS('Aceite de Oliva'!DO$6:DO$257,'Aceite de Oliva'!$A$6:$A$257,"&gt;="&amp;$A281,'Aceite de Oliva'!$B$6:$B$257,"&lt;="&amp;$B281)</f>
        <v>0</v>
      </c>
      <c r="DS281" s="8">
        <f>SUMIFS('Aceite de Oliva'!DS$6:DS$257,'Aceite de Oliva'!$A$6:$A$257,"&gt;="&amp;$A281,'Aceite de Oliva'!$B$6:$B$257,"&lt;="&amp;$B281)</f>
        <v>0.83</v>
      </c>
      <c r="DT281" s="8">
        <f>SUMIFS('Aceite de Oliva'!DT$6:DT$257,'Aceite de Oliva'!$A$6:$A$257,"&gt;="&amp;$A281,'Aceite de Oliva'!$B$6:$B$257,"&lt;="&amp;$B281)</f>
        <v>0</v>
      </c>
      <c r="DU281" s="8">
        <f>SUMIFS('Aceite de Oliva'!DU$6:DU$257,'Aceite de Oliva'!$A$6:$A$257,"&gt;="&amp;$A281,'Aceite de Oliva'!$B$6:$B$257,"&lt;="&amp;$B281)</f>
        <v>1.35</v>
      </c>
      <c r="DV281" s="8">
        <f>SUMIFS('Aceite de Oliva'!DV$6:DV$257,'Aceite de Oliva'!$A$6:$A$257,"&gt;="&amp;$A281,'Aceite de Oliva'!$B$6:$B$257,"&lt;="&amp;$B281)</f>
        <v>0.26</v>
      </c>
      <c r="DZ281" s="8">
        <f>SUMIFS('Aceite de Oliva'!DZ$6:DZ$257,'Aceite de Oliva'!$A$6:$A$257,"&gt;="&amp;$A281,'Aceite de Oliva'!$B$6:$B$257,"&lt;="&amp;$B281)</f>
        <v>0.73</v>
      </c>
      <c r="EA281" s="8">
        <f>SUMIFS('Aceite de Oliva'!EA$6:EA$257,'Aceite de Oliva'!$A$6:$A$257,"&gt;="&amp;$A281,'Aceite de Oliva'!$B$6:$B$257,"&lt;="&amp;$B281)</f>
        <v>0</v>
      </c>
      <c r="EB281" s="8">
        <f>SUMIFS('Aceite de Oliva'!EB$6:EB$257,'Aceite de Oliva'!$A$6:$A$257,"&gt;="&amp;$A281,'Aceite de Oliva'!$B$6:$B$257,"&lt;="&amp;$B281)</f>
        <v>1.19</v>
      </c>
      <c r="EC281" s="8">
        <f>SUMIFS('Aceite de Oliva'!EC$6:EC$257,'Aceite de Oliva'!$A$6:$A$257,"&gt;="&amp;$A281,'Aceite de Oliva'!$B$6:$B$257,"&lt;="&amp;$B281)</f>
        <v>0.16</v>
      </c>
    </row>
    <row r="282" spans="1:133" x14ac:dyDescent="0.3">
      <c r="A282" s="14">
        <f>'TAM Aceite de Oliva'!B30</f>
        <v>4.2</v>
      </c>
      <c r="B282" s="14">
        <f>'TAM Aceite de Oliva'!C30</f>
        <v>4.3</v>
      </c>
      <c r="C282" s="14"/>
      <c r="D282" s="8">
        <f>SUMIFS('Aceite de Oliva'!D$6:D$257,'Aceite de Oliva'!$A$6:$A$257,"&gt;="&amp;$A282,'Aceite de Oliva'!$B$6:$B$257,"&lt;="&amp;$B282)</f>
        <v>1.74</v>
      </c>
      <c r="E282" s="8">
        <f>SUMIFS('Aceite de Oliva'!E$6:E$257,'Aceite de Oliva'!$A$6:$A$257,"&gt;="&amp;$A282,'Aceite de Oliva'!$B$6:$B$257,"&lt;="&amp;$B282)</f>
        <v>1.6099999999999999</v>
      </c>
      <c r="F282" s="8">
        <f>SUMIFS('Aceite de Oliva'!F$6:F$257,'Aceite de Oliva'!$A$6:$A$257,"&gt;="&amp;$A282,'Aceite de Oliva'!$B$6:$B$257,"&lt;="&amp;$B282)</f>
        <v>2.37</v>
      </c>
      <c r="G282" s="8">
        <f>SUMIFS('Aceite de Oliva'!G$6:G$257,'Aceite de Oliva'!$A$6:$A$257,"&gt;="&amp;$A282,'Aceite de Oliva'!$B$6:$B$257,"&lt;="&amp;$B282)</f>
        <v>0</v>
      </c>
      <c r="H282" s="14"/>
      <c r="I282" s="14"/>
      <c r="J282" s="14"/>
      <c r="K282" s="8">
        <f>SUMIFS('Aceite de Oliva'!K$6:K$257,'Aceite de Oliva'!$A$6:$A$257,"&gt;="&amp;$A282,'Aceite de Oliva'!$B$6:$B$257,"&lt;="&amp;$B282)</f>
        <v>2.44</v>
      </c>
      <c r="L282" s="8">
        <f>SUMIFS('Aceite de Oliva'!L$6:L$257,'Aceite de Oliva'!$A$6:$A$257,"&gt;="&amp;$A282,'Aceite de Oliva'!$B$6:$B$257,"&lt;="&amp;$B282)</f>
        <v>2.75</v>
      </c>
      <c r="M282" s="8">
        <f>SUMIFS('Aceite de Oliva'!M$6:M$257,'Aceite de Oliva'!$A$6:$A$257,"&gt;="&amp;$A282,'Aceite de Oliva'!$B$6:$B$257,"&lt;="&amp;$B282)</f>
        <v>3.21</v>
      </c>
      <c r="N282" s="8">
        <f>SUMIFS('Aceite de Oliva'!N$6:N$257,'Aceite de Oliva'!$A$6:$A$257,"&gt;="&amp;$A282,'Aceite de Oliva'!$B$6:$B$257,"&lt;="&amp;$B282)</f>
        <v>0</v>
      </c>
      <c r="O282" s="14"/>
      <c r="P282" s="14"/>
      <c r="Q282" s="14"/>
      <c r="R282" s="8">
        <f>SUMIFS('Aceite de Oliva'!R$6:R$257,'Aceite de Oliva'!$A$6:$A$257,"&gt;="&amp;$A282,'Aceite de Oliva'!$B$6:$B$257,"&lt;="&amp;$B282)</f>
        <v>1.77</v>
      </c>
      <c r="S282" s="8">
        <f>SUMIFS('Aceite de Oliva'!S$6:S$257,'Aceite de Oliva'!$A$6:$A$257,"&gt;="&amp;$A282,'Aceite de Oliva'!$B$6:$B$257,"&lt;="&amp;$B282)</f>
        <v>3.02</v>
      </c>
      <c r="T282" s="8">
        <f>SUMIFS('Aceite de Oliva'!T$6:T$257,'Aceite de Oliva'!$A$6:$A$257,"&gt;="&amp;$A282,'Aceite de Oliva'!$B$6:$B$257,"&lt;="&amp;$B282)</f>
        <v>1.91</v>
      </c>
      <c r="U282" s="8">
        <f>SUMIFS('Aceite de Oliva'!U$6:U$257,'Aceite de Oliva'!$A$6:$A$257,"&gt;="&amp;$A282,'Aceite de Oliva'!$B$6:$B$257,"&lt;="&amp;$B282)</f>
        <v>0.47000000000000003</v>
      </c>
      <c r="V282" s="14"/>
      <c r="W282" s="14"/>
      <c r="X282" s="14"/>
      <c r="Y282" s="8">
        <f>SUMIFS('Aceite de Oliva'!Y$6:Y$257,'Aceite de Oliva'!$A$6:$A$257,"&gt;="&amp;$A282,'Aceite de Oliva'!$B$6:$B$257,"&lt;="&amp;$B282)</f>
        <v>1.76</v>
      </c>
      <c r="Z282" s="8">
        <f>SUMIFS('Aceite de Oliva'!Z$6:Z$257,'Aceite de Oliva'!$A$6:$A$257,"&gt;="&amp;$A282,'Aceite de Oliva'!$B$6:$B$257,"&lt;="&amp;$B282)</f>
        <v>1.04</v>
      </c>
      <c r="AA282" s="8">
        <f>SUMIFS('Aceite de Oliva'!AA$6:AA$257,'Aceite de Oliva'!$A$6:$A$257,"&gt;="&amp;$A282,'Aceite de Oliva'!$B$6:$B$257,"&lt;="&amp;$B282)</f>
        <v>2.1799999999999997</v>
      </c>
      <c r="AB282" s="8">
        <f>SUMIFS('Aceite de Oliva'!AB$6:AB$257,'Aceite de Oliva'!$A$6:$A$257,"&gt;="&amp;$A282,'Aceite de Oliva'!$B$6:$B$257,"&lt;="&amp;$B282)</f>
        <v>0</v>
      </c>
      <c r="AC282" s="14"/>
      <c r="AD282" s="14"/>
      <c r="AE282" s="14"/>
      <c r="AF282" s="8">
        <f>SUMIFS('Aceite de Oliva'!AF$6:AF$257,'Aceite de Oliva'!$A$6:$A$257,"&gt;="&amp;$A282,'Aceite de Oliva'!$B$6:$B$257,"&lt;="&amp;$B282)</f>
        <v>3.21</v>
      </c>
      <c r="AG282" s="8">
        <f>SUMIFS('Aceite de Oliva'!AG$6:AG$257,'Aceite de Oliva'!$A$6:$A$257,"&gt;="&amp;$A282,'Aceite de Oliva'!$B$6:$B$257,"&lt;="&amp;$B282)</f>
        <v>2.46</v>
      </c>
      <c r="AH282" s="8">
        <f>SUMIFS('Aceite de Oliva'!AH$6:AH$257,'Aceite de Oliva'!$A$6:$A$257,"&gt;="&amp;$A282,'Aceite de Oliva'!$B$6:$B$257,"&lt;="&amp;$B282)</f>
        <v>5.35</v>
      </c>
      <c r="AI282" s="8">
        <f>SUMIFS('Aceite de Oliva'!AI$6:AI$257,'Aceite de Oliva'!$A$6:$A$257,"&gt;="&amp;$A282,'Aceite de Oliva'!$B$6:$B$257,"&lt;="&amp;$B282)</f>
        <v>0.5</v>
      </c>
      <c r="AJ282" s="14"/>
      <c r="AK282" s="14"/>
      <c r="AL282" s="14"/>
      <c r="AM282" s="8">
        <f>SUMIFS('Aceite de Oliva'!AM$6:AM$257,'Aceite de Oliva'!$A$6:$A$257,"&gt;="&amp;$A282,'Aceite de Oliva'!$B$6:$B$257,"&lt;="&amp;$B282)</f>
        <v>3.21</v>
      </c>
      <c r="AN282" s="8">
        <f>SUMIFS('Aceite de Oliva'!AN$6:AN$257,'Aceite de Oliva'!$A$6:$A$257,"&gt;="&amp;$A282,'Aceite de Oliva'!$B$6:$B$257,"&lt;="&amp;$B282)</f>
        <v>2.42</v>
      </c>
      <c r="AO282" s="8">
        <f>SUMIFS('Aceite de Oliva'!AO$6:AO$257,'Aceite de Oliva'!$A$6:$A$257,"&gt;="&amp;$A282,'Aceite de Oliva'!$B$6:$B$257,"&lt;="&amp;$B282)</f>
        <v>5.58</v>
      </c>
      <c r="AP282" s="8">
        <f>SUMIFS('Aceite de Oliva'!AP$6:AP$257,'Aceite de Oliva'!$A$6:$A$257,"&gt;="&amp;$A282,'Aceite de Oliva'!$B$6:$B$257,"&lt;="&amp;$B282)</f>
        <v>0.4</v>
      </c>
      <c r="AQ282" s="14"/>
      <c r="AR282" s="14"/>
      <c r="AT282" s="8">
        <f>SUMIFS('Aceite de Oliva'!AT$6:AT$257,'Aceite de Oliva'!$A$6:$A$257,"&gt;="&amp;$A282,'Aceite de Oliva'!$B$6:$B$257,"&lt;="&amp;$B282)</f>
        <v>3.12</v>
      </c>
      <c r="AU282" s="8">
        <f>SUMIFS('Aceite de Oliva'!AU$6:AU$257,'Aceite de Oliva'!$A$6:$A$257,"&gt;="&amp;$A282,'Aceite de Oliva'!$B$6:$B$257,"&lt;="&amp;$B282)</f>
        <v>2.16</v>
      </c>
      <c r="AV282" s="8">
        <f>SUMIFS('Aceite de Oliva'!AV$6:AV$257,'Aceite de Oliva'!$A$6:$A$257,"&gt;="&amp;$A282,'Aceite de Oliva'!$B$6:$B$257,"&lt;="&amp;$B282)</f>
        <v>3.68</v>
      </c>
      <c r="AW282" s="8">
        <f>SUMIFS('Aceite de Oliva'!AW$6:AW$257,'Aceite de Oliva'!$A$6:$A$257,"&gt;="&amp;$A282,'Aceite de Oliva'!$B$6:$B$257,"&lt;="&amp;$B282)</f>
        <v>0.55000000000000004</v>
      </c>
      <c r="BA282" s="8">
        <f>SUMIFS('Aceite de Oliva'!BA$6:BA$257,'Aceite de Oliva'!$A$6:$A$257,"&gt;="&amp;A282,'Aceite de Oliva'!$B$6:$B$257,"&lt;="&amp;B282)</f>
        <v>2.5199999999999996</v>
      </c>
      <c r="BB282" s="8">
        <f>SUMIFS('Aceite de Oliva'!BB$6:BB$257,'Aceite de Oliva'!$A$6:$A$257,"&gt;="&amp;$A282,'Aceite de Oliva'!$B$6:$B$257,"&lt;="&amp;$B282)</f>
        <v>1.21</v>
      </c>
      <c r="BC282" s="8">
        <f>SUMIFS('Aceite de Oliva'!BC$6:BC$257,'Aceite de Oliva'!$A$6:$A$257,"&gt;="&amp;$A282,'Aceite de Oliva'!$B$6:$B$257,"&lt;="&amp;$B282)</f>
        <v>4.3099999999999996</v>
      </c>
      <c r="BD282" s="8">
        <f>SUMIFS('Aceite de Oliva'!BD$6:BD$257,'Aceite de Oliva'!$A$6:$A$257,"&gt;="&amp;$A282,'Aceite de Oliva'!$B$6:$B$257,"&lt;="&amp;$B282)</f>
        <v>0.59</v>
      </c>
      <c r="BE282" s="5"/>
      <c r="BH282" s="8">
        <f>SUMIFS('Aceite de Oliva'!BH$6:BH$257,'Aceite de Oliva'!$A$6:$A$257,"&gt;="&amp;$A282,'Aceite de Oliva'!$B$6:$B$257,"&lt;="&amp;$B282)</f>
        <v>3.2800000000000002</v>
      </c>
      <c r="BI282" s="8">
        <f>SUMIFS('Aceite de Oliva'!BI$6:BI$257,'Aceite de Oliva'!$A$6:$A$257,"&gt;="&amp;$A282,'Aceite de Oliva'!$B$6:$B$257,"&lt;="&amp;$B282)</f>
        <v>3.71</v>
      </c>
      <c r="BJ282" s="8">
        <f>SUMIFS('Aceite de Oliva'!BJ$6:BJ$257,'Aceite de Oliva'!$A$6:$A$257,"&gt;="&amp;$A282,'Aceite de Oliva'!$B$6:$B$257,"&lt;="&amp;$B282)</f>
        <v>2.63</v>
      </c>
      <c r="BK282" s="8">
        <f>SUMIFS('Aceite de Oliva'!BK$6:BK$257,'Aceite de Oliva'!$A$6:$A$257,"&gt;="&amp;$A282,'Aceite de Oliva'!$B$6:$B$257,"&lt;="&amp;$B282)</f>
        <v>3.26</v>
      </c>
      <c r="BO282" s="8">
        <f>SUMIFS('Aceite de Oliva'!BO$6:BO$257,'Aceite de Oliva'!$A$6:$A$257,"&gt;="&amp;$A282,'Aceite de Oliva'!$B$6:$B$257,"&lt;="&amp;$B282)</f>
        <v>2.99</v>
      </c>
      <c r="BP282" s="8">
        <f>SUMIFS('Aceite de Oliva'!BP$6:BP$257,'Aceite de Oliva'!$A$6:$A$257,"&gt;="&amp;$A282,'Aceite de Oliva'!$B$6:$B$257,"&lt;="&amp;$B282)</f>
        <v>2.29</v>
      </c>
      <c r="BQ282" s="8">
        <f>SUMIFS('Aceite de Oliva'!BQ$6:BQ$257,'Aceite de Oliva'!$A$6:$A$257,"&gt;="&amp;$A282,'Aceite de Oliva'!$B$6:$B$257,"&lt;="&amp;$B282)</f>
        <v>3.46</v>
      </c>
      <c r="BR282" s="8">
        <f>SUMIFS('Aceite de Oliva'!BR$6:BR$257,'Aceite de Oliva'!$A$6:$A$257,"&gt;="&amp;$A282,'Aceite de Oliva'!$B$6:$B$257,"&lt;="&amp;$B282)</f>
        <v>2.14</v>
      </c>
      <c r="BV282" s="8">
        <f>SUMIFS('Aceite de Oliva'!BV$6:BV$257,'Aceite de Oliva'!$A$6:$A$257,"&gt;="&amp;$A282,'Aceite de Oliva'!$B$6:$B$257,"&lt;="&amp;$B282)</f>
        <v>1.01</v>
      </c>
      <c r="BW282" s="8">
        <f>SUMIFS('Aceite de Oliva'!BW$6:BW$257,'Aceite de Oliva'!$A$6:$A$257,"&gt;="&amp;$A282,'Aceite de Oliva'!$B$6:$B$257,"&lt;="&amp;$B282)</f>
        <v>0.51</v>
      </c>
      <c r="BX282" s="8">
        <f>SUMIFS('Aceite de Oliva'!BX$6:BX$257,'Aceite de Oliva'!$A$6:$A$257,"&gt;="&amp;$A282,'Aceite de Oliva'!$B$6:$B$257,"&lt;="&amp;$B282)</f>
        <v>1.74</v>
      </c>
      <c r="BY282" s="8">
        <f>SUMIFS('Aceite de Oliva'!BY$6:BY$257,'Aceite de Oliva'!$A$6:$A$257,"&gt;="&amp;$A282,'Aceite de Oliva'!$B$6:$B$257,"&lt;="&amp;$B282)</f>
        <v>0</v>
      </c>
      <c r="CC282" s="8">
        <f>SUMIFS('Aceite de Oliva'!CC$6:CC$257,'Aceite de Oliva'!$A$6:$A$257,"&gt;="&amp;$A282,'Aceite de Oliva'!$B$6:$B$257,"&lt;="&amp;$B282)</f>
        <v>0.44000000000000006</v>
      </c>
      <c r="CD282" s="8">
        <f>SUMIFS('Aceite de Oliva'!CD$6:CD$257,'Aceite de Oliva'!$A$6:$A$257,"&gt;="&amp;$A282,'Aceite de Oliva'!$B$6:$B$257,"&lt;="&amp;$B282)</f>
        <v>0.82000000000000006</v>
      </c>
      <c r="CE282" s="8">
        <f>SUMIFS('Aceite de Oliva'!CE$6:CE$257,'Aceite de Oliva'!$A$6:$A$257,"&gt;="&amp;$A282,'Aceite de Oliva'!$B$6:$B$257,"&lt;="&amp;$B282)</f>
        <v>0.54</v>
      </c>
      <c r="CF282" s="8">
        <f>SUMIFS('Aceite de Oliva'!CF$6:CF$257,'Aceite de Oliva'!$A$6:$A$257,"&gt;="&amp;$A282,'Aceite de Oliva'!$B$6:$B$257,"&lt;="&amp;$B282)</f>
        <v>0</v>
      </c>
      <c r="CJ282" s="8">
        <f>SUMIFS('Aceite de Oliva'!CJ$6:CJ$257,'Aceite de Oliva'!$A$6:$A$257,"&gt;="&amp;$A282,'Aceite de Oliva'!$B$6:$B$257,"&lt;="&amp;$B282)</f>
        <v>0.47000000000000003</v>
      </c>
      <c r="CK282" s="8">
        <f>SUMIFS('Aceite de Oliva'!CK$6:CK$257,'Aceite de Oliva'!$A$6:$A$257,"&gt;="&amp;$A282,'Aceite de Oliva'!$B$6:$B$257,"&lt;="&amp;$B282)</f>
        <v>0</v>
      </c>
      <c r="CL282" s="8">
        <f>SUMIFS('Aceite de Oliva'!CL$6:CL$257,'Aceite de Oliva'!$A$6:$A$257,"&gt;="&amp;$A282,'Aceite de Oliva'!$B$6:$B$257,"&lt;="&amp;$B282)</f>
        <v>0.57999999999999996</v>
      </c>
      <c r="CM282" s="8">
        <f>SUMIFS('Aceite de Oliva'!CM$6:CM$257,'Aceite de Oliva'!$A$6:$A$257,"&gt;="&amp;$A282,'Aceite de Oliva'!$B$6:$B$257,"&lt;="&amp;$B282)</f>
        <v>0.69</v>
      </c>
      <c r="CQ282" s="8">
        <f>SUMIFS('Aceite de Oliva'!CQ$6:CQ$257,'Aceite de Oliva'!$A$6:$A$257,"&gt;="&amp;$A282,'Aceite de Oliva'!$B$6:$B$257,"&lt;="&amp;$B282)</f>
        <v>0.28999999999999998</v>
      </c>
      <c r="CR282" s="8">
        <f>SUMIFS('Aceite de Oliva'!CR$6:CR$257,'Aceite de Oliva'!$A$6:$A$257,"&gt;="&amp;$A282,'Aceite de Oliva'!$B$6:$B$257,"&lt;="&amp;$B282)</f>
        <v>0.22</v>
      </c>
      <c r="CS282" s="8">
        <f>SUMIFS('Aceite de Oliva'!CS$6:CS$257,'Aceite de Oliva'!$A$6:$A$257,"&gt;="&amp;$A282,'Aceite de Oliva'!$B$6:$B$257,"&lt;="&amp;$B282)</f>
        <v>0.27</v>
      </c>
      <c r="CT282" s="8">
        <f>SUMIFS('Aceite de Oliva'!CT$6:CT$257,'Aceite de Oliva'!$A$6:$A$257,"&gt;="&amp;$A282,'Aceite de Oliva'!$B$6:$B$257,"&lt;="&amp;$B282)</f>
        <v>0</v>
      </c>
      <c r="CX282" s="8">
        <f>SUMIFS('Aceite de Oliva'!CX$6:CX$257,'Aceite de Oliva'!$A$6:$A$257,"&gt;="&amp;$A282,'Aceite de Oliva'!$B$6:$B$257,"&lt;="&amp;$B282)</f>
        <v>0.08</v>
      </c>
      <c r="CY282" s="8">
        <f>SUMIFS('Aceite de Oliva'!CY$6:CY$257,'Aceite de Oliva'!$A$6:$A$257,"&gt;="&amp;$A282,'Aceite de Oliva'!$B$6:$B$257,"&lt;="&amp;$B282)</f>
        <v>0</v>
      </c>
      <c r="CZ282" s="8">
        <f>SUMIFS('Aceite de Oliva'!CZ$6:CZ$257,'Aceite de Oliva'!$A$6:$A$257,"&gt;="&amp;$A282,'Aceite de Oliva'!$B$6:$B$257,"&lt;="&amp;$B282)</f>
        <v>0.14000000000000001</v>
      </c>
      <c r="DA282" s="8">
        <f>SUMIFS('Aceite de Oliva'!DA$6:DA$257,'Aceite de Oliva'!$A$6:$A$257,"&gt;="&amp;$A282,'Aceite de Oliva'!$B$6:$B$257,"&lt;="&amp;$B282)</f>
        <v>0</v>
      </c>
      <c r="DE282" s="8">
        <f>SUMIFS('Aceite de Oliva'!DE$6:DE$257,'Aceite de Oliva'!$A$6:$A$257,"&gt;="&amp;$A282,'Aceite de Oliva'!$B$6:$B$257,"&lt;="&amp;$B282)</f>
        <v>0.56000000000000005</v>
      </c>
      <c r="DF282" s="8">
        <f>SUMIFS('Aceite de Oliva'!DF$6:DF$257,'Aceite de Oliva'!$A$6:$A$257,"&gt;="&amp;$A282,'Aceite de Oliva'!$B$6:$B$257,"&lt;="&amp;$B282)</f>
        <v>1.89</v>
      </c>
      <c r="DG282" s="8">
        <f>SUMIFS('Aceite de Oliva'!DG$6:DG$257,'Aceite de Oliva'!$A$6:$A$257,"&gt;="&amp;$A282,'Aceite de Oliva'!$B$6:$B$257,"&lt;="&amp;$B282)</f>
        <v>0.26</v>
      </c>
      <c r="DH282" s="8">
        <f>SUMIFS('Aceite de Oliva'!DH$6:DH$257,'Aceite de Oliva'!$A$6:$A$257,"&gt;="&amp;$A282,'Aceite de Oliva'!$B$6:$B$257,"&lt;="&amp;$B282)</f>
        <v>0</v>
      </c>
      <c r="DL282" s="8">
        <f>SUMIFS('Aceite de Oliva'!DL$6:DL$257,'Aceite de Oliva'!$A$6:$A$257,"&gt;="&amp;$A282,'Aceite de Oliva'!$B$6:$B$257,"&lt;="&amp;$B282)</f>
        <v>0.13</v>
      </c>
      <c r="DM282" s="8">
        <f>SUMIFS('Aceite de Oliva'!DM$6:DM$257,'Aceite de Oliva'!$A$6:$A$257,"&gt;="&amp;$A282,'Aceite de Oliva'!$B$6:$B$257,"&lt;="&amp;$B282)</f>
        <v>0.24000000000000002</v>
      </c>
      <c r="DN282" s="8">
        <f>SUMIFS('Aceite de Oliva'!DN$6:DN$257,'Aceite de Oliva'!$A$6:$A$257,"&gt;="&amp;$A282,'Aceite de Oliva'!$B$6:$B$257,"&lt;="&amp;$B282)</f>
        <v>0.11</v>
      </c>
      <c r="DO282" s="8">
        <f>SUMIFS('Aceite de Oliva'!DO$6:DO$257,'Aceite de Oliva'!$A$6:$A$257,"&gt;="&amp;$A282,'Aceite de Oliva'!$B$6:$B$257,"&lt;="&amp;$B282)</f>
        <v>0.1</v>
      </c>
      <c r="DS282" s="8">
        <f>SUMIFS('Aceite de Oliva'!DS$6:DS$257,'Aceite de Oliva'!$A$6:$A$257,"&gt;="&amp;$A282,'Aceite de Oliva'!$B$6:$B$257,"&lt;="&amp;$B282)</f>
        <v>0.85</v>
      </c>
      <c r="DT282" s="8">
        <f>SUMIFS('Aceite de Oliva'!DT$6:DT$257,'Aceite de Oliva'!$A$6:$A$257,"&gt;="&amp;$A282,'Aceite de Oliva'!$B$6:$B$257,"&lt;="&amp;$B282)</f>
        <v>0.12</v>
      </c>
      <c r="DU282" s="8">
        <f>SUMIFS('Aceite de Oliva'!DU$6:DU$257,'Aceite de Oliva'!$A$6:$A$257,"&gt;="&amp;$A282,'Aceite de Oliva'!$B$6:$B$257,"&lt;="&amp;$B282)</f>
        <v>0.78</v>
      </c>
      <c r="DV282" s="8">
        <f>SUMIFS('Aceite de Oliva'!DV$6:DV$257,'Aceite de Oliva'!$A$6:$A$257,"&gt;="&amp;$A282,'Aceite de Oliva'!$B$6:$B$257,"&lt;="&amp;$B282)</f>
        <v>0.86</v>
      </c>
      <c r="DZ282" s="8">
        <f>SUMIFS('Aceite de Oliva'!DZ$6:DZ$257,'Aceite de Oliva'!$A$6:$A$257,"&gt;="&amp;$A282,'Aceite de Oliva'!$B$6:$B$257,"&lt;="&amp;$B282)</f>
        <v>0.22999999999999998</v>
      </c>
      <c r="EA282" s="8">
        <f>SUMIFS('Aceite de Oliva'!EA$6:EA$257,'Aceite de Oliva'!$A$6:$A$257,"&gt;="&amp;$A282,'Aceite de Oliva'!$B$6:$B$257,"&lt;="&amp;$B282)</f>
        <v>0</v>
      </c>
      <c r="EB282" s="8">
        <f>SUMIFS('Aceite de Oliva'!EB$6:EB$257,'Aceite de Oliva'!$A$6:$A$257,"&gt;="&amp;$A282,'Aceite de Oliva'!$B$6:$B$257,"&lt;="&amp;$B282)</f>
        <v>0.25</v>
      </c>
      <c r="EC282" s="8">
        <f>SUMIFS('Aceite de Oliva'!EC$6:EC$257,'Aceite de Oliva'!$A$6:$A$257,"&gt;="&amp;$A282,'Aceite de Oliva'!$B$6:$B$257,"&lt;="&amp;$B282)</f>
        <v>0</v>
      </c>
    </row>
    <row r="283" spans="1:133" x14ac:dyDescent="0.3">
      <c r="A283" s="14">
        <f>'TAM Aceite de Oliva'!B31</f>
        <v>4.3</v>
      </c>
      <c r="B283" s="14">
        <f>'TAM Aceite de Oliva'!C31</f>
        <v>4.3999999999999995</v>
      </c>
      <c r="C283" s="14"/>
      <c r="D283" s="8">
        <f>SUMIFS('Aceite de Oliva'!D$6:D$257,'Aceite de Oliva'!$A$6:$A$257,"&gt;="&amp;$A283,'Aceite de Oliva'!$B$6:$B$257,"&lt;="&amp;$B283)</f>
        <v>2.5500000000000003</v>
      </c>
      <c r="E283" s="8">
        <f>SUMIFS('Aceite de Oliva'!E$6:E$257,'Aceite de Oliva'!$A$6:$A$257,"&gt;="&amp;$A283,'Aceite de Oliva'!$B$6:$B$257,"&lt;="&amp;$B283)</f>
        <v>3.1399999999999997</v>
      </c>
      <c r="F283" s="8">
        <f>SUMIFS('Aceite de Oliva'!F$6:F$257,'Aceite de Oliva'!$A$6:$A$257,"&gt;="&amp;$A283,'Aceite de Oliva'!$B$6:$B$257,"&lt;="&amp;$B283)</f>
        <v>3.44</v>
      </c>
      <c r="G283" s="8">
        <f>SUMIFS('Aceite de Oliva'!G$6:G$257,'Aceite de Oliva'!$A$6:$A$257,"&gt;="&amp;$A283,'Aceite de Oliva'!$B$6:$B$257,"&lt;="&amp;$B283)</f>
        <v>0</v>
      </c>
      <c r="H283" s="14"/>
      <c r="I283" s="14"/>
      <c r="J283" s="14"/>
      <c r="K283" s="8">
        <f>SUMIFS('Aceite de Oliva'!K$6:K$257,'Aceite de Oliva'!$A$6:$A$257,"&gt;="&amp;$A283,'Aceite de Oliva'!$B$6:$B$257,"&lt;="&amp;$B283)</f>
        <v>3.28</v>
      </c>
      <c r="L283" s="8">
        <f>SUMIFS('Aceite de Oliva'!L$6:L$257,'Aceite de Oliva'!$A$6:$A$257,"&gt;="&amp;$A283,'Aceite de Oliva'!$B$6:$B$257,"&lt;="&amp;$B283)</f>
        <v>2.63</v>
      </c>
      <c r="M283" s="8">
        <f>SUMIFS('Aceite de Oliva'!M$6:M$257,'Aceite de Oliva'!$A$6:$A$257,"&gt;="&amp;$A283,'Aceite de Oliva'!$B$6:$B$257,"&lt;="&amp;$B283)</f>
        <v>3.6100000000000003</v>
      </c>
      <c r="N283" s="8">
        <f>SUMIFS('Aceite de Oliva'!N$6:N$257,'Aceite de Oliva'!$A$6:$A$257,"&gt;="&amp;$A283,'Aceite de Oliva'!$B$6:$B$257,"&lt;="&amp;$B283)</f>
        <v>1.87</v>
      </c>
      <c r="O283" s="14"/>
      <c r="P283" s="14"/>
      <c r="Q283" s="14"/>
      <c r="R283" s="8">
        <f>SUMIFS('Aceite de Oliva'!R$6:R$257,'Aceite de Oliva'!$A$6:$A$257,"&gt;="&amp;$A283,'Aceite de Oliva'!$B$6:$B$257,"&lt;="&amp;$B283)</f>
        <v>2.41</v>
      </c>
      <c r="S283" s="8">
        <f>SUMIFS('Aceite de Oliva'!S$6:S$257,'Aceite de Oliva'!$A$6:$A$257,"&gt;="&amp;$A283,'Aceite de Oliva'!$B$6:$B$257,"&lt;="&amp;$B283)</f>
        <v>4.08</v>
      </c>
      <c r="T283" s="8">
        <f>SUMIFS('Aceite de Oliva'!T$6:T$257,'Aceite de Oliva'!$A$6:$A$257,"&gt;="&amp;$A283,'Aceite de Oliva'!$B$6:$B$257,"&lt;="&amp;$B283)</f>
        <v>2.34</v>
      </c>
      <c r="U283" s="8">
        <f>SUMIFS('Aceite de Oliva'!U$6:U$257,'Aceite de Oliva'!$A$6:$A$257,"&gt;="&amp;$A283,'Aceite de Oliva'!$B$6:$B$257,"&lt;="&amp;$B283)</f>
        <v>0.9</v>
      </c>
      <c r="V283" s="14"/>
      <c r="W283" s="14"/>
      <c r="X283" s="14"/>
      <c r="Y283" s="8">
        <f>SUMIFS('Aceite de Oliva'!Y$6:Y$257,'Aceite de Oliva'!$A$6:$A$257,"&gt;="&amp;$A283,'Aceite de Oliva'!$B$6:$B$257,"&lt;="&amp;$B283)</f>
        <v>2.6900000000000004</v>
      </c>
      <c r="Z283" s="8">
        <f>SUMIFS('Aceite de Oliva'!Z$6:Z$257,'Aceite de Oliva'!$A$6:$A$257,"&gt;="&amp;$A283,'Aceite de Oliva'!$B$6:$B$257,"&lt;="&amp;$B283)</f>
        <v>3.16</v>
      </c>
      <c r="AA283" s="8">
        <f>SUMIFS('Aceite de Oliva'!AA$6:AA$257,'Aceite de Oliva'!$A$6:$A$257,"&gt;="&amp;$A283,'Aceite de Oliva'!$B$6:$B$257,"&lt;="&amp;$B283)</f>
        <v>2.6500000000000004</v>
      </c>
      <c r="AB283" s="8">
        <f>SUMIFS('Aceite de Oliva'!AB$6:AB$257,'Aceite de Oliva'!$A$6:$A$257,"&gt;="&amp;$A283,'Aceite de Oliva'!$B$6:$B$257,"&lt;="&amp;$B283)</f>
        <v>1.89</v>
      </c>
      <c r="AC283" s="14"/>
      <c r="AD283" s="14"/>
      <c r="AE283" s="14"/>
      <c r="AF283" s="8">
        <f>SUMIFS('Aceite de Oliva'!AF$6:AF$257,'Aceite de Oliva'!$A$6:$A$257,"&gt;="&amp;$A283,'Aceite de Oliva'!$B$6:$B$257,"&lt;="&amp;$B283)</f>
        <v>3.7199999999999998</v>
      </c>
      <c r="AG283" s="8">
        <f>SUMIFS('Aceite de Oliva'!AG$6:AG$257,'Aceite de Oliva'!$A$6:$A$257,"&gt;="&amp;$A283,'Aceite de Oliva'!$B$6:$B$257,"&lt;="&amp;$B283)</f>
        <v>2.74</v>
      </c>
      <c r="AH283" s="8">
        <f>SUMIFS('Aceite de Oliva'!AH$6:AH$257,'Aceite de Oliva'!$A$6:$A$257,"&gt;="&amp;$A283,'Aceite de Oliva'!$B$6:$B$257,"&lt;="&amp;$B283)</f>
        <v>5.41</v>
      </c>
      <c r="AI283" s="8">
        <f>SUMIFS('Aceite de Oliva'!AI$6:AI$257,'Aceite de Oliva'!$A$6:$A$257,"&gt;="&amp;$A283,'Aceite de Oliva'!$B$6:$B$257,"&lt;="&amp;$B283)</f>
        <v>1.72</v>
      </c>
      <c r="AJ283" s="14"/>
      <c r="AK283" s="14"/>
      <c r="AL283" s="14"/>
      <c r="AM283" s="8">
        <f>SUMIFS('Aceite de Oliva'!AM$6:AM$257,'Aceite de Oliva'!$A$6:$A$257,"&gt;="&amp;$A283,'Aceite de Oliva'!$B$6:$B$257,"&lt;="&amp;$B283)</f>
        <v>2.61</v>
      </c>
      <c r="AN283" s="8">
        <f>SUMIFS('Aceite de Oliva'!AN$6:AN$257,'Aceite de Oliva'!$A$6:$A$257,"&gt;="&amp;$A283,'Aceite de Oliva'!$B$6:$B$257,"&lt;="&amp;$B283)</f>
        <v>2.2000000000000002</v>
      </c>
      <c r="AO283" s="8">
        <f>SUMIFS('Aceite de Oliva'!AO$6:AO$257,'Aceite de Oliva'!$A$6:$A$257,"&gt;="&amp;$A283,'Aceite de Oliva'!$B$6:$B$257,"&lt;="&amp;$B283)</f>
        <v>4.82</v>
      </c>
      <c r="AP283" s="8">
        <f>SUMIFS('Aceite de Oliva'!AP$6:AP$257,'Aceite de Oliva'!$A$6:$A$257,"&gt;="&amp;$A283,'Aceite de Oliva'!$B$6:$B$257,"&lt;="&amp;$B283)</f>
        <v>0.14000000000000001</v>
      </c>
      <c r="AQ283" s="14"/>
      <c r="AR283" s="14"/>
      <c r="AT283" s="8">
        <f>SUMIFS('Aceite de Oliva'!AT$6:AT$257,'Aceite de Oliva'!$A$6:$A$257,"&gt;="&amp;$A283,'Aceite de Oliva'!$B$6:$B$257,"&lt;="&amp;$B283)</f>
        <v>4.3099999999999996</v>
      </c>
      <c r="AU283" s="8">
        <f>SUMIFS('Aceite de Oliva'!AU$6:AU$257,'Aceite de Oliva'!$A$6:$A$257,"&gt;="&amp;$A283,'Aceite de Oliva'!$B$6:$B$257,"&lt;="&amp;$B283)</f>
        <v>5.7</v>
      </c>
      <c r="AV283" s="8">
        <f>SUMIFS('Aceite de Oliva'!AV$6:AV$257,'Aceite de Oliva'!$A$6:$A$257,"&gt;="&amp;$A283,'Aceite de Oliva'!$B$6:$B$257,"&lt;="&amp;$B283)</f>
        <v>5.5100000000000007</v>
      </c>
      <c r="AW283" s="8">
        <f>SUMIFS('Aceite de Oliva'!AW$6:AW$257,'Aceite de Oliva'!$A$6:$A$257,"&gt;="&amp;$A283,'Aceite de Oliva'!$B$6:$B$257,"&lt;="&amp;$B283)</f>
        <v>0</v>
      </c>
      <c r="BA283" s="8">
        <f>SUMIFS('Aceite de Oliva'!BA$6:BA$257,'Aceite de Oliva'!$A$6:$A$257,"&gt;="&amp;A283,'Aceite de Oliva'!$B$6:$B$257,"&lt;="&amp;B283)</f>
        <v>3.13</v>
      </c>
      <c r="BB283" s="8">
        <f>SUMIFS('Aceite de Oliva'!BB$6:BB$257,'Aceite de Oliva'!$A$6:$A$257,"&gt;="&amp;$A283,'Aceite de Oliva'!$B$6:$B$257,"&lt;="&amp;$B283)</f>
        <v>3.13</v>
      </c>
      <c r="BC283" s="8">
        <f>SUMIFS('Aceite de Oliva'!BC$6:BC$257,'Aceite de Oliva'!$A$6:$A$257,"&gt;="&amp;$A283,'Aceite de Oliva'!$B$6:$B$257,"&lt;="&amp;$B283)</f>
        <v>4.29</v>
      </c>
      <c r="BD283" s="8">
        <f>SUMIFS('Aceite de Oliva'!BD$6:BD$257,'Aceite de Oliva'!$A$6:$A$257,"&gt;="&amp;$A283,'Aceite de Oliva'!$B$6:$B$257,"&lt;="&amp;$B283)</f>
        <v>1.1100000000000001</v>
      </c>
      <c r="BE283" s="5"/>
      <c r="BH283" s="8">
        <f>SUMIFS('Aceite de Oliva'!BH$6:BH$257,'Aceite de Oliva'!$A$6:$A$257,"&gt;="&amp;$A283,'Aceite de Oliva'!$B$6:$B$257,"&lt;="&amp;$B283)</f>
        <v>2.25</v>
      </c>
      <c r="BI283" s="8">
        <f>SUMIFS('Aceite de Oliva'!BI$6:BI$257,'Aceite de Oliva'!$A$6:$A$257,"&gt;="&amp;$A283,'Aceite de Oliva'!$B$6:$B$257,"&lt;="&amp;$B283)</f>
        <v>4.78</v>
      </c>
      <c r="BJ283" s="8">
        <f>SUMIFS('Aceite de Oliva'!BJ$6:BJ$257,'Aceite de Oliva'!$A$6:$A$257,"&gt;="&amp;$A283,'Aceite de Oliva'!$B$6:$B$257,"&lt;="&amp;$B283)</f>
        <v>2.66</v>
      </c>
      <c r="BK283" s="8">
        <f>SUMIFS('Aceite de Oliva'!BK$6:BK$257,'Aceite de Oliva'!$A$6:$A$257,"&gt;="&amp;$A283,'Aceite de Oliva'!$B$6:$B$257,"&lt;="&amp;$B283)</f>
        <v>0.32</v>
      </c>
      <c r="BO283" s="8">
        <f>SUMIFS('Aceite de Oliva'!BO$6:BO$257,'Aceite de Oliva'!$A$6:$A$257,"&gt;="&amp;$A283,'Aceite de Oliva'!$B$6:$B$257,"&lt;="&amp;$B283)</f>
        <v>2.7</v>
      </c>
      <c r="BP283" s="8">
        <f>SUMIFS('Aceite de Oliva'!BP$6:BP$257,'Aceite de Oliva'!$A$6:$A$257,"&gt;="&amp;$A283,'Aceite de Oliva'!$B$6:$B$257,"&lt;="&amp;$B283)</f>
        <v>4.4400000000000004</v>
      </c>
      <c r="BQ283" s="8">
        <f>SUMIFS('Aceite de Oliva'!BQ$6:BQ$257,'Aceite de Oliva'!$A$6:$A$257,"&gt;="&amp;$A283,'Aceite de Oliva'!$B$6:$B$257,"&lt;="&amp;$B283)</f>
        <v>3.07</v>
      </c>
      <c r="BR283" s="8">
        <f>SUMIFS('Aceite de Oliva'!BR$6:BR$257,'Aceite de Oliva'!$A$6:$A$257,"&gt;="&amp;$A283,'Aceite de Oliva'!$B$6:$B$257,"&lt;="&amp;$B283)</f>
        <v>1.39</v>
      </c>
      <c r="BV283" s="8">
        <f>SUMIFS('Aceite de Oliva'!BV$6:BV$257,'Aceite de Oliva'!$A$6:$A$257,"&gt;="&amp;$A283,'Aceite de Oliva'!$B$6:$B$257,"&lt;="&amp;$B283)</f>
        <v>0.79</v>
      </c>
      <c r="BW283" s="8">
        <f>SUMIFS('Aceite de Oliva'!BW$6:BW$257,'Aceite de Oliva'!$A$6:$A$257,"&gt;="&amp;$A283,'Aceite de Oliva'!$B$6:$B$257,"&lt;="&amp;$B283)</f>
        <v>0.55000000000000004</v>
      </c>
      <c r="BX283" s="8">
        <f>SUMIFS('Aceite de Oliva'!BX$6:BX$257,'Aceite de Oliva'!$A$6:$A$257,"&gt;="&amp;$A283,'Aceite de Oliva'!$B$6:$B$257,"&lt;="&amp;$B283)</f>
        <v>1.45</v>
      </c>
      <c r="BY283" s="8">
        <f>SUMIFS('Aceite de Oliva'!BY$6:BY$257,'Aceite de Oliva'!$A$6:$A$257,"&gt;="&amp;$A283,'Aceite de Oliva'!$B$6:$B$257,"&lt;="&amp;$B283)</f>
        <v>0</v>
      </c>
      <c r="CC283" s="8">
        <f>SUMIFS('Aceite de Oliva'!CC$6:CC$257,'Aceite de Oliva'!$A$6:$A$257,"&gt;="&amp;$A283,'Aceite de Oliva'!$B$6:$B$257,"&lt;="&amp;$B283)</f>
        <v>0.37</v>
      </c>
      <c r="CD283" s="8">
        <f>SUMIFS('Aceite de Oliva'!CD$6:CD$257,'Aceite de Oliva'!$A$6:$A$257,"&gt;="&amp;$A283,'Aceite de Oliva'!$B$6:$B$257,"&lt;="&amp;$B283)</f>
        <v>0.15</v>
      </c>
      <c r="CE283" s="8">
        <f>SUMIFS('Aceite de Oliva'!CE$6:CE$257,'Aceite de Oliva'!$A$6:$A$257,"&gt;="&amp;$A283,'Aceite de Oliva'!$B$6:$B$257,"&lt;="&amp;$B283)</f>
        <v>0.71</v>
      </c>
      <c r="CF283" s="8">
        <f>SUMIFS('Aceite de Oliva'!CF$6:CF$257,'Aceite de Oliva'!$A$6:$A$257,"&gt;="&amp;$A283,'Aceite de Oliva'!$B$6:$B$257,"&lt;="&amp;$B283)</f>
        <v>0</v>
      </c>
      <c r="CJ283" s="8">
        <f>SUMIFS('Aceite de Oliva'!CJ$6:CJ$257,'Aceite de Oliva'!$A$6:$A$257,"&gt;="&amp;$A283,'Aceite de Oliva'!$B$6:$B$257,"&lt;="&amp;$B283)</f>
        <v>0.6</v>
      </c>
      <c r="CK283" s="8">
        <f>SUMIFS('Aceite de Oliva'!CK$6:CK$257,'Aceite de Oliva'!$A$6:$A$257,"&gt;="&amp;$A283,'Aceite de Oliva'!$B$6:$B$257,"&lt;="&amp;$B283)</f>
        <v>0.8</v>
      </c>
      <c r="CL283" s="8">
        <f>SUMIFS('Aceite de Oliva'!CL$6:CL$257,'Aceite de Oliva'!$A$6:$A$257,"&gt;="&amp;$A283,'Aceite de Oliva'!$B$6:$B$257,"&lt;="&amp;$B283)</f>
        <v>0.88</v>
      </c>
      <c r="CM283" s="8">
        <f>SUMIFS('Aceite de Oliva'!CM$6:CM$257,'Aceite de Oliva'!$A$6:$A$257,"&gt;="&amp;$A283,'Aceite de Oliva'!$B$6:$B$257,"&lt;="&amp;$B283)</f>
        <v>0</v>
      </c>
      <c r="CQ283" s="8">
        <f>SUMIFS('Aceite de Oliva'!CQ$6:CQ$257,'Aceite de Oliva'!$A$6:$A$257,"&gt;="&amp;$A283,'Aceite de Oliva'!$B$6:$B$257,"&lt;="&amp;$B283)</f>
        <v>0.27</v>
      </c>
      <c r="CR283" s="8">
        <f>SUMIFS('Aceite de Oliva'!CR$6:CR$257,'Aceite de Oliva'!$A$6:$A$257,"&gt;="&amp;$A283,'Aceite de Oliva'!$B$6:$B$257,"&lt;="&amp;$B283)</f>
        <v>0</v>
      </c>
      <c r="CS283" s="8">
        <f>SUMIFS('Aceite de Oliva'!CS$6:CS$257,'Aceite de Oliva'!$A$6:$A$257,"&gt;="&amp;$A283,'Aceite de Oliva'!$B$6:$B$257,"&lt;="&amp;$B283)</f>
        <v>0.36</v>
      </c>
      <c r="CT283" s="8">
        <f>SUMIFS('Aceite de Oliva'!CT$6:CT$257,'Aceite de Oliva'!$A$6:$A$257,"&gt;="&amp;$A283,'Aceite de Oliva'!$B$6:$B$257,"&lt;="&amp;$B283)</f>
        <v>0</v>
      </c>
      <c r="CX283" s="8">
        <f>SUMIFS('Aceite de Oliva'!CX$6:CX$257,'Aceite de Oliva'!$A$6:$A$257,"&gt;="&amp;$A283,'Aceite de Oliva'!$B$6:$B$257,"&lt;="&amp;$B283)</f>
        <v>0.31999999999999995</v>
      </c>
      <c r="CY283" s="8">
        <f>SUMIFS('Aceite de Oliva'!CY$6:CY$257,'Aceite de Oliva'!$A$6:$A$257,"&gt;="&amp;$A283,'Aceite de Oliva'!$B$6:$B$257,"&lt;="&amp;$B283)</f>
        <v>0</v>
      </c>
      <c r="CZ283" s="8">
        <f>SUMIFS('Aceite de Oliva'!CZ$6:CZ$257,'Aceite de Oliva'!$A$6:$A$257,"&gt;="&amp;$A283,'Aceite de Oliva'!$B$6:$B$257,"&lt;="&amp;$B283)</f>
        <v>0.57000000000000006</v>
      </c>
      <c r="DA283" s="8">
        <f>SUMIFS('Aceite de Oliva'!DA$6:DA$257,'Aceite de Oliva'!$A$6:$A$257,"&gt;="&amp;$A283,'Aceite de Oliva'!$B$6:$B$257,"&lt;="&amp;$B283)</f>
        <v>0</v>
      </c>
      <c r="DE283" s="8">
        <f>SUMIFS('Aceite de Oliva'!DE$6:DE$257,'Aceite de Oliva'!$A$6:$A$257,"&gt;="&amp;$A283,'Aceite de Oliva'!$B$6:$B$257,"&lt;="&amp;$B283)</f>
        <v>0.42</v>
      </c>
      <c r="DF283" s="8">
        <f>SUMIFS('Aceite de Oliva'!DF$6:DF$257,'Aceite de Oliva'!$A$6:$A$257,"&gt;="&amp;$A283,'Aceite de Oliva'!$B$6:$B$257,"&lt;="&amp;$B283)</f>
        <v>0.17</v>
      </c>
      <c r="DG283" s="8">
        <f>SUMIFS('Aceite de Oliva'!DG$6:DG$257,'Aceite de Oliva'!$A$6:$A$257,"&gt;="&amp;$A283,'Aceite de Oliva'!$B$6:$B$257,"&lt;="&amp;$B283)</f>
        <v>0.23</v>
      </c>
      <c r="DH283" s="8">
        <f>SUMIFS('Aceite de Oliva'!DH$6:DH$257,'Aceite de Oliva'!$A$6:$A$257,"&gt;="&amp;$A283,'Aceite de Oliva'!$B$6:$B$257,"&lt;="&amp;$B283)</f>
        <v>0</v>
      </c>
      <c r="DL283" s="8">
        <f>SUMIFS('Aceite de Oliva'!DL$6:DL$257,'Aceite de Oliva'!$A$6:$A$257,"&gt;="&amp;$A283,'Aceite de Oliva'!$B$6:$B$257,"&lt;="&amp;$B283)</f>
        <v>7.0000000000000007E-2</v>
      </c>
      <c r="DM283" s="8">
        <f>SUMIFS('Aceite de Oliva'!DM$6:DM$257,'Aceite de Oliva'!$A$6:$A$257,"&gt;="&amp;$A283,'Aceite de Oliva'!$B$6:$B$257,"&lt;="&amp;$B283)</f>
        <v>0</v>
      </c>
      <c r="DN283" s="8">
        <f>SUMIFS('Aceite de Oliva'!DN$6:DN$257,'Aceite de Oliva'!$A$6:$A$257,"&gt;="&amp;$A283,'Aceite de Oliva'!$B$6:$B$257,"&lt;="&amp;$B283)</f>
        <v>0.13</v>
      </c>
      <c r="DO283" s="8">
        <f>SUMIFS('Aceite de Oliva'!DO$6:DO$257,'Aceite de Oliva'!$A$6:$A$257,"&gt;="&amp;$A283,'Aceite de Oliva'!$B$6:$B$257,"&lt;="&amp;$B283)</f>
        <v>0</v>
      </c>
      <c r="DS283" s="8">
        <f>SUMIFS('Aceite de Oliva'!DS$6:DS$257,'Aceite de Oliva'!$A$6:$A$257,"&gt;="&amp;$A283,'Aceite de Oliva'!$B$6:$B$257,"&lt;="&amp;$B283)</f>
        <v>0.1</v>
      </c>
      <c r="DT283" s="8">
        <f>SUMIFS('Aceite de Oliva'!DT$6:DT$257,'Aceite de Oliva'!$A$6:$A$257,"&gt;="&amp;$A283,'Aceite de Oliva'!$B$6:$B$257,"&lt;="&amp;$B283)</f>
        <v>0</v>
      </c>
      <c r="DU283" s="8">
        <f>SUMIFS('Aceite de Oliva'!DU$6:DU$257,'Aceite de Oliva'!$A$6:$A$257,"&gt;="&amp;$A283,'Aceite de Oliva'!$B$6:$B$257,"&lt;="&amp;$B283)</f>
        <v>0.19</v>
      </c>
      <c r="DV283" s="8">
        <f>SUMIFS('Aceite de Oliva'!DV$6:DV$257,'Aceite de Oliva'!$A$6:$A$257,"&gt;="&amp;$A283,'Aceite de Oliva'!$B$6:$B$257,"&lt;="&amp;$B283)</f>
        <v>0</v>
      </c>
      <c r="DZ283" s="8">
        <f>SUMIFS('Aceite de Oliva'!DZ$6:DZ$257,'Aceite de Oliva'!$A$6:$A$257,"&gt;="&amp;$A283,'Aceite de Oliva'!$B$6:$B$257,"&lt;="&amp;$B283)</f>
        <v>0.06</v>
      </c>
      <c r="EA283" s="8">
        <f>SUMIFS('Aceite de Oliva'!EA$6:EA$257,'Aceite de Oliva'!$A$6:$A$257,"&gt;="&amp;$A283,'Aceite de Oliva'!$B$6:$B$257,"&lt;="&amp;$B283)</f>
        <v>0</v>
      </c>
      <c r="EB283" s="8">
        <f>SUMIFS('Aceite de Oliva'!EB$6:EB$257,'Aceite de Oliva'!$A$6:$A$257,"&gt;="&amp;$A283,'Aceite de Oliva'!$B$6:$B$257,"&lt;="&amp;$B283)</f>
        <v>0.11</v>
      </c>
      <c r="EC283" s="8">
        <f>SUMIFS('Aceite de Oliva'!EC$6:EC$257,'Aceite de Oliva'!$A$6:$A$257,"&gt;="&amp;$A283,'Aceite de Oliva'!$B$6:$B$257,"&lt;="&amp;$B283)</f>
        <v>0</v>
      </c>
    </row>
    <row r="284" spans="1:133" x14ac:dyDescent="0.3">
      <c r="A284" s="14">
        <f>'TAM Aceite de Oliva'!B32</f>
        <v>4.3999999999999995</v>
      </c>
      <c r="B284" s="14">
        <f>'TAM Aceite de Oliva'!C32</f>
        <v>4.4999999999999991</v>
      </c>
      <c r="C284" s="14"/>
      <c r="D284" s="8">
        <f>SUMIFS('Aceite de Oliva'!D$6:D$257,'Aceite de Oliva'!$A$6:$A$257,"&gt;="&amp;$A284,'Aceite de Oliva'!$B$6:$B$257,"&lt;="&amp;$B284)</f>
        <v>1.1000000000000001</v>
      </c>
      <c r="E284" s="8">
        <f>SUMIFS('Aceite de Oliva'!E$6:E$257,'Aceite de Oliva'!$A$6:$A$257,"&gt;="&amp;$A284,'Aceite de Oliva'!$B$6:$B$257,"&lt;="&amp;$B284)</f>
        <v>2.96</v>
      </c>
      <c r="F284" s="8">
        <f>SUMIFS('Aceite de Oliva'!F$6:F$257,'Aceite de Oliva'!$A$6:$A$257,"&gt;="&amp;$A284,'Aceite de Oliva'!$B$6:$B$257,"&lt;="&amp;$B284)</f>
        <v>0.84000000000000008</v>
      </c>
      <c r="G284" s="8">
        <f>SUMIFS('Aceite de Oliva'!G$6:G$257,'Aceite de Oliva'!$A$6:$A$257,"&gt;="&amp;$A284,'Aceite de Oliva'!$B$6:$B$257,"&lt;="&amp;$B284)</f>
        <v>0</v>
      </c>
      <c r="H284" s="14"/>
      <c r="I284" s="14"/>
      <c r="J284" s="14"/>
      <c r="K284" s="8">
        <f>SUMIFS('Aceite de Oliva'!K$6:K$257,'Aceite de Oliva'!$A$6:$A$257,"&gt;="&amp;$A284,'Aceite de Oliva'!$B$6:$B$257,"&lt;="&amp;$B284)</f>
        <v>1.3900000000000001</v>
      </c>
      <c r="L284" s="8">
        <f>SUMIFS('Aceite de Oliva'!L$6:L$257,'Aceite de Oliva'!$A$6:$A$257,"&gt;="&amp;$A284,'Aceite de Oliva'!$B$6:$B$257,"&lt;="&amp;$B284)</f>
        <v>1.21</v>
      </c>
      <c r="M284" s="8">
        <f>SUMIFS('Aceite de Oliva'!M$6:M$257,'Aceite de Oliva'!$A$6:$A$257,"&gt;="&amp;$A284,'Aceite de Oliva'!$B$6:$B$257,"&lt;="&amp;$B284)</f>
        <v>1.48</v>
      </c>
      <c r="N284" s="8">
        <f>SUMIFS('Aceite de Oliva'!N$6:N$257,'Aceite de Oliva'!$A$6:$A$257,"&gt;="&amp;$A284,'Aceite de Oliva'!$B$6:$B$257,"&lt;="&amp;$B284)</f>
        <v>0.52</v>
      </c>
      <c r="O284" s="14"/>
      <c r="P284" s="14"/>
      <c r="Q284" s="14"/>
      <c r="R284" s="8">
        <f>SUMIFS('Aceite de Oliva'!R$6:R$257,'Aceite de Oliva'!$A$6:$A$257,"&gt;="&amp;$A284,'Aceite de Oliva'!$B$6:$B$257,"&lt;="&amp;$B284)</f>
        <v>0.59000000000000008</v>
      </c>
      <c r="S284" s="8">
        <f>SUMIFS('Aceite de Oliva'!S$6:S$257,'Aceite de Oliva'!$A$6:$A$257,"&gt;="&amp;$A284,'Aceite de Oliva'!$B$6:$B$257,"&lt;="&amp;$B284)</f>
        <v>0</v>
      </c>
      <c r="T284" s="8">
        <f>SUMIFS('Aceite de Oliva'!T$6:T$257,'Aceite de Oliva'!$A$6:$A$257,"&gt;="&amp;$A284,'Aceite de Oliva'!$B$6:$B$257,"&lt;="&amp;$B284)</f>
        <v>0.8</v>
      </c>
      <c r="U284" s="8">
        <f>SUMIFS('Aceite de Oliva'!U$6:U$257,'Aceite de Oliva'!$A$6:$A$257,"&gt;="&amp;$A284,'Aceite de Oliva'!$B$6:$B$257,"&lt;="&amp;$B284)</f>
        <v>0</v>
      </c>
      <c r="V284" s="14"/>
      <c r="W284" s="14"/>
      <c r="X284" s="14"/>
      <c r="Y284" s="8">
        <f>SUMIFS('Aceite de Oliva'!Y$6:Y$257,'Aceite de Oliva'!$A$6:$A$257,"&gt;="&amp;$A284,'Aceite de Oliva'!$B$6:$B$257,"&lt;="&amp;$B284)</f>
        <v>1</v>
      </c>
      <c r="Z284" s="8">
        <f>SUMIFS('Aceite de Oliva'!Z$6:Z$257,'Aceite de Oliva'!$A$6:$A$257,"&gt;="&amp;$A284,'Aceite de Oliva'!$B$6:$B$257,"&lt;="&amp;$B284)</f>
        <v>1.68</v>
      </c>
      <c r="AA284" s="8">
        <f>SUMIFS('Aceite de Oliva'!AA$6:AA$257,'Aceite de Oliva'!$A$6:$A$257,"&gt;="&amp;$A284,'Aceite de Oliva'!$B$6:$B$257,"&lt;="&amp;$B284)</f>
        <v>1.05</v>
      </c>
      <c r="AB284" s="8">
        <f>SUMIFS('Aceite de Oliva'!AB$6:AB$257,'Aceite de Oliva'!$A$6:$A$257,"&gt;="&amp;$A284,'Aceite de Oliva'!$B$6:$B$257,"&lt;="&amp;$B284)</f>
        <v>0.09</v>
      </c>
      <c r="AC284" s="14"/>
      <c r="AD284" s="14"/>
      <c r="AE284" s="14"/>
      <c r="AF284" s="8">
        <f>SUMIFS('Aceite de Oliva'!AF$6:AF$257,'Aceite de Oliva'!$A$6:$A$257,"&gt;="&amp;$A284,'Aceite de Oliva'!$B$6:$B$257,"&lt;="&amp;$B284)</f>
        <v>1.3699999999999999</v>
      </c>
      <c r="AG284" s="8">
        <f>SUMIFS('Aceite de Oliva'!AG$6:AG$257,'Aceite de Oliva'!$A$6:$A$257,"&gt;="&amp;$A284,'Aceite de Oliva'!$B$6:$B$257,"&lt;="&amp;$B284)</f>
        <v>1.33</v>
      </c>
      <c r="AH284" s="8">
        <f>SUMIFS('Aceite de Oliva'!AH$6:AH$257,'Aceite de Oliva'!$A$6:$A$257,"&gt;="&amp;$A284,'Aceite de Oliva'!$B$6:$B$257,"&lt;="&amp;$B284)</f>
        <v>1.88</v>
      </c>
      <c r="AI284" s="8">
        <f>SUMIFS('Aceite de Oliva'!AI$6:AI$257,'Aceite de Oliva'!$A$6:$A$257,"&gt;="&amp;$A284,'Aceite de Oliva'!$B$6:$B$257,"&lt;="&amp;$B284)</f>
        <v>0.15</v>
      </c>
      <c r="AJ284" s="14"/>
      <c r="AK284" s="14"/>
      <c r="AL284" s="14"/>
      <c r="AM284" s="8">
        <f>SUMIFS('Aceite de Oliva'!AM$6:AM$257,'Aceite de Oliva'!$A$6:$A$257,"&gt;="&amp;$A284,'Aceite de Oliva'!$B$6:$B$257,"&lt;="&amp;$B284)</f>
        <v>2.33</v>
      </c>
      <c r="AN284" s="8">
        <f>SUMIFS('Aceite de Oliva'!AN$6:AN$257,'Aceite de Oliva'!$A$6:$A$257,"&gt;="&amp;$A284,'Aceite de Oliva'!$B$6:$B$257,"&lt;="&amp;$B284)</f>
        <v>1.7599999999999998</v>
      </c>
      <c r="AO284" s="8">
        <f>SUMIFS('Aceite de Oliva'!AO$6:AO$257,'Aceite de Oliva'!$A$6:$A$257,"&gt;="&amp;$A284,'Aceite de Oliva'!$B$6:$B$257,"&lt;="&amp;$B284)</f>
        <v>1.26</v>
      </c>
      <c r="AP284" s="8">
        <f>SUMIFS('Aceite de Oliva'!AP$6:AP$257,'Aceite de Oliva'!$A$6:$A$257,"&gt;="&amp;$A284,'Aceite de Oliva'!$B$6:$B$257,"&lt;="&amp;$B284)</f>
        <v>4.76</v>
      </c>
      <c r="AQ284" s="14"/>
      <c r="AR284" s="14"/>
      <c r="AT284" s="8">
        <f>SUMIFS('Aceite de Oliva'!AT$6:AT$257,'Aceite de Oliva'!$A$6:$A$257,"&gt;="&amp;$A284,'Aceite de Oliva'!$B$6:$B$257,"&lt;="&amp;$B284)</f>
        <v>1.31</v>
      </c>
      <c r="AU284" s="8">
        <f>SUMIFS('Aceite de Oliva'!AU$6:AU$257,'Aceite de Oliva'!$A$6:$A$257,"&gt;="&amp;$A284,'Aceite de Oliva'!$B$6:$B$257,"&lt;="&amp;$B284)</f>
        <v>4.59</v>
      </c>
      <c r="AV284" s="8">
        <f>SUMIFS('Aceite de Oliva'!AV$6:AV$257,'Aceite de Oliva'!$A$6:$A$257,"&gt;="&amp;$A284,'Aceite de Oliva'!$B$6:$B$257,"&lt;="&amp;$B284)</f>
        <v>0.28999999999999998</v>
      </c>
      <c r="AW284" s="8">
        <f>SUMIFS('Aceite de Oliva'!AW$6:AW$257,'Aceite de Oliva'!$A$6:$A$257,"&gt;="&amp;$A284,'Aceite de Oliva'!$B$6:$B$257,"&lt;="&amp;$B284)</f>
        <v>0</v>
      </c>
      <c r="BA284" s="8">
        <f>SUMIFS('Aceite de Oliva'!BA$6:BA$257,'Aceite de Oliva'!$A$6:$A$257,"&gt;="&amp;A284,'Aceite de Oliva'!$B$6:$B$257,"&lt;="&amp;B284)</f>
        <v>0.69</v>
      </c>
      <c r="BB284" s="8">
        <f>SUMIFS('Aceite de Oliva'!BB$6:BB$257,'Aceite de Oliva'!$A$6:$A$257,"&gt;="&amp;$A284,'Aceite de Oliva'!$B$6:$B$257,"&lt;="&amp;$B284)</f>
        <v>0.86</v>
      </c>
      <c r="BC284" s="8">
        <f>SUMIFS('Aceite de Oliva'!BC$6:BC$257,'Aceite de Oliva'!$A$6:$A$257,"&gt;="&amp;$A284,'Aceite de Oliva'!$B$6:$B$257,"&lt;="&amp;$B284)</f>
        <v>0.75</v>
      </c>
      <c r="BD284" s="8">
        <f>SUMIFS('Aceite de Oliva'!BD$6:BD$257,'Aceite de Oliva'!$A$6:$A$257,"&gt;="&amp;$A284,'Aceite de Oliva'!$B$6:$B$257,"&lt;="&amp;$B284)</f>
        <v>0</v>
      </c>
      <c r="BE284" s="5"/>
      <c r="BH284" s="8">
        <f>SUMIFS('Aceite de Oliva'!BH$6:BH$257,'Aceite de Oliva'!$A$6:$A$257,"&gt;="&amp;$A284,'Aceite de Oliva'!$B$6:$B$257,"&lt;="&amp;$B284)</f>
        <v>1.02</v>
      </c>
      <c r="BI284" s="8">
        <f>SUMIFS('Aceite de Oliva'!BI$6:BI$257,'Aceite de Oliva'!$A$6:$A$257,"&gt;="&amp;$A284,'Aceite de Oliva'!$B$6:$B$257,"&lt;="&amp;$B284)</f>
        <v>0</v>
      </c>
      <c r="BJ284" s="8">
        <f>SUMIFS('Aceite de Oliva'!BJ$6:BJ$257,'Aceite de Oliva'!$A$6:$A$257,"&gt;="&amp;$A284,'Aceite de Oliva'!$B$6:$B$257,"&lt;="&amp;$B284)</f>
        <v>1.38</v>
      </c>
      <c r="BK284" s="8">
        <f>SUMIFS('Aceite de Oliva'!BK$6:BK$257,'Aceite de Oliva'!$A$6:$A$257,"&gt;="&amp;$A284,'Aceite de Oliva'!$B$6:$B$257,"&lt;="&amp;$B284)</f>
        <v>0.66</v>
      </c>
      <c r="BO284" s="8">
        <f>SUMIFS('Aceite de Oliva'!BO$6:BO$257,'Aceite de Oliva'!$A$6:$A$257,"&gt;="&amp;$A284,'Aceite de Oliva'!$B$6:$B$257,"&lt;="&amp;$B284)</f>
        <v>1.05</v>
      </c>
      <c r="BP284" s="8">
        <f>SUMIFS('Aceite de Oliva'!BP$6:BP$257,'Aceite de Oliva'!$A$6:$A$257,"&gt;="&amp;$A284,'Aceite de Oliva'!$B$6:$B$257,"&lt;="&amp;$B284)</f>
        <v>0.48</v>
      </c>
      <c r="BQ284" s="8">
        <f>SUMIFS('Aceite de Oliva'!BQ$6:BQ$257,'Aceite de Oliva'!$A$6:$A$257,"&gt;="&amp;$A284,'Aceite de Oliva'!$B$6:$B$257,"&lt;="&amp;$B284)</f>
        <v>1.44</v>
      </c>
      <c r="BR284" s="8">
        <f>SUMIFS('Aceite de Oliva'!BR$6:BR$257,'Aceite de Oliva'!$A$6:$A$257,"&gt;="&amp;$A284,'Aceite de Oliva'!$B$6:$B$257,"&lt;="&amp;$B284)</f>
        <v>0.18</v>
      </c>
      <c r="BV284" s="8">
        <f>SUMIFS('Aceite de Oliva'!BV$6:BV$257,'Aceite de Oliva'!$A$6:$A$257,"&gt;="&amp;$A284,'Aceite de Oliva'!$B$6:$B$257,"&lt;="&amp;$B284)</f>
        <v>0.85</v>
      </c>
      <c r="BW284" s="8">
        <f>SUMIFS('Aceite de Oliva'!BW$6:BW$257,'Aceite de Oliva'!$A$6:$A$257,"&gt;="&amp;$A284,'Aceite de Oliva'!$B$6:$B$257,"&lt;="&amp;$B284)</f>
        <v>0</v>
      </c>
      <c r="BX284" s="8">
        <f>SUMIFS('Aceite de Oliva'!BX$6:BX$257,'Aceite de Oliva'!$A$6:$A$257,"&gt;="&amp;$A284,'Aceite de Oliva'!$B$6:$B$257,"&lt;="&amp;$B284)</f>
        <v>0.22</v>
      </c>
      <c r="BY284" s="8">
        <f>SUMIFS('Aceite de Oliva'!BY$6:BY$257,'Aceite de Oliva'!$A$6:$A$257,"&gt;="&amp;$A284,'Aceite de Oliva'!$B$6:$B$257,"&lt;="&amp;$B284)</f>
        <v>0.11</v>
      </c>
      <c r="CC284" s="8">
        <f>SUMIFS('Aceite de Oliva'!CC$6:CC$257,'Aceite de Oliva'!$A$6:$A$257,"&gt;="&amp;$A284,'Aceite de Oliva'!$B$6:$B$257,"&lt;="&amp;$B284)</f>
        <v>0.81</v>
      </c>
      <c r="CD284" s="8">
        <f>SUMIFS('Aceite de Oliva'!CD$6:CD$257,'Aceite de Oliva'!$A$6:$A$257,"&gt;="&amp;$A284,'Aceite de Oliva'!$B$6:$B$257,"&lt;="&amp;$B284)</f>
        <v>0</v>
      </c>
      <c r="CE284" s="8">
        <f>SUMIFS('Aceite de Oliva'!CE$6:CE$257,'Aceite de Oliva'!$A$6:$A$257,"&gt;="&amp;$A284,'Aceite de Oliva'!$B$6:$B$257,"&lt;="&amp;$B284)</f>
        <v>1.1299999999999999</v>
      </c>
      <c r="CF284" s="8">
        <f>SUMIFS('Aceite de Oliva'!CF$6:CF$257,'Aceite de Oliva'!$A$6:$A$257,"&gt;="&amp;$A284,'Aceite de Oliva'!$B$6:$B$257,"&lt;="&amp;$B284)</f>
        <v>0</v>
      </c>
      <c r="CJ284" s="8">
        <f>SUMIFS('Aceite de Oliva'!CJ$6:CJ$257,'Aceite de Oliva'!$A$6:$A$257,"&gt;="&amp;$A284,'Aceite de Oliva'!$B$6:$B$257,"&lt;="&amp;$B284)</f>
        <v>0.39</v>
      </c>
      <c r="CK284" s="8">
        <f>SUMIFS('Aceite de Oliva'!CK$6:CK$257,'Aceite de Oliva'!$A$6:$A$257,"&gt;="&amp;$A284,'Aceite de Oliva'!$B$6:$B$257,"&lt;="&amp;$B284)</f>
        <v>0.51</v>
      </c>
      <c r="CL284" s="8">
        <f>SUMIFS('Aceite de Oliva'!CL$6:CL$257,'Aceite de Oliva'!$A$6:$A$257,"&gt;="&amp;$A284,'Aceite de Oliva'!$B$6:$B$257,"&lt;="&amp;$B284)</f>
        <v>0.38</v>
      </c>
      <c r="CM284" s="8">
        <f>SUMIFS('Aceite de Oliva'!CM$6:CM$257,'Aceite de Oliva'!$A$6:$A$257,"&gt;="&amp;$A284,'Aceite de Oliva'!$B$6:$B$257,"&lt;="&amp;$B284)</f>
        <v>0</v>
      </c>
      <c r="CQ284" s="8">
        <f>SUMIFS('Aceite de Oliva'!CQ$6:CQ$257,'Aceite de Oliva'!$A$6:$A$257,"&gt;="&amp;$A284,'Aceite de Oliva'!$B$6:$B$257,"&lt;="&amp;$B284)</f>
        <v>0.22</v>
      </c>
      <c r="CR284" s="8">
        <f>SUMIFS('Aceite de Oliva'!CR$6:CR$257,'Aceite de Oliva'!$A$6:$A$257,"&gt;="&amp;$A284,'Aceite de Oliva'!$B$6:$B$257,"&lt;="&amp;$B284)</f>
        <v>0.15</v>
      </c>
      <c r="CS284" s="8">
        <f>SUMIFS('Aceite de Oliva'!CS$6:CS$257,'Aceite de Oliva'!$A$6:$A$257,"&gt;="&amp;$A284,'Aceite de Oliva'!$B$6:$B$257,"&lt;="&amp;$B284)</f>
        <v>0.32</v>
      </c>
      <c r="CT284" s="8">
        <f>SUMIFS('Aceite de Oliva'!CT$6:CT$257,'Aceite de Oliva'!$A$6:$A$257,"&gt;="&amp;$A284,'Aceite de Oliva'!$B$6:$B$257,"&lt;="&amp;$B284)</f>
        <v>0</v>
      </c>
      <c r="CX284" s="8">
        <f>SUMIFS('Aceite de Oliva'!CX$6:CX$257,'Aceite de Oliva'!$A$6:$A$257,"&gt;="&amp;$A284,'Aceite de Oliva'!$B$6:$B$257,"&lt;="&amp;$B284)</f>
        <v>0.59</v>
      </c>
      <c r="CY284" s="8">
        <f>SUMIFS('Aceite de Oliva'!CY$6:CY$257,'Aceite de Oliva'!$A$6:$A$257,"&gt;="&amp;$A284,'Aceite de Oliva'!$B$6:$B$257,"&lt;="&amp;$B284)</f>
        <v>0.47</v>
      </c>
      <c r="CZ284" s="8">
        <f>SUMIFS('Aceite de Oliva'!CZ$6:CZ$257,'Aceite de Oliva'!$A$6:$A$257,"&gt;="&amp;$A284,'Aceite de Oliva'!$B$6:$B$257,"&lt;="&amp;$B284)</f>
        <v>0.53</v>
      </c>
      <c r="DA284" s="8">
        <f>SUMIFS('Aceite de Oliva'!DA$6:DA$257,'Aceite de Oliva'!$A$6:$A$257,"&gt;="&amp;$A284,'Aceite de Oliva'!$B$6:$B$257,"&lt;="&amp;$B284)</f>
        <v>0</v>
      </c>
      <c r="DE284" s="8">
        <f>SUMIFS('Aceite de Oliva'!DE$6:DE$257,'Aceite de Oliva'!$A$6:$A$257,"&gt;="&amp;$A284,'Aceite de Oliva'!$B$6:$B$257,"&lt;="&amp;$B284)</f>
        <v>0.37</v>
      </c>
      <c r="DF284" s="8">
        <f>SUMIFS('Aceite de Oliva'!DF$6:DF$257,'Aceite de Oliva'!$A$6:$A$257,"&gt;="&amp;$A284,'Aceite de Oliva'!$B$6:$B$257,"&lt;="&amp;$B284)</f>
        <v>0.98</v>
      </c>
      <c r="DG284" s="8">
        <f>SUMIFS('Aceite de Oliva'!DG$6:DG$257,'Aceite de Oliva'!$A$6:$A$257,"&gt;="&amp;$A284,'Aceite de Oliva'!$B$6:$B$257,"&lt;="&amp;$B284)</f>
        <v>0.28999999999999998</v>
      </c>
      <c r="DH284" s="8">
        <f>SUMIFS('Aceite de Oliva'!DH$6:DH$257,'Aceite de Oliva'!$A$6:$A$257,"&gt;="&amp;$A284,'Aceite de Oliva'!$B$6:$B$257,"&lt;="&amp;$B284)</f>
        <v>0</v>
      </c>
      <c r="DL284" s="8">
        <f>SUMIFS('Aceite de Oliva'!DL$6:DL$257,'Aceite de Oliva'!$A$6:$A$257,"&gt;="&amp;$A284,'Aceite de Oliva'!$B$6:$B$257,"&lt;="&amp;$B284)</f>
        <v>0.8</v>
      </c>
      <c r="DM284" s="8">
        <f>SUMIFS('Aceite de Oliva'!DM$6:DM$257,'Aceite de Oliva'!$A$6:$A$257,"&gt;="&amp;$A284,'Aceite de Oliva'!$B$6:$B$257,"&lt;="&amp;$B284)</f>
        <v>0.55000000000000004</v>
      </c>
      <c r="DN284" s="8">
        <f>SUMIFS('Aceite de Oliva'!DN$6:DN$257,'Aceite de Oliva'!$A$6:$A$257,"&gt;="&amp;$A284,'Aceite de Oliva'!$B$6:$B$257,"&lt;="&amp;$B284)</f>
        <v>0.51</v>
      </c>
      <c r="DO284" s="8">
        <f>SUMIFS('Aceite de Oliva'!DO$6:DO$257,'Aceite de Oliva'!$A$6:$A$257,"&gt;="&amp;$A284,'Aceite de Oliva'!$B$6:$B$257,"&lt;="&amp;$B284)</f>
        <v>0.21</v>
      </c>
      <c r="DS284" s="8">
        <f>SUMIFS('Aceite de Oliva'!DS$6:DS$257,'Aceite de Oliva'!$A$6:$A$257,"&gt;="&amp;$A284,'Aceite de Oliva'!$B$6:$B$257,"&lt;="&amp;$B284)</f>
        <v>0.36</v>
      </c>
      <c r="DT284" s="8">
        <f>SUMIFS('Aceite de Oliva'!DT$6:DT$257,'Aceite de Oliva'!$A$6:$A$257,"&gt;="&amp;$A284,'Aceite de Oliva'!$B$6:$B$257,"&lt;="&amp;$B284)</f>
        <v>0</v>
      </c>
      <c r="DU284" s="8">
        <f>SUMIFS('Aceite de Oliva'!DU$6:DU$257,'Aceite de Oliva'!$A$6:$A$257,"&gt;="&amp;$A284,'Aceite de Oliva'!$B$6:$B$257,"&lt;="&amp;$B284)</f>
        <v>0.27</v>
      </c>
      <c r="DV284" s="8">
        <f>SUMIFS('Aceite de Oliva'!DV$6:DV$257,'Aceite de Oliva'!$A$6:$A$257,"&gt;="&amp;$A284,'Aceite de Oliva'!$B$6:$B$257,"&lt;="&amp;$B284)</f>
        <v>0</v>
      </c>
      <c r="DZ284" s="8">
        <f>SUMIFS('Aceite de Oliva'!DZ$6:DZ$257,'Aceite de Oliva'!$A$6:$A$257,"&gt;="&amp;$A284,'Aceite de Oliva'!$B$6:$B$257,"&lt;="&amp;$B284)</f>
        <v>0.73</v>
      </c>
      <c r="EA284" s="8">
        <f>SUMIFS('Aceite de Oliva'!EA$6:EA$257,'Aceite de Oliva'!$A$6:$A$257,"&gt;="&amp;$A284,'Aceite de Oliva'!$B$6:$B$257,"&lt;="&amp;$B284)</f>
        <v>2.1799999999999997</v>
      </c>
      <c r="EB284" s="8">
        <f>SUMIFS('Aceite de Oliva'!EB$6:EB$257,'Aceite de Oliva'!$A$6:$A$257,"&gt;="&amp;$A284,'Aceite de Oliva'!$B$6:$B$257,"&lt;="&amp;$B284)</f>
        <v>0.59000000000000008</v>
      </c>
      <c r="EC284" s="8">
        <f>SUMIFS('Aceite de Oliva'!EC$6:EC$257,'Aceite de Oliva'!$A$6:$A$257,"&gt;="&amp;$A284,'Aceite de Oliva'!$B$6:$B$257,"&lt;="&amp;$B284)</f>
        <v>0</v>
      </c>
    </row>
    <row r="285" spans="1:133" x14ac:dyDescent="0.3">
      <c r="A285" s="14">
        <f>'TAM Aceite de Oliva'!B33</f>
        <v>4.4999999999999991</v>
      </c>
      <c r="B285" s="14">
        <f>'TAM Aceite de Oliva'!C33</f>
        <v>0</v>
      </c>
      <c r="C285" s="14"/>
      <c r="D285" s="8">
        <f>SUMIF('Aceite de Oliva'!$A$6:$A$257,"&gt;="&amp;$A285,'Aceite de Oliva'!D$6:D$257)</f>
        <v>12.549999999999997</v>
      </c>
      <c r="E285" s="8">
        <f>SUMIF('Aceite de Oliva'!$A$6:$A$257,"&gt;="&amp;$A285,'Aceite de Oliva'!E$6:E$257)</f>
        <v>16.16</v>
      </c>
      <c r="F285" s="8">
        <f>SUMIF('Aceite de Oliva'!$A$6:$A$257,"&gt;="&amp;$A285,'Aceite de Oliva'!F$6:F$257)</f>
        <v>12.260000000000002</v>
      </c>
      <c r="G285" s="8">
        <f>SUMIF('Aceite de Oliva'!$A$6:$A$257,"&gt;="&amp;$A285,'Aceite de Oliva'!G$6:G$257)</f>
        <v>11.020000000000001</v>
      </c>
      <c r="H285" s="14"/>
      <c r="I285" s="14"/>
      <c r="J285" s="14"/>
      <c r="K285" s="8">
        <f>SUMIF('Aceite de Oliva'!$A$6:$A$257,"&gt;="&amp;$A285,'Aceite de Oliva'!K$6:K$257)</f>
        <v>14.4</v>
      </c>
      <c r="L285" s="8">
        <f>SUMIF('Aceite de Oliva'!$A$6:$A$257,"&gt;="&amp;$A285,'Aceite de Oliva'!L$6:L$257)</f>
        <v>18.47</v>
      </c>
      <c r="M285" s="8">
        <f>SUMIF('Aceite de Oliva'!$A$6:$A$257,"&gt;="&amp;$A285,'Aceite de Oliva'!M$6:M$257)</f>
        <v>14.839999999999998</v>
      </c>
      <c r="N285" s="8">
        <f>SUMIF('Aceite de Oliva'!$A$6:$A$257,"&gt;="&amp;$A285,'Aceite de Oliva'!N$6:N$257)</f>
        <v>8.56</v>
      </c>
      <c r="O285" s="14"/>
      <c r="P285" s="14"/>
      <c r="Q285" s="14"/>
      <c r="R285" s="8">
        <f>SUMIF('Aceite de Oliva'!$A$6:$A$257,"&gt;="&amp;$A285,'Aceite de Oliva'!R$6:R$257)</f>
        <v>16.919999999999998</v>
      </c>
      <c r="S285" s="8">
        <f>SUMIF('Aceite de Oliva'!$A$6:$A$257,"&gt;="&amp;$A285,'Aceite de Oliva'!S$6:S$257)</f>
        <v>29.27</v>
      </c>
      <c r="T285" s="8">
        <f>SUMIF('Aceite de Oliva'!$A$6:$A$257,"&gt;="&amp;$A285,'Aceite de Oliva'!T$6:T$257)</f>
        <v>16.07</v>
      </c>
      <c r="U285" s="8">
        <f>SUMIF('Aceite de Oliva'!$A$6:$A$257,"&gt;="&amp;$A285,'Aceite de Oliva'!U$6:U$257)</f>
        <v>8.0400000000000009</v>
      </c>
      <c r="V285" s="14"/>
      <c r="W285" s="14"/>
      <c r="X285" s="14"/>
      <c r="Y285" s="8">
        <f>SUMIF('Aceite de Oliva'!$A$6:$A$257,"&gt;="&amp;$A285,'Aceite de Oliva'!Y$6:Y$257)</f>
        <v>10.76</v>
      </c>
      <c r="Z285" s="8">
        <f>SUMIF('Aceite de Oliva'!$A$6:$A$257,"&gt;="&amp;$A285,'Aceite de Oliva'!Z$6:Z$257)</f>
        <v>14.810000000000002</v>
      </c>
      <c r="AA285" s="8">
        <f>SUMIF('Aceite de Oliva'!$A$6:$A$257,"&gt;="&amp;$A285,'Aceite de Oliva'!AA$6:AA$257)</f>
        <v>10.030000000000001</v>
      </c>
      <c r="AB285" s="8">
        <f>SUMIF('Aceite de Oliva'!$A$6:$A$257,"&gt;="&amp;$A285,'Aceite de Oliva'!AB$6:AB$257)</f>
        <v>7.4399999999999995</v>
      </c>
      <c r="AC285" s="14"/>
      <c r="AD285" s="14"/>
      <c r="AE285" s="14"/>
      <c r="AF285" s="8">
        <f>SUMIF('Aceite de Oliva'!$A$6:$A$257,"&gt;="&amp;$A285,'Aceite de Oliva'!AF$6:AF$257)</f>
        <v>20.779999999999994</v>
      </c>
      <c r="AG285" s="8">
        <f>SUMIF('Aceite de Oliva'!$A$6:$A$257,"&gt;="&amp;$A285,'Aceite de Oliva'!AG$6:AG$257)</f>
        <v>22.92</v>
      </c>
      <c r="AH285" s="8">
        <f>SUMIF('Aceite de Oliva'!$A$6:$A$257,"&gt;="&amp;$A285,'Aceite de Oliva'!AH$6:AH$257)</f>
        <v>24.65</v>
      </c>
      <c r="AI285" s="8">
        <f>SUMIF('Aceite de Oliva'!$A$6:$A$257,"&gt;="&amp;$A285,'Aceite de Oliva'!AI$6:AI$257)</f>
        <v>12.070000000000002</v>
      </c>
      <c r="AJ285" s="14"/>
      <c r="AK285" s="14"/>
      <c r="AL285" s="14"/>
      <c r="AM285" s="8">
        <f>SUMIF('Aceite de Oliva'!$A$6:$A$257,"&gt;="&amp;$A285,'Aceite de Oliva'!AM$6:AM$257)</f>
        <v>12.990000000000002</v>
      </c>
      <c r="AN285" s="8">
        <f>SUMIF('Aceite de Oliva'!$A$6:$A$257,"&gt;="&amp;$A285,'Aceite de Oliva'!AN$6:AN$257)</f>
        <v>11.879999999999999</v>
      </c>
      <c r="AO285" s="8">
        <f>SUMIF('Aceite de Oliva'!$A$6:$A$257,"&gt;="&amp;$A285,'Aceite de Oliva'!AO$6:AO$257)</f>
        <v>17.469999999999995</v>
      </c>
      <c r="AP285" s="8">
        <f>SUMIF('Aceite de Oliva'!$A$6:$A$257,"&gt;="&amp;$A285,'Aceite de Oliva'!AP$6:AP$257)</f>
        <v>5.74</v>
      </c>
      <c r="AQ285" s="14"/>
      <c r="AR285" s="14"/>
      <c r="AT285" s="8">
        <f>SUMIF('Aceite de Oliva'!$A$6:$A$257,"&gt;="&amp;$A285,'Aceite de Oliva'!AT$6:AT$257)</f>
        <v>15.949999999999998</v>
      </c>
      <c r="AU285" s="8">
        <f>SUMIF('Aceite de Oliva'!$A$6:$A$257,"&gt;="&amp;$A285,'Aceite de Oliva'!AU$6:AU$257)</f>
        <v>13.2</v>
      </c>
      <c r="AV285" s="8">
        <f>SUMIF('Aceite de Oliva'!$A$6:$A$257,"&gt;="&amp;$A285,'Aceite de Oliva'!AV$6:AV$257)</f>
        <v>20.950000000000003</v>
      </c>
      <c r="AW285" s="8">
        <f>SUMIF('Aceite de Oliva'!$A$6:$A$257,"&gt;="&amp;$A285,'Aceite de Oliva'!AW$6:AW$257)</f>
        <v>5.2000000000000011</v>
      </c>
      <c r="BA285" s="8">
        <f>SUMIF('Aceite de Oliva'!$A$6:$A$257,"&gt;="&amp;$A285,'Aceite de Oliva'!BA$6:BA$257)</f>
        <v>16.359999999999996</v>
      </c>
      <c r="BB285" s="8">
        <f>SUMIF('Aceite de Oliva'!$A$6:$A$257,"&gt;="&amp;$A285,'Aceite de Oliva'!BB$6:BB$257)</f>
        <v>15.72</v>
      </c>
      <c r="BC285" s="8">
        <f>SUMIF('Aceite de Oliva'!$A$6:$A$257,"&gt;="&amp;$A285,'Aceite de Oliva'!BC$6:BC$257)</f>
        <v>20.2</v>
      </c>
      <c r="BD285" s="8">
        <f>SUMIF('Aceite de Oliva'!$A$6:$A$257,"&gt;="&amp;$A285,'Aceite de Oliva'!BD$6:BD$257)</f>
        <v>8.4500000000000011</v>
      </c>
      <c r="BE285" s="5"/>
      <c r="BH285" s="8">
        <f>SUMIF('Aceite de Oliva'!$A$6:$A$257,"&gt;="&amp;$A285,'Aceite de Oliva'!BH$6:BH$257)</f>
        <v>14.620000000000001</v>
      </c>
      <c r="BI285" s="8">
        <f>SUMIF('Aceite de Oliva'!$A$6:$A$257,"&gt;="&amp;$A285,'Aceite de Oliva'!BI$6:BI$257)</f>
        <v>10.69</v>
      </c>
      <c r="BJ285" s="8">
        <f>SUMIF('Aceite de Oliva'!$A$6:$A$257,"&gt;="&amp;$A285,'Aceite de Oliva'!BJ$6:BJ$257)</f>
        <v>17.39</v>
      </c>
      <c r="BK285" s="8">
        <f>SUMIF('Aceite de Oliva'!$A$6:$A$257,"&gt;="&amp;$A285,'Aceite de Oliva'!BK$6:BK$257)</f>
        <v>9.4399999999999977</v>
      </c>
      <c r="BO285" s="8">
        <f>SUMIF('Aceite de Oliva'!$A$6:$A$257,"&gt;="&amp;$A285,'Aceite de Oliva'!BO$6:BO$257)</f>
        <v>17.050000000000004</v>
      </c>
      <c r="BP285" s="8">
        <f>SUMIF('Aceite de Oliva'!$A$6:$A$257,"&gt;="&amp;$A285,'Aceite de Oliva'!BP$6:BP$257)</f>
        <v>23.04</v>
      </c>
      <c r="BQ285" s="8">
        <f>SUMIF('Aceite de Oliva'!$A$6:$A$257,"&gt;="&amp;$A285,'Aceite de Oliva'!BQ$6:BQ$257)</f>
        <v>20.059999999999999</v>
      </c>
      <c r="BR285" s="8">
        <f>SUMIF('Aceite de Oliva'!$A$6:$A$257,"&gt;="&amp;$A285,'Aceite de Oliva'!BR$6:BR$257)</f>
        <v>3.84</v>
      </c>
      <c r="BV285" s="8">
        <f>SUMIF('Aceite de Oliva'!$A$6:$A$257,"&gt;="&amp;$A285,'Aceite de Oliva'!BV$6:BV$257)</f>
        <v>13.010000000000002</v>
      </c>
      <c r="BW285" s="8">
        <f>SUMIF('Aceite de Oliva'!$A$6:$A$257,"&gt;="&amp;$A285,'Aceite de Oliva'!BW$6:BW$257)</f>
        <v>13.819999999999999</v>
      </c>
      <c r="BX285" s="8">
        <f>SUMIF('Aceite de Oliva'!$A$6:$A$257,"&gt;="&amp;$A285,'Aceite de Oliva'!BX$6:BX$257)</f>
        <v>14.91</v>
      </c>
      <c r="BY285" s="8">
        <f>SUMIF('Aceite de Oliva'!$A$6:$A$257,"&gt;="&amp;$A285,'Aceite de Oliva'!BY$6:BY$257)</f>
        <v>4.1400000000000006</v>
      </c>
      <c r="CC285" s="8">
        <f>SUMIF('Aceite de Oliva'!$A$6:$A$257,"&gt;="&amp;$A285,'Aceite de Oliva'!CC$6:CC$257)</f>
        <v>10.19</v>
      </c>
      <c r="CD285" s="8">
        <f>SUMIF('Aceite de Oliva'!$A$6:$A$257,"&gt;="&amp;$A285,'Aceite de Oliva'!CD$6:CD$257)</f>
        <v>8.5299999999999994</v>
      </c>
      <c r="CE285" s="8">
        <f>SUMIF('Aceite de Oliva'!$A$6:$A$257,"&gt;="&amp;$A285,'Aceite de Oliva'!CE$6:CE$257)</f>
        <v>12.460000000000003</v>
      </c>
      <c r="CF285" s="8">
        <f>SUMIF('Aceite de Oliva'!$A$6:$A$257,"&gt;="&amp;$A285,'Aceite de Oliva'!CF$6:CF$257)</f>
        <v>3.5999999999999996</v>
      </c>
      <c r="CJ285" s="8">
        <f>SUMIF('Aceite de Oliva'!$A$6:$A$257,"&gt;="&amp;$A285,'Aceite de Oliva'!CJ$6:CJ$257)</f>
        <v>12.769999999999996</v>
      </c>
      <c r="CK285" s="8">
        <f>SUMIF('Aceite de Oliva'!$A$6:$A$257,"&gt;="&amp;$A285,'Aceite de Oliva'!CK$6:CK$257)</f>
        <v>13.66</v>
      </c>
      <c r="CL285" s="8">
        <f>SUMIF('Aceite de Oliva'!$A$6:$A$257,"&gt;="&amp;$A285,'Aceite de Oliva'!CL$6:CL$257)</f>
        <v>14.65</v>
      </c>
      <c r="CM285" s="8">
        <f>SUMIF('Aceite de Oliva'!$A$6:$A$257,"&gt;="&amp;$A285,'Aceite de Oliva'!CM$6:CM$257)</f>
        <v>5.01</v>
      </c>
      <c r="CQ285" s="8">
        <f>SUMIF('Aceite de Oliva'!$A$6:$A$257,"&gt;="&amp;$A285,'Aceite de Oliva'!CQ$6:CQ$257)</f>
        <v>6.6000000000000005</v>
      </c>
      <c r="CR285" s="8">
        <f>SUMIF('Aceite de Oliva'!$A$6:$A$257,"&gt;="&amp;$A285,'Aceite de Oliva'!CR$6:CR$257)</f>
        <v>6.0100000000000007</v>
      </c>
      <c r="CS285" s="8">
        <f>SUMIF('Aceite de Oliva'!$A$6:$A$257,"&gt;="&amp;$A285,'Aceite de Oliva'!CS$6:CS$257)</f>
        <v>4.34</v>
      </c>
      <c r="CT285" s="8">
        <f>SUMIF('Aceite de Oliva'!$A$6:$A$257,"&gt;="&amp;$A285,'Aceite de Oliva'!CT$6:CT$257)</f>
        <v>11.649999999999999</v>
      </c>
      <c r="CX285" s="8">
        <f>SUMIF('Aceite de Oliva'!$A$6:$A$257,"&gt;="&amp;$A285,'Aceite de Oliva'!CX$6:CX$257)</f>
        <v>5.9199999999999982</v>
      </c>
      <c r="CY285" s="8">
        <f>SUMIF('Aceite de Oliva'!$A$6:$A$257,"&gt;="&amp;$A285,'Aceite de Oliva'!CY$6:CY$257)</f>
        <v>13.99</v>
      </c>
      <c r="CZ285" s="8">
        <f>SUMIF('Aceite de Oliva'!$A$6:$A$257,"&gt;="&amp;$A285,'Aceite de Oliva'!CZ$6:CZ$257)</f>
        <v>4.2699999999999996</v>
      </c>
      <c r="DA285" s="8">
        <f>SUMIF('Aceite de Oliva'!$A$6:$A$257,"&gt;="&amp;$A285,'Aceite de Oliva'!DA$6:DA$257)</f>
        <v>3.5800000000000005</v>
      </c>
      <c r="DE285" s="8">
        <f>SUMIF('Aceite de Oliva'!$A$6:$A$257,"&gt;="&amp;$A285,'Aceite de Oliva'!DE$6:DE$257)</f>
        <v>3.6999999999999993</v>
      </c>
      <c r="DF285" s="8">
        <f>SUMIF('Aceite de Oliva'!$A$6:$A$257,"&gt;="&amp;$A285,'Aceite de Oliva'!DF$6:DF$257)</f>
        <v>2.91</v>
      </c>
      <c r="DG285" s="8">
        <f>SUMIF('Aceite de Oliva'!$A$6:$A$257,"&gt;="&amp;$A285,'Aceite de Oliva'!DG$6:DG$257)</f>
        <v>3.7100000000000004</v>
      </c>
      <c r="DH285" s="8">
        <f>SUMIF('Aceite de Oliva'!$A$6:$A$257,"&gt;="&amp;$A285,'Aceite de Oliva'!DH$6:DH$257)</f>
        <v>3.9299999999999997</v>
      </c>
      <c r="DL285" s="8">
        <f>SUMIF('Aceite de Oliva'!$A$6:$A$257,"&gt;="&amp;$A285,'Aceite de Oliva'!DL$6:DL$257)</f>
        <v>4.1999999999999993</v>
      </c>
      <c r="DM285" s="8">
        <f>SUMIF('Aceite de Oliva'!$A$6:$A$257,"&gt;="&amp;$A285,'Aceite de Oliva'!DM$6:DM$257)</f>
        <v>2.41</v>
      </c>
      <c r="DN285" s="8">
        <f>SUMIF('Aceite de Oliva'!$A$6:$A$257,"&gt;="&amp;$A285,'Aceite de Oliva'!DN$6:DN$257)</f>
        <v>4.58</v>
      </c>
      <c r="DO285" s="8">
        <f>SUMIF('Aceite de Oliva'!$A$6:$A$257,"&gt;="&amp;$A285,'Aceite de Oliva'!DO$6:DO$257)</f>
        <v>3.54</v>
      </c>
      <c r="DS285" s="8">
        <f>SUMIF('Aceite de Oliva'!$A$6:$A$257,"&gt;="&amp;$A285,'Aceite de Oliva'!DS$6:DS$257)</f>
        <v>5.299999999999998</v>
      </c>
      <c r="DT285" s="8">
        <f>SUMIF('Aceite de Oliva'!$A$6:$A$257,"&gt;="&amp;$A285,'Aceite de Oliva'!DT$6:DT$257)</f>
        <v>3.4699999999999998</v>
      </c>
      <c r="DU285" s="8">
        <f>SUMIF('Aceite de Oliva'!$A$6:$A$257,"&gt;="&amp;$A285,'Aceite de Oliva'!DU$6:DU$257)</f>
        <v>5.6700000000000008</v>
      </c>
      <c r="DV285" s="8">
        <f>SUMIF('Aceite de Oliva'!$A$6:$A$257,"&gt;="&amp;$A285,'Aceite de Oliva'!DV$6:DV$257)</f>
        <v>2.1799999999999997</v>
      </c>
      <c r="DZ285" s="8">
        <f>SUMIF('Aceite de Oliva'!$A$6:$A$257,"&gt;="&amp;$A285,'Aceite de Oliva'!DZ$6:DZ$257)</f>
        <v>4.9999999999999991</v>
      </c>
      <c r="EA285" s="8">
        <f>SUMIF('Aceite de Oliva'!$A$6:$A$257,"&gt;="&amp;$A285,'Aceite de Oliva'!EA$6:EA$257)</f>
        <v>3.15</v>
      </c>
      <c r="EB285" s="8">
        <f>SUMIF('Aceite de Oliva'!$A$6:$A$257,"&gt;="&amp;$A285,'Aceite de Oliva'!EB$6:EB$257)</f>
        <v>4.5199999999999996</v>
      </c>
      <c r="EC285" s="8">
        <f>SUMIF('Aceite de Oliva'!$A$6:$A$257,"&gt;="&amp;$A285,'Aceite de Oliva'!EC$6:EC$257)</f>
        <v>2.17</v>
      </c>
    </row>
    <row r="286" spans="1:133" x14ac:dyDescent="0.3">
      <c r="BA286" s="6"/>
      <c r="BB286" s="6"/>
      <c r="BC286" s="6"/>
      <c r="BD286" s="6"/>
      <c r="BE286" s="5"/>
      <c r="BH286" s="6"/>
      <c r="BI286" s="6"/>
      <c r="BJ286" s="6"/>
      <c r="BK286" s="6"/>
      <c r="BO286" s="6"/>
      <c r="BP286" s="6"/>
      <c r="BQ286" s="6"/>
      <c r="BR286" s="6"/>
      <c r="BV286" s="6"/>
      <c r="BW286" s="6"/>
      <c r="BX286" s="6"/>
      <c r="BY286" s="6"/>
      <c r="CC286" s="6"/>
      <c r="CD286" s="6"/>
      <c r="CE286" s="6"/>
      <c r="CF286" s="6"/>
    </row>
    <row r="287" spans="1:133" x14ac:dyDescent="0.3">
      <c r="D287" s="11">
        <f>SUM(D262:D285)</f>
        <v>100.00999999999998</v>
      </c>
      <c r="E287" s="11">
        <f>SUM(E262:E285)</f>
        <v>100.00999999999999</v>
      </c>
      <c r="F287" s="11">
        <f>SUM(F262:F285)</f>
        <v>99.990000000000023</v>
      </c>
      <c r="G287" s="11">
        <f>SUM(G262:G285)</f>
        <v>100</v>
      </c>
      <c r="K287" s="11">
        <f>SUM(K262:K285)</f>
        <v>100.02000000000001</v>
      </c>
      <c r="L287" s="11">
        <f>SUM(L262:L285)</f>
        <v>100.02999999999999</v>
      </c>
      <c r="M287" s="11">
        <f>SUM(M262:M285)</f>
        <v>100.01</v>
      </c>
      <c r="N287" s="11">
        <f>SUM(N262:N285)</f>
        <v>100</v>
      </c>
      <c r="R287" s="11">
        <f>SUM(R262:R285)</f>
        <v>100.02</v>
      </c>
      <c r="S287" s="11">
        <f>SUM(S262:S285)</f>
        <v>100.01999999999998</v>
      </c>
      <c r="T287" s="11">
        <f>SUM(T262:T285)</f>
        <v>99.980000000000018</v>
      </c>
      <c r="U287" s="11">
        <f>SUM(U262:U285)</f>
        <v>100.00000000000001</v>
      </c>
      <c r="Y287" s="11">
        <f>SUM(Y262:Y285)</f>
        <v>99.990000000000009</v>
      </c>
      <c r="Z287" s="11">
        <f>SUM(Z262:Z285)</f>
        <v>100.02000000000001</v>
      </c>
      <c r="AA287" s="11">
        <f>SUM(AA262:AA285)</f>
        <v>100.02</v>
      </c>
      <c r="AB287" s="11">
        <f>SUM(AB262:AB285)</f>
        <v>99.98</v>
      </c>
      <c r="AF287" s="11">
        <f>SUM(AF262:AF285)</f>
        <v>99.989999999999981</v>
      </c>
      <c r="AG287" s="11">
        <f>SUM(AG262:AG285)</f>
        <v>99.97999999999999</v>
      </c>
      <c r="AH287" s="11">
        <f>SUM(AH262:AH285)</f>
        <v>100</v>
      </c>
      <c r="AI287" s="11">
        <f>SUM(AI262:AI285)</f>
        <v>100.01</v>
      </c>
      <c r="AM287" s="11">
        <f>SUM(AM262:AM285)</f>
        <v>100.01999999999998</v>
      </c>
      <c r="AN287" s="11">
        <f>SUM(AN262:AN285)</f>
        <v>100.00000000000001</v>
      </c>
      <c r="AO287" s="11">
        <f>SUM(AO262:AO285)</f>
        <v>99.969999999999985</v>
      </c>
      <c r="AP287" s="11">
        <f>SUM(AP262:AP285)</f>
        <v>99.980000000000018</v>
      </c>
      <c r="AT287" s="11">
        <f>SUM(AT262:AT285)</f>
        <v>100.00000000000001</v>
      </c>
      <c r="AU287" s="11">
        <f>SUM(AU262:AU285)</f>
        <v>100.02000000000001</v>
      </c>
      <c r="AV287" s="11">
        <f>SUM(AV262:AV285)</f>
        <v>100.00000000000001</v>
      </c>
      <c r="AW287" s="11">
        <f>SUM(AW262:AW285)</f>
        <v>100</v>
      </c>
      <c r="BA287" s="11">
        <f>SUM(BA262:BA285)</f>
        <v>99.97999999999999</v>
      </c>
      <c r="BB287" s="11">
        <f>SUM(BB262:BB285)</f>
        <v>99.97999999999999</v>
      </c>
      <c r="BC287" s="11">
        <f>SUM(BC262:BC285)</f>
        <v>99.970000000000013</v>
      </c>
      <c r="BD287" s="11">
        <f>SUM(BD262:BD285)</f>
        <v>100.00000000000001</v>
      </c>
      <c r="BE287" s="5"/>
      <c r="BH287" s="11">
        <f>SUM(BH262:BH285)</f>
        <v>100.03</v>
      </c>
      <c r="BI287" s="11">
        <f>SUM(BI262:BI285)</f>
        <v>99.99</v>
      </c>
      <c r="BJ287" s="11">
        <f>SUM(BJ262:BJ285)</f>
        <v>99.99</v>
      </c>
      <c r="BK287" s="11">
        <f>SUM(BK262:BK285)</f>
        <v>99.99</v>
      </c>
      <c r="BO287" s="11">
        <f>SUM(BO262:BO285)</f>
        <v>100.03999999999999</v>
      </c>
      <c r="BP287" s="11">
        <f>SUM(BP262:BP285)</f>
        <v>99.97</v>
      </c>
      <c r="BQ287" s="11">
        <f>SUM(BQ262:BQ285)</f>
        <v>100.01999999999998</v>
      </c>
      <c r="BR287" s="11">
        <f>SUM(BR262:BR285)</f>
        <v>100.02000000000001</v>
      </c>
      <c r="BV287" s="11">
        <f>SUM(BV262:BV285)</f>
        <v>99.98</v>
      </c>
      <c r="BW287" s="11">
        <f>SUM(BW262:BW285)</f>
        <v>100</v>
      </c>
      <c r="BX287" s="11">
        <f>SUM(BX262:BX285)</f>
        <v>100.01</v>
      </c>
      <c r="BY287" s="11">
        <f>SUM(BY262:BY285)</f>
        <v>99.990000000000009</v>
      </c>
      <c r="CC287" s="11">
        <f>SUM(CC262:CC285)</f>
        <v>99.98</v>
      </c>
      <c r="CD287" s="11">
        <f>SUM(CD262:CD285)</f>
        <v>99.97999999999999</v>
      </c>
      <c r="CE287" s="11">
        <f>SUM(CE262:CE285)</f>
        <v>99.97</v>
      </c>
      <c r="CF287" s="11">
        <f>SUM(CF262:CF285)</f>
        <v>100.00999999999999</v>
      </c>
      <c r="CJ287" s="11">
        <f>SUM(CJ262:CJ285)</f>
        <v>100.00999999999998</v>
      </c>
      <c r="CK287" s="11">
        <f>SUM(CK262:CK285)</f>
        <v>100.00000000000001</v>
      </c>
      <c r="CL287" s="11">
        <f>SUM(CL262:CL285)</f>
        <v>99.989999999999981</v>
      </c>
      <c r="CM287" s="11">
        <f>SUM(CM262:CM285)</f>
        <v>100.02</v>
      </c>
      <c r="CQ287" s="11">
        <f>SUM(CQ262:CQ285)</f>
        <v>99.979999999999976</v>
      </c>
      <c r="CR287" s="11">
        <f>SUM(CR262:CR285)</f>
        <v>99.990000000000023</v>
      </c>
      <c r="CS287" s="11">
        <f>SUM(CS262:CS285)</f>
        <v>99.97</v>
      </c>
      <c r="CT287" s="11">
        <f>SUM(CT262:CT285)</f>
        <v>100.02000000000001</v>
      </c>
      <c r="CX287" s="11">
        <f>SUM(CX262:CX285)</f>
        <v>100.00999999999998</v>
      </c>
      <c r="CY287" s="11">
        <f>SUM(CY262:CY285)</f>
        <v>100.00999999999999</v>
      </c>
      <c r="CZ287" s="11">
        <f>SUM(CZ262:CZ285)</f>
        <v>100.01999999999998</v>
      </c>
      <c r="DA287" s="11">
        <f>SUM(DA262:DA285)</f>
        <v>100.01</v>
      </c>
      <c r="DE287" s="11">
        <f>SUM(DE262:DE285)</f>
        <v>99.97</v>
      </c>
      <c r="DF287" s="11">
        <f>SUM(DF262:DF285)</f>
        <v>100.00999999999999</v>
      </c>
      <c r="DG287" s="11">
        <f>SUM(DG262:DG285)</f>
        <v>99.980000000000018</v>
      </c>
      <c r="DH287" s="11">
        <f>SUM(DH262:DH285)</f>
        <v>100.00999999999999</v>
      </c>
      <c r="DL287" s="11">
        <f>SUM(DL262:DL285)</f>
        <v>100</v>
      </c>
      <c r="DM287" s="11">
        <f>SUM(DM262:DM285)</f>
        <v>99.969999999999985</v>
      </c>
      <c r="DN287" s="11">
        <f>SUM(DN262:DN285)</f>
        <v>100.05</v>
      </c>
      <c r="DO287" s="11">
        <f>SUM(DO262:DO285)</f>
        <v>99.999999999999986</v>
      </c>
      <c r="DS287" s="11">
        <f>SUM(DS262:DS285)</f>
        <v>100.00999999999998</v>
      </c>
      <c r="DT287" s="11">
        <f>SUM(DT262:DT285)</f>
        <v>100.02</v>
      </c>
      <c r="DU287" s="11">
        <f>SUM(DU262:DU285)</f>
        <v>100.01999999999998</v>
      </c>
      <c r="DV287" s="11">
        <f>SUM(DV262:DV285)</f>
        <v>99.990000000000009</v>
      </c>
      <c r="DZ287" s="11">
        <f>SUM(DZ262:DZ285)</f>
        <v>100.02000000000001</v>
      </c>
      <c r="EA287" s="11">
        <f>SUM(EA262:EA285)</f>
        <v>100.01000000000002</v>
      </c>
      <c r="EB287" s="11">
        <f>SUM(EB262:EB285)</f>
        <v>99.979999999999976</v>
      </c>
      <c r="EC287" s="11">
        <f>SUM(EC262:EC285)</f>
        <v>99.99</v>
      </c>
    </row>
    <row r="288" spans="1:133" x14ac:dyDescent="0.3">
      <c r="AZ288" s="6"/>
      <c r="BA288" s="6"/>
      <c r="BB288" s="6"/>
      <c r="BC288" s="6"/>
      <c r="BD288" s="6"/>
      <c r="CC288" s="6"/>
      <c r="CD288" s="6"/>
      <c r="CE288" s="6"/>
      <c r="CF288" s="6"/>
    </row>
    <row r="289" spans="52:56" x14ac:dyDescent="0.3">
      <c r="AZ289" s="6"/>
      <c r="BA289" s="6"/>
      <c r="BB289" s="6"/>
      <c r="BC289" s="6"/>
      <c r="BD289" s="6"/>
    </row>
  </sheetData>
  <mergeCells count="1">
    <mergeCell ref="A260:B260"/>
  </mergeCells>
  <conditionalFormatting sqref="BA287:BD287">
    <cfRule type="cellIs" dxfId="60" priority="55" operator="greaterThan">
      <formula>100.1</formula>
    </cfRule>
    <cfRule type="cellIs" dxfId="59" priority="56" operator="greaterThan">
      <formula>99.8</formula>
    </cfRule>
    <cfRule type="cellIs" dxfId="58" priority="57" operator="lessThan">
      <formula>99.8</formula>
    </cfRule>
  </conditionalFormatting>
  <conditionalFormatting sqref="BH287:BK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BO287:BR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BV287:BY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AT287:AW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AM287:AP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AF287:AI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Y287:AB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R287:U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K287:N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D287:G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CC287:CF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CJ287:CM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CQ287:CT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CX287:DA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DE287:DH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DL287:DO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DS287:DV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DZ287:EC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B10" sqref="B10:C33"/>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299</v>
      </c>
    </row>
    <row r="4" spans="2:17" x14ac:dyDescent="0.3">
      <c r="B4" s="25" t="s">
        <v>266</v>
      </c>
    </row>
    <row r="5" spans="2:17" hidden="1" x14ac:dyDescent="0.3">
      <c r="E5" s="39" t="str">
        <f t="shared" ref="E5:P5" si="0">E9&amp;$C$2</f>
        <v xml:space="preserve"> ENERO 18T.España</v>
      </c>
      <c r="F5" s="39" t="str">
        <f t="shared" si="0"/>
        <v xml:space="preserve"> FEBRERO 18T.España</v>
      </c>
      <c r="G5" s="39" t="str">
        <f t="shared" si="0"/>
        <v xml:space="preserve"> MARZO 18T.España</v>
      </c>
      <c r="H5" s="39" t="str">
        <f t="shared" si="0"/>
        <v xml:space="preserve"> ABRIL 18T.España</v>
      </c>
      <c r="I5" s="39" t="str">
        <f t="shared" si="0"/>
        <v xml:space="preserve"> MAYO 18T.España</v>
      </c>
      <c r="J5" s="39" t="str">
        <f t="shared" si="0"/>
        <v xml:space="preserve"> JUNIO 18T.España</v>
      </c>
      <c r="K5" s="39" t="str">
        <f t="shared" si="0"/>
        <v xml:space="preserve"> JULIO 18T.España</v>
      </c>
      <c r="L5" s="39" t="str">
        <f t="shared" si="0"/>
        <v xml:space="preserve"> AGOSTO 18T.España</v>
      </c>
      <c r="M5" s="39" t="str">
        <f t="shared" si="0"/>
        <v xml:space="preserve"> SEPTIEMBRE 18T.España</v>
      </c>
      <c r="N5" s="39" t="str">
        <f t="shared" si="0"/>
        <v xml:space="preserve"> OCTUBRE 18T.España</v>
      </c>
      <c r="O5" s="39" t="str">
        <f t="shared" si="0"/>
        <v xml:space="preserve"> NOVIEMBRE 18T.España</v>
      </c>
      <c r="P5" s="39" t="str">
        <f t="shared" si="0"/>
        <v xml:space="preserve"> DICIEMBRE 18T.España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Oliva'!$A$260:$YM$260,,MAX(IF('Aceite de Oliva'!$A$260:$YM$260&lt;&gt;"",COLUMN('Aceite de Oliva'!$A$260:$YM$260)))-(7*E8))</f>
        <v xml:space="preserve"> ENERO 18</v>
      </c>
      <c r="F9" s="6" t="str">
        <f t="array" ref="F9">INDEX('Aceite de Oliva'!$A$260:$YM$260,,MAX(IF('Aceite de Oliva'!$A$260:$YM$260&lt;&gt;"",COLUMN('Aceite de Oliva'!$A$260:$YM$260)))-(7*F8))</f>
        <v xml:space="preserve"> FEBRERO 18</v>
      </c>
      <c r="G9" s="6" t="str">
        <f t="array" ref="G9">INDEX('Aceite de Oliva'!$A$260:$YM$260,,MAX(IF('Aceite de Oliva'!$A$260:$YM$260&lt;&gt;"",COLUMN('Aceite de Oliva'!$A$260:$YM$260)))-(7*G8))</f>
        <v xml:space="preserve"> MARZO 18</v>
      </c>
      <c r="H9" s="6" t="str">
        <f t="array" ref="H9">INDEX('Aceite de Oliva'!$A$260:$YM$260,,MAX(IF('Aceite de Oliva'!$A$260:$YM$260&lt;&gt;"",COLUMN('Aceite de Oliva'!$A$260:$YM$260)))-(7*H8))</f>
        <v xml:space="preserve"> ABRIL 18</v>
      </c>
      <c r="I9" s="6" t="str">
        <f t="array" ref="I9">INDEX('Aceite de Oliva'!$A$260:$YM$260,,MAX(IF('Aceite de Oliva'!$A$260:$YM$260&lt;&gt;"",COLUMN('Aceite de Oliva'!$A$260:$YM$260)))-(7*I8))</f>
        <v xml:space="preserve"> MAYO 18</v>
      </c>
      <c r="J9" s="6" t="str">
        <f t="array" ref="J9">INDEX('Aceite de Oliva'!$A$260:$YM$260,,MAX(IF('Aceite de Oliva'!$A$260:$YM$260&lt;&gt;"",COLUMN('Aceite de Oliva'!$A$260:$YM$260)))-(7*J8))</f>
        <v xml:space="preserve"> JUNIO 18</v>
      </c>
      <c r="K9" s="6" t="str">
        <f t="array" ref="K9">INDEX('Aceite de Oliva'!$A$260:$YM$260,,MAX(IF('Aceite de Oliva'!$A$260:$YM$260&lt;&gt;"",COLUMN('Aceite de Oliva'!$A$260:$YM$260)))-(7*K8))</f>
        <v xml:space="preserve"> JULIO 18</v>
      </c>
      <c r="L9" s="6" t="str">
        <f t="array" ref="L9">INDEX('Aceite de Oliva'!$A$260:$YM$260,,MAX(IF('Aceite de Oliva'!$A$260:$YM$260&lt;&gt;"",COLUMN('Aceite de Oliva'!$A$260:$YM$260)))-(7*L8))</f>
        <v xml:space="preserve"> AGOSTO 18</v>
      </c>
      <c r="M9" s="6" t="str">
        <f t="array" ref="M9">INDEX('Aceite de Oliva'!$A$260:$YM$260,,MAX(IF('Aceite de Oliva'!$A$260:$YM$260&lt;&gt;"",COLUMN('Aceite de Oliva'!$A$260:$YM$260)))-(7*M8))</f>
        <v xml:space="preserve"> SEPTIEMBRE 18</v>
      </c>
      <c r="N9" s="6" t="str">
        <f t="array" ref="N9">INDEX('Aceite de Oliva'!$A$260:$YM$260,,MAX(IF('Aceite de Oliva'!$A$260:$YM$260&lt;&gt;"",COLUMN('Aceite de Oliva'!$A$260:$YM$260)))-(7*N8))</f>
        <v xml:space="preserve"> OCTUBRE 18</v>
      </c>
      <c r="O9" s="6" t="str">
        <f t="array" ref="O9">INDEX('Aceite de Oliva'!$A$260:$YM$260,,MAX(IF('Aceite de Oliva'!$A$260:$YM$260&lt;&gt;"",COLUMN('Aceite de Oliva'!$A$260:$YM$260)))-(7*O8))</f>
        <v xml:space="preserve"> NOVIEMBRE 18</v>
      </c>
      <c r="P9" s="6" t="str">
        <f t="array" ref="P9">INDEX('Aceite de Oliva'!$A$260:$YM$260,,MAX(IF('Aceite de Oliva'!$A$260:$YM$260&lt;&gt;"",COLUMN('Aceite de Oliva'!$A$260:$YM$260))))</f>
        <v xml:space="preserve"> DICIEMBRE 18</v>
      </c>
    </row>
    <row r="10" spans="2:17" x14ac:dyDescent="0.3">
      <c r="B10" s="15"/>
      <c r="C10" s="24">
        <v>2.5</v>
      </c>
      <c r="E10" s="40">
        <f t="array" ref="E10">INDEX('Aceite Virgen Extra'!$A$259:$YM$285,MATCH($B10,'Aceite Virgen Extra'!$A$259:$A$285,0),MATCH(E$5,'Aceite Virgen Extra'!$A$259:$YM$259,0))</f>
        <v>1.1600000000000001</v>
      </c>
      <c r="F10" s="40">
        <f t="array" ref="F10">INDEX('Aceite Virgen Extra'!$A$259:$YM$285,MATCH($B10,'Aceite Virgen Extra'!$A$259:$A$285,0),MATCH(F$5,'Aceite Virgen Extra'!$A$259:$YM$259,0))</f>
        <v>0.94</v>
      </c>
      <c r="G10" s="40">
        <f t="array" ref="G10">INDEX('Aceite Virgen Extra'!$A$259:$YM$285,MATCH($B10,'Aceite Virgen Extra'!$A$259:$A$285,0),MATCH(G$5,'Aceite Virgen Extra'!$A$259:$YM$259,0))</f>
        <v>1.1400000000000001</v>
      </c>
      <c r="H10" s="40">
        <f t="array" ref="H10">INDEX('Aceite Virgen Extra'!$A$259:$YM$285,MATCH($B10,'Aceite Virgen Extra'!$A$259:$A$285,0),MATCH(H$5,'Aceite Virgen Extra'!$A$259:$YM$259,0))</f>
        <v>1.4100000000000001</v>
      </c>
      <c r="I10" s="40">
        <f t="array" ref="I10">INDEX('Aceite Virgen Extra'!$A$259:$YM$285,MATCH($B10,'Aceite Virgen Extra'!$A$259:$A$285,0),MATCH(I$5,'Aceite Virgen Extra'!$A$259:$YM$259,0))</f>
        <v>1.1000000000000001</v>
      </c>
      <c r="J10" s="40">
        <f t="array" ref="J10">INDEX('Aceite Virgen Extra'!$A$259:$YM$285,MATCH($B10,'Aceite Virgen Extra'!$A$259:$A$285,0),MATCH(J$5,'Aceite Virgen Extra'!$A$259:$YM$259,0))</f>
        <v>2.23</v>
      </c>
      <c r="K10" s="40">
        <f t="array" ref="K10">INDEX('Aceite Virgen Extra'!$A$259:$YM$285,MATCH($B10,'Aceite Virgen Extra'!$A$259:$A$285,0),MATCH(K$5,'Aceite Virgen Extra'!$A$259:$YM$259,0))</f>
        <v>1.1400000000000001</v>
      </c>
      <c r="L10" s="40">
        <f t="array" ref="L10">INDEX('Aceite Virgen Extra'!$A$259:$YM$285,MATCH($B10,'Aceite Virgen Extra'!$A$259:$A$285,0),MATCH(L$5,'Aceite Virgen Extra'!$A$259:$YM$259,0))</f>
        <v>1.4600000000000002</v>
      </c>
      <c r="M10" s="40">
        <f t="array" ref="M10">INDEX('Aceite Virgen Extra'!$A$259:$YM$285,MATCH($B10,'Aceite Virgen Extra'!$A$259:$A$285,0),MATCH(M$5,'Aceite Virgen Extra'!$A$259:$YM$259,0))</f>
        <v>1.1400000000000001</v>
      </c>
      <c r="N10" s="40">
        <f t="array" ref="N10">INDEX('Aceite Virgen Extra'!$A$259:$YM$285,MATCH($B10,'Aceite Virgen Extra'!$A$259:$A$285,0),MATCH(N$5,'Aceite Virgen Extra'!$A$259:$YM$259,0))</f>
        <v>1.44</v>
      </c>
      <c r="O10" s="40">
        <f t="array" ref="O10">INDEX('Aceite Virgen Extra'!$A$259:$YM$285,MATCH($B10,'Aceite Virgen Extra'!$A$259:$A$285,0),MATCH(O$5,'Aceite Virgen Extra'!$A$259:$YM$259,0))</f>
        <v>1.3499999999999999</v>
      </c>
      <c r="P10" s="40">
        <f t="array" ref="P10">INDEX('Aceite Virgen Extra'!$A$259:$YM$285,MATCH($B10,'Aceite Virgen Extra'!$A$259:$A$285,0),MATCH(P$5,'Aceite Virgen Extra'!$A$259:$YM$259,0))</f>
        <v>0.87</v>
      </c>
    </row>
    <row r="11" spans="2:17" x14ac:dyDescent="0.3">
      <c r="B11" s="19">
        <f t="shared" ref="B11:B33" si="1">C10</f>
        <v>2.5</v>
      </c>
      <c r="C11" s="18">
        <f>ROUND(B11+$C$7,2)</f>
        <v>2.7</v>
      </c>
      <c r="E11" s="40">
        <f t="array" ref="E11">INDEX('Aceite Virgen Extra'!$A$259:$YM$285,MATCH($B11,'Aceite Virgen Extra'!$A$259:$A$285,0),MATCH(E$5,'Aceite Virgen Extra'!$A$259:$YM$259,0))</f>
        <v>0.7</v>
      </c>
      <c r="F11" s="40">
        <f t="array" ref="F11">INDEX('Aceite Virgen Extra'!$A$259:$YM$285,MATCH($B11,'Aceite Virgen Extra'!$A$259:$A$285,0),MATCH(F$5,'Aceite Virgen Extra'!$A$259:$YM$259,0))</f>
        <v>0.68</v>
      </c>
      <c r="G11" s="40">
        <f t="array" ref="G11">INDEX('Aceite Virgen Extra'!$A$259:$YM$285,MATCH($B11,'Aceite Virgen Extra'!$A$259:$A$285,0),MATCH(G$5,'Aceite Virgen Extra'!$A$259:$YM$259,0))</f>
        <v>0.39</v>
      </c>
      <c r="H11" s="40">
        <f t="array" ref="H11">INDEX('Aceite Virgen Extra'!$A$259:$YM$285,MATCH($B11,'Aceite Virgen Extra'!$A$259:$A$285,0),MATCH(H$5,'Aceite Virgen Extra'!$A$259:$YM$259,0))</f>
        <v>1.3900000000000001</v>
      </c>
      <c r="I11" s="40">
        <f t="array" ref="I11">INDEX('Aceite Virgen Extra'!$A$259:$YM$285,MATCH($B11,'Aceite Virgen Extra'!$A$259:$A$285,0),MATCH(I$5,'Aceite Virgen Extra'!$A$259:$YM$259,0))</f>
        <v>0.59</v>
      </c>
      <c r="J11" s="40">
        <f t="array" ref="J11">INDEX('Aceite Virgen Extra'!$A$259:$YM$285,MATCH($B11,'Aceite Virgen Extra'!$A$259:$A$285,0),MATCH(J$5,'Aceite Virgen Extra'!$A$259:$YM$259,0))</f>
        <v>0.70000000000000007</v>
      </c>
      <c r="K11" s="40">
        <f t="array" ref="K11">INDEX('Aceite Virgen Extra'!$A$259:$YM$285,MATCH($B11,'Aceite Virgen Extra'!$A$259:$A$285,0),MATCH(K$5,'Aceite Virgen Extra'!$A$259:$YM$259,0))</f>
        <v>0.96</v>
      </c>
      <c r="L11" s="40">
        <f t="array" ref="L11">INDEX('Aceite Virgen Extra'!$A$259:$YM$285,MATCH($B11,'Aceite Virgen Extra'!$A$259:$A$285,0),MATCH(L$5,'Aceite Virgen Extra'!$A$259:$YM$259,0))</f>
        <v>0.84000000000000008</v>
      </c>
      <c r="M11" s="40">
        <f t="array" ref="M11">INDEX('Aceite Virgen Extra'!$A$259:$YM$285,MATCH($B11,'Aceite Virgen Extra'!$A$259:$A$285,0),MATCH(M$5,'Aceite Virgen Extra'!$A$259:$YM$259,0))</f>
        <v>0.41000000000000003</v>
      </c>
      <c r="N11" s="40">
        <f t="array" ref="N11">INDEX('Aceite Virgen Extra'!$A$259:$YM$285,MATCH($B11,'Aceite Virgen Extra'!$A$259:$A$285,0),MATCH(N$5,'Aceite Virgen Extra'!$A$259:$YM$259,0))</f>
        <v>1.22</v>
      </c>
      <c r="O11" s="40">
        <f t="array" ref="O11">INDEX('Aceite Virgen Extra'!$A$259:$YM$285,MATCH($B11,'Aceite Virgen Extra'!$A$259:$A$285,0),MATCH(O$5,'Aceite Virgen Extra'!$A$259:$YM$259,0))</f>
        <v>1.4000000000000001</v>
      </c>
      <c r="P11" s="40">
        <f t="array" ref="P11">INDEX('Aceite Virgen Extra'!$A$259:$YM$285,MATCH($B11,'Aceite Virgen Extra'!$A$259:$A$285,0),MATCH(P$5,'Aceite Virgen Extra'!$A$259:$YM$259,0))</f>
        <v>1.1100000000000001</v>
      </c>
    </row>
    <row r="12" spans="2:17" x14ac:dyDescent="0.3">
      <c r="B12" s="19">
        <f t="shared" si="1"/>
        <v>2.7</v>
      </c>
      <c r="C12" s="18">
        <f t="shared" ref="C12:C32" si="2">ROUND(B12+$C$7,2)</f>
        <v>2.9</v>
      </c>
      <c r="E12" s="40">
        <f t="array" ref="E12">INDEX('Aceite Virgen Extra'!$A$259:$YM$285,MATCH($B12,'Aceite Virgen Extra'!$A$259:$A$285,0),MATCH(E$5,'Aceite Virgen Extra'!$A$259:$YM$259,0))</f>
        <v>0.2</v>
      </c>
      <c r="F12" s="40">
        <f t="array" ref="F12">INDEX('Aceite Virgen Extra'!$A$259:$YM$285,MATCH($B12,'Aceite Virgen Extra'!$A$259:$A$285,0),MATCH(F$5,'Aceite Virgen Extra'!$A$259:$YM$259,0))</f>
        <v>0.57000000000000006</v>
      </c>
      <c r="G12" s="40">
        <f t="array" ref="G12">INDEX('Aceite Virgen Extra'!$A$259:$YM$285,MATCH($B12,'Aceite Virgen Extra'!$A$259:$A$285,0),MATCH(G$5,'Aceite Virgen Extra'!$A$259:$YM$259,0))</f>
        <v>0.13</v>
      </c>
      <c r="H12" s="40">
        <f t="array" ref="H12">INDEX('Aceite Virgen Extra'!$A$259:$YM$285,MATCH($B12,'Aceite Virgen Extra'!$A$259:$A$285,0),MATCH(H$5,'Aceite Virgen Extra'!$A$259:$YM$259,0))</f>
        <v>0.99</v>
      </c>
      <c r="I12" s="40">
        <f t="array" ref="I12">INDEX('Aceite Virgen Extra'!$A$259:$YM$285,MATCH($B12,'Aceite Virgen Extra'!$A$259:$A$285,0),MATCH(I$5,'Aceite Virgen Extra'!$A$259:$YM$259,0))</f>
        <v>0.29000000000000004</v>
      </c>
      <c r="J12" s="40">
        <f t="array" ref="J12">INDEX('Aceite Virgen Extra'!$A$259:$YM$285,MATCH($B12,'Aceite Virgen Extra'!$A$259:$A$285,0),MATCH(J$5,'Aceite Virgen Extra'!$A$259:$YM$259,0))</f>
        <v>1.0899999999999999</v>
      </c>
      <c r="K12" s="40">
        <f t="array" ref="K12">INDEX('Aceite Virgen Extra'!$A$259:$YM$285,MATCH($B12,'Aceite Virgen Extra'!$A$259:$A$285,0),MATCH(K$5,'Aceite Virgen Extra'!$A$259:$YM$259,0))</f>
        <v>0.64</v>
      </c>
      <c r="L12" s="40">
        <f t="array" ref="L12">INDEX('Aceite Virgen Extra'!$A$259:$YM$285,MATCH($B12,'Aceite Virgen Extra'!$A$259:$A$285,0),MATCH(L$5,'Aceite Virgen Extra'!$A$259:$YM$259,0))</f>
        <v>0.64</v>
      </c>
      <c r="M12" s="40">
        <f t="array" ref="M12">INDEX('Aceite Virgen Extra'!$A$259:$YM$285,MATCH($B12,'Aceite Virgen Extra'!$A$259:$A$285,0),MATCH(M$5,'Aceite Virgen Extra'!$A$259:$YM$259,0))</f>
        <v>0.48</v>
      </c>
      <c r="N12" s="40">
        <f t="array" ref="N12">INDEX('Aceite Virgen Extra'!$A$259:$YM$285,MATCH($B12,'Aceite Virgen Extra'!$A$259:$A$285,0),MATCH(N$5,'Aceite Virgen Extra'!$A$259:$YM$259,0))</f>
        <v>0.77</v>
      </c>
      <c r="O12" s="40">
        <f t="array" ref="O12">INDEX('Aceite Virgen Extra'!$A$259:$YM$285,MATCH($B12,'Aceite Virgen Extra'!$A$259:$A$285,0),MATCH(O$5,'Aceite Virgen Extra'!$A$259:$YM$259,0))</f>
        <v>0.59000000000000008</v>
      </c>
      <c r="P12" s="40">
        <f t="array" ref="P12">INDEX('Aceite Virgen Extra'!$A$259:$YM$285,MATCH($B12,'Aceite Virgen Extra'!$A$259:$A$285,0),MATCH(P$5,'Aceite Virgen Extra'!$A$259:$YM$259,0))</f>
        <v>0.11</v>
      </c>
    </row>
    <row r="13" spans="2:17" x14ac:dyDescent="0.3">
      <c r="B13" s="19">
        <f t="shared" si="1"/>
        <v>2.9</v>
      </c>
      <c r="C13" s="18">
        <f t="shared" si="2"/>
        <v>3.1</v>
      </c>
      <c r="E13" s="40">
        <f t="array" ref="E13">INDEX('Aceite Virgen Extra'!$A$259:$YM$285,MATCH($B13,'Aceite Virgen Extra'!$A$259:$A$285,0),MATCH(E$5,'Aceite Virgen Extra'!$A$259:$YM$259,0))</f>
        <v>0.62</v>
      </c>
      <c r="F13" s="40">
        <f t="array" ref="F13">INDEX('Aceite Virgen Extra'!$A$259:$YM$285,MATCH($B13,'Aceite Virgen Extra'!$A$259:$A$285,0),MATCH(F$5,'Aceite Virgen Extra'!$A$259:$YM$259,0))</f>
        <v>1.1299999999999999</v>
      </c>
      <c r="G13" s="40">
        <f t="array" ref="G13">INDEX('Aceite Virgen Extra'!$A$259:$YM$285,MATCH($B13,'Aceite Virgen Extra'!$A$259:$A$285,0),MATCH(G$5,'Aceite Virgen Extra'!$A$259:$YM$259,0))</f>
        <v>0.58000000000000007</v>
      </c>
      <c r="H13" s="40">
        <f t="array" ref="H13">INDEX('Aceite Virgen Extra'!$A$259:$YM$285,MATCH($B13,'Aceite Virgen Extra'!$A$259:$A$285,0),MATCH(H$5,'Aceite Virgen Extra'!$A$259:$YM$259,0))</f>
        <v>0.47000000000000003</v>
      </c>
      <c r="I13" s="40">
        <f t="array" ref="I13">INDEX('Aceite Virgen Extra'!$A$259:$YM$285,MATCH($B13,'Aceite Virgen Extra'!$A$259:$A$285,0),MATCH(I$5,'Aceite Virgen Extra'!$A$259:$YM$259,0))</f>
        <v>0.55000000000000004</v>
      </c>
      <c r="J13" s="40">
        <f t="array" ref="J13">INDEX('Aceite Virgen Extra'!$A$259:$YM$285,MATCH($B13,'Aceite Virgen Extra'!$A$259:$A$285,0),MATCH(J$5,'Aceite Virgen Extra'!$A$259:$YM$259,0))</f>
        <v>1.4200000000000002</v>
      </c>
      <c r="K13" s="40">
        <f t="array" ref="K13">INDEX('Aceite Virgen Extra'!$A$259:$YM$285,MATCH($B13,'Aceite Virgen Extra'!$A$259:$A$285,0),MATCH(K$5,'Aceite Virgen Extra'!$A$259:$YM$259,0))</f>
        <v>1.41</v>
      </c>
      <c r="L13" s="40">
        <f t="array" ref="L13">INDEX('Aceite Virgen Extra'!$A$259:$YM$285,MATCH($B13,'Aceite Virgen Extra'!$A$259:$A$285,0),MATCH(L$5,'Aceite Virgen Extra'!$A$259:$YM$259,0))</f>
        <v>1.6099999999999999</v>
      </c>
      <c r="M13" s="40">
        <f t="array" ref="M13">INDEX('Aceite Virgen Extra'!$A$259:$YM$285,MATCH($B13,'Aceite Virgen Extra'!$A$259:$A$285,0),MATCH(M$5,'Aceite Virgen Extra'!$A$259:$YM$259,0))</f>
        <v>1.3</v>
      </c>
      <c r="N13" s="40">
        <f t="array" ref="N13">INDEX('Aceite Virgen Extra'!$A$259:$YM$285,MATCH($B13,'Aceite Virgen Extra'!$A$259:$A$285,0),MATCH(N$5,'Aceite Virgen Extra'!$A$259:$YM$259,0))</f>
        <v>3.5399999999999996</v>
      </c>
      <c r="O13" s="40">
        <f t="array" ref="O13">INDEX('Aceite Virgen Extra'!$A$259:$YM$285,MATCH($B13,'Aceite Virgen Extra'!$A$259:$A$285,0),MATCH(O$5,'Aceite Virgen Extra'!$A$259:$YM$259,0))</f>
        <v>2.3299999999999996</v>
      </c>
      <c r="P13" s="40">
        <f t="array" ref="P13">INDEX('Aceite Virgen Extra'!$A$259:$YM$285,MATCH($B13,'Aceite Virgen Extra'!$A$259:$A$285,0),MATCH(P$5,'Aceite Virgen Extra'!$A$259:$YM$259,0))</f>
        <v>1.68</v>
      </c>
    </row>
    <row r="14" spans="2:17" x14ac:dyDescent="0.3">
      <c r="B14" s="19">
        <f t="shared" si="1"/>
        <v>3.1</v>
      </c>
      <c r="C14" s="18">
        <f t="shared" si="2"/>
        <v>3.3</v>
      </c>
      <c r="E14" s="40">
        <f t="array" ref="E14">INDEX('Aceite Virgen Extra'!$A$259:$YM$285,MATCH($B14,'Aceite Virgen Extra'!$A$259:$A$285,0),MATCH(E$5,'Aceite Virgen Extra'!$A$259:$YM$259,0))</f>
        <v>0.52</v>
      </c>
      <c r="F14" s="40">
        <f t="array" ref="F14">INDEX('Aceite Virgen Extra'!$A$259:$YM$285,MATCH($B14,'Aceite Virgen Extra'!$A$259:$A$285,0),MATCH(F$5,'Aceite Virgen Extra'!$A$259:$YM$259,0))</f>
        <v>0.24000000000000002</v>
      </c>
      <c r="G14" s="40">
        <f t="array" ref="G14">INDEX('Aceite Virgen Extra'!$A$259:$YM$285,MATCH($B14,'Aceite Virgen Extra'!$A$259:$A$285,0),MATCH(G$5,'Aceite Virgen Extra'!$A$259:$YM$259,0))</f>
        <v>0.22999999999999998</v>
      </c>
      <c r="H14" s="40">
        <f t="array" ref="H14">INDEX('Aceite Virgen Extra'!$A$259:$YM$285,MATCH($B14,'Aceite Virgen Extra'!$A$259:$A$285,0),MATCH(H$5,'Aceite Virgen Extra'!$A$259:$YM$259,0))</f>
        <v>0.12</v>
      </c>
      <c r="I14" s="40">
        <f t="array" ref="I14">INDEX('Aceite Virgen Extra'!$A$259:$YM$285,MATCH($B14,'Aceite Virgen Extra'!$A$259:$A$285,0),MATCH(I$5,'Aceite Virgen Extra'!$A$259:$YM$259,0))</f>
        <v>1.22</v>
      </c>
      <c r="J14" s="40">
        <f t="array" ref="J14">INDEX('Aceite Virgen Extra'!$A$259:$YM$285,MATCH($B14,'Aceite Virgen Extra'!$A$259:$A$285,0),MATCH(J$5,'Aceite Virgen Extra'!$A$259:$YM$259,0))</f>
        <v>2.95</v>
      </c>
      <c r="K14" s="40">
        <f t="array" ref="K14">INDEX('Aceite Virgen Extra'!$A$259:$YM$285,MATCH($B14,'Aceite Virgen Extra'!$A$259:$A$285,0),MATCH(K$5,'Aceite Virgen Extra'!$A$259:$YM$259,0))</f>
        <v>3.2499999999999996</v>
      </c>
      <c r="L14" s="40">
        <f t="array" ref="L14">INDEX('Aceite Virgen Extra'!$A$259:$YM$285,MATCH($B14,'Aceite Virgen Extra'!$A$259:$A$285,0),MATCH(L$5,'Aceite Virgen Extra'!$A$259:$YM$259,0))</f>
        <v>1.8800000000000001</v>
      </c>
      <c r="M14" s="40">
        <f t="array" ref="M14">INDEX('Aceite Virgen Extra'!$A$259:$YM$285,MATCH($B14,'Aceite Virgen Extra'!$A$259:$A$285,0),MATCH(M$5,'Aceite Virgen Extra'!$A$259:$YM$259,0))</f>
        <v>1.7799999999999998</v>
      </c>
      <c r="N14" s="40">
        <f t="array" ref="N14">INDEX('Aceite Virgen Extra'!$A$259:$YM$285,MATCH($B14,'Aceite Virgen Extra'!$A$259:$A$285,0),MATCH(N$5,'Aceite Virgen Extra'!$A$259:$YM$259,0))</f>
        <v>3.69</v>
      </c>
      <c r="O14" s="40">
        <f t="array" ref="O14">INDEX('Aceite Virgen Extra'!$A$259:$YM$285,MATCH($B14,'Aceite Virgen Extra'!$A$259:$A$285,0),MATCH(O$5,'Aceite Virgen Extra'!$A$259:$YM$259,0))</f>
        <v>2.3000000000000003</v>
      </c>
      <c r="P14" s="40">
        <f t="array" ref="P14">INDEX('Aceite Virgen Extra'!$A$259:$YM$285,MATCH($B14,'Aceite Virgen Extra'!$A$259:$A$285,0),MATCH(P$5,'Aceite Virgen Extra'!$A$259:$YM$259,0))</f>
        <v>5.2</v>
      </c>
    </row>
    <row r="15" spans="2:17" x14ac:dyDescent="0.3">
      <c r="B15" s="19">
        <f t="shared" si="1"/>
        <v>3.3</v>
      </c>
      <c r="C15" s="18">
        <f t="shared" si="2"/>
        <v>3.5</v>
      </c>
      <c r="E15" s="40">
        <f t="array" ref="E15">INDEX('Aceite Virgen Extra'!$A$259:$YM$285,MATCH($B15,'Aceite Virgen Extra'!$A$259:$A$285,0),MATCH(E$5,'Aceite Virgen Extra'!$A$259:$YM$259,0))</f>
        <v>0.49</v>
      </c>
      <c r="F15" s="40">
        <f t="array" ref="F15">INDEX('Aceite Virgen Extra'!$A$259:$YM$285,MATCH($B15,'Aceite Virgen Extra'!$A$259:$A$285,0),MATCH(F$5,'Aceite Virgen Extra'!$A$259:$YM$259,0))</f>
        <v>0.96000000000000008</v>
      </c>
      <c r="G15" s="40">
        <f t="array" ref="G15">INDEX('Aceite Virgen Extra'!$A$259:$YM$285,MATCH($B15,'Aceite Virgen Extra'!$A$259:$A$285,0),MATCH(G$5,'Aceite Virgen Extra'!$A$259:$YM$259,0))</f>
        <v>1.25</v>
      </c>
      <c r="H15" s="40">
        <f t="array" ref="H15">INDEX('Aceite Virgen Extra'!$A$259:$YM$285,MATCH($B15,'Aceite Virgen Extra'!$A$259:$A$285,0),MATCH(H$5,'Aceite Virgen Extra'!$A$259:$YM$259,0))</f>
        <v>0.63</v>
      </c>
      <c r="I15" s="40">
        <f t="array" ref="I15">INDEX('Aceite Virgen Extra'!$A$259:$YM$285,MATCH($B15,'Aceite Virgen Extra'!$A$259:$A$285,0),MATCH(I$5,'Aceite Virgen Extra'!$A$259:$YM$259,0))</f>
        <v>0.95</v>
      </c>
      <c r="J15" s="40">
        <f t="array" ref="J15">INDEX('Aceite Virgen Extra'!$A$259:$YM$285,MATCH($B15,'Aceite Virgen Extra'!$A$259:$A$285,0),MATCH(J$5,'Aceite Virgen Extra'!$A$259:$YM$259,0))</f>
        <v>2.73</v>
      </c>
      <c r="K15" s="40">
        <f t="array" ref="K15">INDEX('Aceite Virgen Extra'!$A$259:$YM$285,MATCH($B15,'Aceite Virgen Extra'!$A$259:$A$285,0),MATCH(K$5,'Aceite Virgen Extra'!$A$259:$YM$259,0))</f>
        <v>2.2199999999999998</v>
      </c>
      <c r="L15" s="40">
        <f t="array" ref="L15">INDEX('Aceite Virgen Extra'!$A$259:$YM$285,MATCH($B15,'Aceite Virgen Extra'!$A$259:$A$285,0),MATCH(L$5,'Aceite Virgen Extra'!$A$259:$YM$259,0))</f>
        <v>3.87</v>
      </c>
      <c r="M15" s="40">
        <f t="array" ref="M15">INDEX('Aceite Virgen Extra'!$A$259:$YM$285,MATCH($B15,'Aceite Virgen Extra'!$A$259:$A$285,0),MATCH(M$5,'Aceite Virgen Extra'!$A$259:$YM$259,0))</f>
        <v>4.3099999999999996</v>
      </c>
      <c r="N15" s="40">
        <f t="array" ref="N15">INDEX('Aceite Virgen Extra'!$A$259:$YM$285,MATCH($B15,'Aceite Virgen Extra'!$A$259:$A$285,0),MATCH(N$5,'Aceite Virgen Extra'!$A$259:$YM$259,0))</f>
        <v>5.33</v>
      </c>
      <c r="O15" s="40">
        <f t="array" ref="O15">INDEX('Aceite Virgen Extra'!$A$259:$YM$285,MATCH($B15,'Aceite Virgen Extra'!$A$259:$A$285,0),MATCH(O$5,'Aceite Virgen Extra'!$A$259:$YM$259,0))</f>
        <v>3.6900000000000004</v>
      </c>
      <c r="P15" s="40">
        <f t="array" ref="P15">INDEX('Aceite Virgen Extra'!$A$259:$YM$285,MATCH($B15,'Aceite Virgen Extra'!$A$259:$A$285,0),MATCH(P$5,'Aceite Virgen Extra'!$A$259:$YM$259,0))</f>
        <v>4.62</v>
      </c>
    </row>
    <row r="16" spans="2:17" x14ac:dyDescent="0.3">
      <c r="B16" s="19">
        <f t="shared" si="1"/>
        <v>3.5</v>
      </c>
      <c r="C16" s="18">
        <f t="shared" si="2"/>
        <v>3.7</v>
      </c>
      <c r="E16" s="40">
        <f t="array" ref="E16">INDEX('Aceite Virgen Extra'!$A$259:$YM$285,MATCH($B16,'Aceite Virgen Extra'!$A$259:$A$285,0),MATCH(E$5,'Aceite Virgen Extra'!$A$259:$YM$259,0))</f>
        <v>1.36</v>
      </c>
      <c r="F16" s="40">
        <f t="array" ref="F16">INDEX('Aceite Virgen Extra'!$A$259:$YM$285,MATCH($B16,'Aceite Virgen Extra'!$A$259:$A$285,0),MATCH(F$5,'Aceite Virgen Extra'!$A$259:$YM$259,0))</f>
        <v>0.28000000000000003</v>
      </c>
      <c r="G16" s="40">
        <f t="array" ref="G16">INDEX('Aceite Virgen Extra'!$A$259:$YM$285,MATCH($B16,'Aceite Virgen Extra'!$A$259:$A$285,0),MATCH(G$5,'Aceite Virgen Extra'!$A$259:$YM$259,0))</f>
        <v>1.84</v>
      </c>
      <c r="H16" s="40">
        <f t="array" ref="H16">INDEX('Aceite Virgen Extra'!$A$259:$YM$285,MATCH($B16,'Aceite Virgen Extra'!$A$259:$A$285,0),MATCH(H$5,'Aceite Virgen Extra'!$A$259:$YM$259,0))</f>
        <v>2.2199999999999998</v>
      </c>
      <c r="I16" s="40">
        <f t="array" ref="I16">INDEX('Aceite Virgen Extra'!$A$259:$YM$285,MATCH($B16,'Aceite Virgen Extra'!$A$259:$A$285,0),MATCH(I$5,'Aceite Virgen Extra'!$A$259:$YM$259,0))</f>
        <v>3.5599999999999996</v>
      </c>
      <c r="J16" s="40">
        <f t="array" ref="J16">INDEX('Aceite Virgen Extra'!$A$259:$YM$285,MATCH($B16,'Aceite Virgen Extra'!$A$259:$A$285,0),MATCH(J$5,'Aceite Virgen Extra'!$A$259:$YM$259,0))</f>
        <v>5.51</v>
      </c>
      <c r="K16" s="40">
        <f t="array" ref="K16">INDEX('Aceite Virgen Extra'!$A$259:$YM$285,MATCH($B16,'Aceite Virgen Extra'!$A$259:$A$285,0),MATCH(K$5,'Aceite Virgen Extra'!$A$259:$YM$259,0))</f>
        <v>14.770000000000001</v>
      </c>
      <c r="L16" s="40">
        <f t="array" ref="L16">INDEX('Aceite Virgen Extra'!$A$259:$YM$285,MATCH($B16,'Aceite Virgen Extra'!$A$259:$A$285,0),MATCH(L$5,'Aceite Virgen Extra'!$A$259:$YM$259,0))</f>
        <v>15.14</v>
      </c>
      <c r="M16" s="40">
        <f t="array" ref="M16">INDEX('Aceite Virgen Extra'!$A$259:$YM$285,MATCH($B16,'Aceite Virgen Extra'!$A$259:$A$285,0),MATCH(M$5,'Aceite Virgen Extra'!$A$259:$YM$259,0))</f>
        <v>23.74</v>
      </c>
      <c r="N16" s="40">
        <f t="array" ref="N16">INDEX('Aceite Virgen Extra'!$A$259:$YM$285,MATCH($B16,'Aceite Virgen Extra'!$A$259:$A$285,0),MATCH(N$5,'Aceite Virgen Extra'!$A$259:$YM$259,0))</f>
        <v>18.009999999999998</v>
      </c>
      <c r="O16" s="40">
        <f t="array" ref="O16">INDEX('Aceite Virgen Extra'!$A$259:$YM$285,MATCH($B16,'Aceite Virgen Extra'!$A$259:$A$285,0),MATCH(O$5,'Aceite Virgen Extra'!$A$259:$YM$259,0))</f>
        <v>15.32</v>
      </c>
      <c r="P16" s="40">
        <f t="array" ref="P16">INDEX('Aceite Virgen Extra'!$A$259:$YM$285,MATCH($B16,'Aceite Virgen Extra'!$A$259:$A$285,0),MATCH(P$5,'Aceite Virgen Extra'!$A$259:$YM$259,0))</f>
        <v>15</v>
      </c>
    </row>
    <row r="17" spans="2:16" x14ac:dyDescent="0.3">
      <c r="B17" s="19">
        <f t="shared" si="1"/>
        <v>3.7</v>
      </c>
      <c r="C17" s="18">
        <f t="shared" si="2"/>
        <v>3.9</v>
      </c>
      <c r="E17" s="40">
        <f t="array" ref="E17">INDEX('Aceite Virgen Extra'!$A$259:$YM$285,MATCH($B17,'Aceite Virgen Extra'!$A$259:$A$285,0),MATCH(E$5,'Aceite Virgen Extra'!$A$259:$YM$259,0))</f>
        <v>3.6</v>
      </c>
      <c r="F17" s="40">
        <f t="array" ref="F17">INDEX('Aceite Virgen Extra'!$A$259:$YM$285,MATCH($B17,'Aceite Virgen Extra'!$A$259:$A$285,0),MATCH(F$5,'Aceite Virgen Extra'!$A$259:$YM$259,0))</f>
        <v>8.15</v>
      </c>
      <c r="G17" s="40">
        <f t="array" ref="G17">INDEX('Aceite Virgen Extra'!$A$259:$YM$285,MATCH($B17,'Aceite Virgen Extra'!$A$259:$A$285,0),MATCH(G$5,'Aceite Virgen Extra'!$A$259:$YM$259,0))</f>
        <v>5.59</v>
      </c>
      <c r="H17" s="40">
        <f t="array" ref="H17">INDEX('Aceite Virgen Extra'!$A$259:$YM$285,MATCH($B17,'Aceite Virgen Extra'!$A$259:$A$285,0),MATCH(H$5,'Aceite Virgen Extra'!$A$259:$YM$259,0))</f>
        <v>6.2200000000000015</v>
      </c>
      <c r="I17" s="40">
        <f t="array" ref="I17">INDEX('Aceite Virgen Extra'!$A$259:$YM$285,MATCH($B17,'Aceite Virgen Extra'!$A$259:$A$285,0),MATCH(I$5,'Aceite Virgen Extra'!$A$259:$YM$259,0))</f>
        <v>7.24</v>
      </c>
      <c r="J17" s="40">
        <f t="array" ref="J17">INDEX('Aceite Virgen Extra'!$A$259:$YM$285,MATCH($B17,'Aceite Virgen Extra'!$A$259:$A$285,0),MATCH(J$5,'Aceite Virgen Extra'!$A$259:$YM$259,0))</f>
        <v>6.6</v>
      </c>
      <c r="K17" s="40">
        <f t="array" ref="K17">INDEX('Aceite Virgen Extra'!$A$259:$YM$285,MATCH($B17,'Aceite Virgen Extra'!$A$259:$A$285,0),MATCH(K$5,'Aceite Virgen Extra'!$A$259:$YM$259,0))</f>
        <v>7.23</v>
      </c>
      <c r="L17" s="40">
        <f t="array" ref="L17">INDEX('Aceite Virgen Extra'!$A$259:$YM$285,MATCH($B17,'Aceite Virgen Extra'!$A$259:$A$285,0),MATCH(L$5,'Aceite Virgen Extra'!$A$259:$YM$259,0))</f>
        <v>8.84</v>
      </c>
      <c r="M17" s="40">
        <f t="array" ref="M17">INDEX('Aceite Virgen Extra'!$A$259:$YM$285,MATCH($B17,'Aceite Virgen Extra'!$A$259:$A$285,0),MATCH(M$5,'Aceite Virgen Extra'!$A$259:$YM$259,0))</f>
        <v>7.34</v>
      </c>
      <c r="N17" s="40">
        <f t="array" ref="N17">INDEX('Aceite Virgen Extra'!$A$259:$YM$285,MATCH($B17,'Aceite Virgen Extra'!$A$259:$A$285,0),MATCH(N$5,'Aceite Virgen Extra'!$A$259:$YM$259,0))</f>
        <v>6.7899999999999991</v>
      </c>
      <c r="O17" s="40">
        <f t="array" ref="O17">INDEX('Aceite Virgen Extra'!$A$259:$YM$285,MATCH($B17,'Aceite Virgen Extra'!$A$259:$A$285,0),MATCH(O$5,'Aceite Virgen Extra'!$A$259:$YM$259,0))</f>
        <v>7.72</v>
      </c>
      <c r="P17" s="40">
        <f t="array" ref="P17">INDEX('Aceite Virgen Extra'!$A$259:$YM$285,MATCH($B17,'Aceite Virgen Extra'!$A$259:$A$285,0),MATCH(P$5,'Aceite Virgen Extra'!$A$259:$YM$259,0))</f>
        <v>5.17</v>
      </c>
    </row>
    <row r="18" spans="2:16" x14ac:dyDescent="0.3">
      <c r="B18" s="19">
        <f t="shared" si="1"/>
        <v>3.9</v>
      </c>
      <c r="C18" s="18">
        <f t="shared" si="2"/>
        <v>4.0999999999999996</v>
      </c>
      <c r="E18" s="40">
        <f t="array" ref="E18">INDEX('Aceite Virgen Extra'!$A$259:$YM$285,MATCH($B18,'Aceite Virgen Extra'!$A$259:$A$285,0),MATCH(E$5,'Aceite Virgen Extra'!$A$259:$YM$259,0))</f>
        <v>6.08</v>
      </c>
      <c r="F18" s="40">
        <f t="array" ref="F18">INDEX('Aceite Virgen Extra'!$A$259:$YM$285,MATCH($B18,'Aceite Virgen Extra'!$A$259:$A$285,0),MATCH(F$5,'Aceite Virgen Extra'!$A$259:$YM$259,0))</f>
        <v>6.31</v>
      </c>
      <c r="G18" s="40">
        <f t="array" ref="G18">INDEX('Aceite Virgen Extra'!$A$259:$YM$285,MATCH($B18,'Aceite Virgen Extra'!$A$259:$A$285,0),MATCH(G$5,'Aceite Virgen Extra'!$A$259:$YM$259,0))</f>
        <v>10.52</v>
      </c>
      <c r="H18" s="40">
        <f t="array" ref="H18">INDEX('Aceite Virgen Extra'!$A$259:$YM$285,MATCH($B18,'Aceite Virgen Extra'!$A$259:$A$285,0),MATCH(H$5,'Aceite Virgen Extra'!$A$259:$YM$259,0))</f>
        <v>7.3999999999999995</v>
      </c>
      <c r="I18" s="40">
        <f t="array" ref="I18">INDEX('Aceite Virgen Extra'!$A$259:$YM$285,MATCH($B18,'Aceite Virgen Extra'!$A$259:$A$285,0),MATCH(I$5,'Aceite Virgen Extra'!$A$259:$YM$259,0))</f>
        <v>15.01</v>
      </c>
      <c r="J18" s="40">
        <f t="array" ref="J18">INDEX('Aceite Virgen Extra'!$A$259:$YM$285,MATCH($B18,'Aceite Virgen Extra'!$A$259:$A$285,0),MATCH(J$5,'Aceite Virgen Extra'!$A$259:$YM$259,0))</f>
        <v>19.86</v>
      </c>
      <c r="K18" s="40">
        <f t="array" ref="K18">INDEX('Aceite Virgen Extra'!$A$259:$YM$285,MATCH($B18,'Aceite Virgen Extra'!$A$259:$A$285,0),MATCH(K$5,'Aceite Virgen Extra'!$A$259:$YM$259,0))</f>
        <v>22.990000000000002</v>
      </c>
      <c r="L18" s="40">
        <f t="array" ref="L18">INDEX('Aceite Virgen Extra'!$A$259:$YM$285,MATCH($B18,'Aceite Virgen Extra'!$A$259:$A$285,0),MATCH(L$5,'Aceite Virgen Extra'!$A$259:$YM$259,0))</f>
        <v>25.78</v>
      </c>
      <c r="M18" s="40">
        <f t="array" ref="M18">INDEX('Aceite Virgen Extra'!$A$259:$YM$285,MATCH($B18,'Aceite Virgen Extra'!$A$259:$A$285,0),MATCH(M$5,'Aceite Virgen Extra'!$A$259:$YM$259,0))</f>
        <v>21.08</v>
      </c>
      <c r="N18" s="40">
        <f t="array" ref="N18">INDEX('Aceite Virgen Extra'!$A$259:$YM$285,MATCH($B18,'Aceite Virgen Extra'!$A$259:$A$285,0),MATCH(N$5,'Aceite Virgen Extra'!$A$259:$YM$259,0))</f>
        <v>24.18</v>
      </c>
      <c r="O18" s="40">
        <f t="array" ref="O18">INDEX('Aceite Virgen Extra'!$A$259:$YM$285,MATCH($B18,'Aceite Virgen Extra'!$A$259:$A$285,0),MATCH(O$5,'Aceite Virgen Extra'!$A$259:$YM$259,0))</f>
        <v>22.04</v>
      </c>
      <c r="P18" s="40">
        <f t="array" ref="P18">INDEX('Aceite Virgen Extra'!$A$259:$YM$285,MATCH($B18,'Aceite Virgen Extra'!$A$259:$A$285,0),MATCH(P$5,'Aceite Virgen Extra'!$A$259:$YM$259,0))</f>
        <v>20.36</v>
      </c>
    </row>
    <row r="19" spans="2:16" x14ac:dyDescent="0.3">
      <c r="B19" s="19">
        <f t="shared" si="1"/>
        <v>4.0999999999999996</v>
      </c>
      <c r="C19" s="18">
        <f t="shared" si="2"/>
        <v>4.3</v>
      </c>
      <c r="E19" s="40">
        <f t="array" ref="E19">INDEX('Aceite Virgen Extra'!$A$259:$YM$285,MATCH($B19,'Aceite Virgen Extra'!$A$259:$A$285,0),MATCH(E$5,'Aceite Virgen Extra'!$A$259:$YM$259,0))</f>
        <v>7.35</v>
      </c>
      <c r="F19" s="40">
        <f t="array" ref="F19">INDEX('Aceite Virgen Extra'!$A$259:$YM$285,MATCH($B19,'Aceite Virgen Extra'!$A$259:$A$285,0),MATCH(F$5,'Aceite Virgen Extra'!$A$259:$YM$259,0))</f>
        <v>7.09</v>
      </c>
      <c r="G19" s="40">
        <f t="array" ref="G19">INDEX('Aceite Virgen Extra'!$A$259:$YM$285,MATCH($B19,'Aceite Virgen Extra'!$A$259:$A$285,0),MATCH(G$5,'Aceite Virgen Extra'!$A$259:$YM$259,0))</f>
        <v>5.74</v>
      </c>
      <c r="H19" s="40">
        <f t="array" ref="H19">INDEX('Aceite Virgen Extra'!$A$259:$YM$285,MATCH($B19,'Aceite Virgen Extra'!$A$259:$A$285,0),MATCH(H$5,'Aceite Virgen Extra'!$A$259:$YM$259,0))</f>
        <v>11</v>
      </c>
      <c r="I19" s="40">
        <f t="array" ref="I19">INDEX('Aceite Virgen Extra'!$A$259:$YM$285,MATCH($B19,'Aceite Virgen Extra'!$A$259:$A$285,0),MATCH(I$5,'Aceite Virgen Extra'!$A$259:$YM$259,0))</f>
        <v>16.61</v>
      </c>
      <c r="J19" s="40">
        <f t="array" ref="J19">INDEX('Aceite Virgen Extra'!$A$259:$YM$285,MATCH($B19,'Aceite Virgen Extra'!$A$259:$A$285,0),MATCH(J$5,'Aceite Virgen Extra'!$A$259:$YM$259,0))</f>
        <v>13.03</v>
      </c>
      <c r="K19" s="40">
        <f t="array" ref="K19">INDEX('Aceite Virgen Extra'!$A$259:$YM$285,MATCH($B19,'Aceite Virgen Extra'!$A$259:$A$285,0),MATCH(K$5,'Aceite Virgen Extra'!$A$259:$YM$259,0))</f>
        <v>5.29</v>
      </c>
      <c r="L19" s="40">
        <f t="array" ref="L19">INDEX('Aceite Virgen Extra'!$A$259:$YM$285,MATCH($B19,'Aceite Virgen Extra'!$A$259:$A$285,0),MATCH(L$5,'Aceite Virgen Extra'!$A$259:$YM$259,0))</f>
        <v>1.35</v>
      </c>
      <c r="M19" s="40">
        <f t="array" ref="M19">INDEX('Aceite Virgen Extra'!$A$259:$YM$285,MATCH($B19,'Aceite Virgen Extra'!$A$259:$A$285,0),MATCH(M$5,'Aceite Virgen Extra'!$A$259:$YM$259,0))</f>
        <v>2.3000000000000003</v>
      </c>
      <c r="N19" s="40">
        <f t="array" ref="N19">INDEX('Aceite Virgen Extra'!$A$259:$YM$285,MATCH($B19,'Aceite Virgen Extra'!$A$259:$A$285,0),MATCH(N$5,'Aceite Virgen Extra'!$A$259:$YM$259,0))</f>
        <v>0.99</v>
      </c>
      <c r="O19" s="40">
        <f t="array" ref="O19">INDEX('Aceite Virgen Extra'!$A$259:$YM$285,MATCH($B19,'Aceite Virgen Extra'!$A$259:$A$285,0),MATCH(O$5,'Aceite Virgen Extra'!$A$259:$YM$259,0))</f>
        <v>1.2200000000000002</v>
      </c>
      <c r="P19" s="40">
        <f t="array" ref="P19">INDEX('Aceite Virgen Extra'!$A$259:$YM$285,MATCH($B19,'Aceite Virgen Extra'!$A$259:$A$285,0),MATCH(P$5,'Aceite Virgen Extra'!$A$259:$YM$259,0))</f>
        <v>2.8000000000000003</v>
      </c>
    </row>
    <row r="20" spans="2:16" x14ac:dyDescent="0.3">
      <c r="B20" s="19">
        <f t="shared" si="1"/>
        <v>4.3</v>
      </c>
      <c r="C20" s="18">
        <f t="shared" si="2"/>
        <v>4.5</v>
      </c>
      <c r="E20" s="40">
        <f t="array" ref="E20">INDEX('Aceite Virgen Extra'!$A$259:$YM$285,MATCH($B20,'Aceite Virgen Extra'!$A$259:$A$285,0),MATCH(E$5,'Aceite Virgen Extra'!$A$259:$YM$259,0))</f>
        <v>28.32</v>
      </c>
      <c r="F20" s="40">
        <f t="array" ref="F20">INDEX('Aceite Virgen Extra'!$A$259:$YM$285,MATCH($B20,'Aceite Virgen Extra'!$A$259:$A$285,0),MATCH(F$5,'Aceite Virgen Extra'!$A$259:$YM$259,0))</f>
        <v>35.22</v>
      </c>
      <c r="G20" s="40">
        <f t="array" ref="G20">INDEX('Aceite Virgen Extra'!$A$259:$YM$285,MATCH($B20,'Aceite Virgen Extra'!$A$259:$A$285,0),MATCH(G$5,'Aceite Virgen Extra'!$A$259:$YM$259,0))</f>
        <v>27.299999999999997</v>
      </c>
      <c r="H20" s="40">
        <f t="array" ref="H20">INDEX('Aceite Virgen Extra'!$A$259:$YM$285,MATCH($B20,'Aceite Virgen Extra'!$A$259:$A$285,0),MATCH(H$5,'Aceite Virgen Extra'!$A$259:$YM$259,0))</f>
        <v>23.07</v>
      </c>
      <c r="I20" s="40">
        <f t="array" ref="I20">INDEX('Aceite Virgen Extra'!$A$259:$YM$285,MATCH($B20,'Aceite Virgen Extra'!$A$259:$A$285,0),MATCH(I$5,'Aceite Virgen Extra'!$A$259:$YM$259,0))</f>
        <v>13.64</v>
      </c>
      <c r="J20" s="40">
        <f t="array" ref="J20">INDEX('Aceite Virgen Extra'!$A$259:$YM$285,MATCH($B20,'Aceite Virgen Extra'!$A$259:$A$285,0),MATCH(J$5,'Aceite Virgen Extra'!$A$259:$YM$259,0))</f>
        <v>4</v>
      </c>
      <c r="K20" s="40">
        <f t="array" ref="K20">INDEX('Aceite Virgen Extra'!$A$259:$YM$285,MATCH($B20,'Aceite Virgen Extra'!$A$259:$A$285,0),MATCH(K$5,'Aceite Virgen Extra'!$A$259:$YM$259,0))</f>
        <v>3.1799999999999997</v>
      </c>
      <c r="L20" s="40">
        <f t="array" ref="L20">INDEX('Aceite Virgen Extra'!$A$259:$YM$285,MATCH($B20,'Aceite Virgen Extra'!$A$259:$A$285,0),MATCH(L$5,'Aceite Virgen Extra'!$A$259:$YM$259,0))</f>
        <v>1.92</v>
      </c>
      <c r="M20" s="40">
        <f t="array" ref="M20">INDEX('Aceite Virgen Extra'!$A$259:$YM$285,MATCH($B20,'Aceite Virgen Extra'!$A$259:$A$285,0),MATCH(M$5,'Aceite Virgen Extra'!$A$259:$YM$259,0))</f>
        <v>2.93</v>
      </c>
      <c r="N20" s="40">
        <f t="array" ref="N20">INDEX('Aceite Virgen Extra'!$A$259:$YM$285,MATCH($B20,'Aceite Virgen Extra'!$A$259:$A$285,0),MATCH(N$5,'Aceite Virgen Extra'!$A$259:$YM$259,0))</f>
        <v>2.98</v>
      </c>
      <c r="O20" s="40">
        <f t="array" ref="O20">INDEX('Aceite Virgen Extra'!$A$259:$YM$285,MATCH($B20,'Aceite Virgen Extra'!$A$259:$A$285,0),MATCH(O$5,'Aceite Virgen Extra'!$A$259:$YM$259,0))</f>
        <v>4.42</v>
      </c>
      <c r="P20" s="40">
        <f t="array" ref="P20">INDEX('Aceite Virgen Extra'!$A$259:$YM$285,MATCH($B20,'Aceite Virgen Extra'!$A$259:$A$285,0),MATCH(P$5,'Aceite Virgen Extra'!$A$259:$YM$259,0))</f>
        <v>5.07</v>
      </c>
    </row>
    <row r="21" spans="2:16" x14ac:dyDescent="0.3">
      <c r="B21" s="19">
        <f t="shared" si="1"/>
        <v>4.5</v>
      </c>
      <c r="C21" s="18">
        <f t="shared" si="2"/>
        <v>4.7</v>
      </c>
      <c r="E21" s="40">
        <f t="array" ref="E21">INDEX('Aceite Virgen Extra'!$A$259:$YM$285,MATCH($B21,'Aceite Virgen Extra'!$A$259:$A$285,0),MATCH(E$5,'Aceite Virgen Extra'!$A$259:$YM$259,0))</f>
        <v>3.4000000000000004</v>
      </c>
      <c r="F21" s="40">
        <f t="array" ref="F21">INDEX('Aceite Virgen Extra'!$A$259:$YM$285,MATCH($B21,'Aceite Virgen Extra'!$A$259:$A$285,0),MATCH(F$5,'Aceite Virgen Extra'!$A$259:$YM$259,0))</f>
        <v>2.3600000000000003</v>
      </c>
      <c r="G21" s="40">
        <f t="array" ref="G21">INDEX('Aceite Virgen Extra'!$A$259:$YM$285,MATCH($B21,'Aceite Virgen Extra'!$A$259:$A$285,0),MATCH(G$5,'Aceite Virgen Extra'!$A$259:$YM$259,0))</f>
        <v>2.0099999999999998</v>
      </c>
      <c r="H21" s="40">
        <f t="array" ref="H21">INDEX('Aceite Virgen Extra'!$A$259:$YM$285,MATCH($B21,'Aceite Virgen Extra'!$A$259:$A$285,0),MATCH(H$5,'Aceite Virgen Extra'!$A$259:$YM$259,0))</f>
        <v>2.6799999999999997</v>
      </c>
      <c r="I21" s="40">
        <f t="array" ref="I21">INDEX('Aceite Virgen Extra'!$A$259:$YM$285,MATCH($B21,'Aceite Virgen Extra'!$A$259:$A$285,0),MATCH(I$5,'Aceite Virgen Extra'!$A$259:$YM$259,0))</f>
        <v>1.57</v>
      </c>
      <c r="J21" s="40">
        <f t="array" ref="J21">INDEX('Aceite Virgen Extra'!$A$259:$YM$285,MATCH($B21,'Aceite Virgen Extra'!$A$259:$A$285,0),MATCH(J$5,'Aceite Virgen Extra'!$A$259:$YM$259,0))</f>
        <v>1.51</v>
      </c>
      <c r="K21" s="40">
        <f t="array" ref="K21">INDEX('Aceite Virgen Extra'!$A$259:$YM$285,MATCH($B21,'Aceite Virgen Extra'!$A$259:$A$285,0),MATCH(K$5,'Aceite Virgen Extra'!$A$259:$YM$259,0))</f>
        <v>1.58</v>
      </c>
      <c r="L21" s="40">
        <f t="array" ref="L21">INDEX('Aceite Virgen Extra'!$A$259:$YM$285,MATCH($B21,'Aceite Virgen Extra'!$A$259:$A$285,0),MATCH(L$5,'Aceite Virgen Extra'!$A$259:$YM$259,0))</f>
        <v>1.27</v>
      </c>
      <c r="M21" s="40">
        <f t="array" ref="M21">INDEX('Aceite Virgen Extra'!$A$259:$YM$285,MATCH($B21,'Aceite Virgen Extra'!$A$259:$A$285,0),MATCH(M$5,'Aceite Virgen Extra'!$A$259:$YM$259,0))</f>
        <v>3.22</v>
      </c>
      <c r="N21" s="40">
        <f t="array" ref="N21">INDEX('Aceite Virgen Extra'!$A$259:$YM$285,MATCH($B21,'Aceite Virgen Extra'!$A$259:$A$285,0),MATCH(N$5,'Aceite Virgen Extra'!$A$259:$YM$259,0))</f>
        <v>0.95</v>
      </c>
      <c r="O21" s="40">
        <f t="array" ref="O21">INDEX('Aceite Virgen Extra'!$A$259:$YM$285,MATCH($B21,'Aceite Virgen Extra'!$A$259:$A$285,0),MATCH(O$5,'Aceite Virgen Extra'!$A$259:$YM$259,0))</f>
        <v>1.7</v>
      </c>
      <c r="P21" s="40">
        <f t="array" ref="P21">INDEX('Aceite Virgen Extra'!$A$259:$YM$285,MATCH($B21,'Aceite Virgen Extra'!$A$259:$A$285,0),MATCH(P$5,'Aceite Virgen Extra'!$A$259:$YM$259,0))</f>
        <v>1.7799999999999998</v>
      </c>
    </row>
    <row r="22" spans="2:16" x14ac:dyDescent="0.3">
      <c r="B22" s="19">
        <f t="shared" si="1"/>
        <v>4.7</v>
      </c>
      <c r="C22" s="18">
        <f t="shared" si="2"/>
        <v>4.9000000000000004</v>
      </c>
      <c r="E22" s="40">
        <f t="array" ref="E22">INDEX('Aceite Virgen Extra'!$A$259:$YM$285,MATCH($B22,'Aceite Virgen Extra'!$A$259:$A$285,0),MATCH(E$5,'Aceite Virgen Extra'!$A$259:$YM$259,0))</f>
        <v>1.79</v>
      </c>
      <c r="F22" s="40">
        <f t="array" ref="F22">INDEX('Aceite Virgen Extra'!$A$259:$YM$285,MATCH($B22,'Aceite Virgen Extra'!$A$259:$A$285,0),MATCH(F$5,'Aceite Virgen Extra'!$A$259:$YM$259,0))</f>
        <v>2.1700000000000004</v>
      </c>
      <c r="G22" s="40">
        <f t="array" ref="G22">INDEX('Aceite Virgen Extra'!$A$259:$YM$285,MATCH($B22,'Aceite Virgen Extra'!$A$259:$A$285,0),MATCH(G$5,'Aceite Virgen Extra'!$A$259:$YM$259,0))</f>
        <v>2.2999999999999998</v>
      </c>
      <c r="H22" s="40">
        <f t="array" ref="H22">INDEX('Aceite Virgen Extra'!$A$259:$YM$285,MATCH($B22,'Aceite Virgen Extra'!$A$259:$A$285,0),MATCH(H$5,'Aceite Virgen Extra'!$A$259:$YM$259,0))</f>
        <v>3.11</v>
      </c>
      <c r="I22" s="40">
        <f t="array" ref="I22">INDEX('Aceite Virgen Extra'!$A$259:$YM$285,MATCH($B22,'Aceite Virgen Extra'!$A$259:$A$285,0),MATCH(I$5,'Aceite Virgen Extra'!$A$259:$YM$259,0))</f>
        <v>1.39</v>
      </c>
      <c r="J22" s="40">
        <f t="array" ref="J22">INDEX('Aceite Virgen Extra'!$A$259:$YM$285,MATCH($B22,'Aceite Virgen Extra'!$A$259:$A$285,0),MATCH(J$5,'Aceite Virgen Extra'!$A$259:$YM$259,0))</f>
        <v>1.9100000000000001</v>
      </c>
      <c r="K22" s="40">
        <f t="array" ref="K22">INDEX('Aceite Virgen Extra'!$A$259:$YM$285,MATCH($B22,'Aceite Virgen Extra'!$A$259:$A$285,0),MATCH(K$5,'Aceite Virgen Extra'!$A$259:$YM$259,0))</f>
        <v>1.7300000000000002</v>
      </c>
      <c r="L22" s="40">
        <f t="array" ref="L22">INDEX('Aceite Virgen Extra'!$A$259:$YM$285,MATCH($B22,'Aceite Virgen Extra'!$A$259:$A$285,0),MATCH(L$5,'Aceite Virgen Extra'!$A$259:$YM$259,0))</f>
        <v>2.84</v>
      </c>
      <c r="M22" s="40">
        <f t="array" ref="M22">INDEX('Aceite Virgen Extra'!$A$259:$YM$285,MATCH($B22,'Aceite Virgen Extra'!$A$259:$A$285,0),MATCH(M$5,'Aceite Virgen Extra'!$A$259:$YM$259,0))</f>
        <v>1.05</v>
      </c>
      <c r="N22" s="40">
        <f t="array" ref="N22">INDEX('Aceite Virgen Extra'!$A$259:$YM$285,MATCH($B22,'Aceite Virgen Extra'!$A$259:$A$285,0),MATCH(N$5,'Aceite Virgen Extra'!$A$259:$YM$259,0))</f>
        <v>2.4900000000000002</v>
      </c>
      <c r="O22" s="40">
        <f t="array" ref="O22">INDEX('Aceite Virgen Extra'!$A$259:$YM$285,MATCH($B22,'Aceite Virgen Extra'!$A$259:$A$285,0),MATCH(O$5,'Aceite Virgen Extra'!$A$259:$YM$259,0))</f>
        <v>3.8699999999999997</v>
      </c>
      <c r="P22" s="40">
        <f t="array" ref="P22">INDEX('Aceite Virgen Extra'!$A$259:$YM$285,MATCH($B22,'Aceite Virgen Extra'!$A$259:$A$285,0),MATCH(P$5,'Aceite Virgen Extra'!$A$259:$YM$259,0))</f>
        <v>2.41</v>
      </c>
    </row>
    <row r="23" spans="2:16" x14ac:dyDescent="0.3">
      <c r="B23" s="19">
        <f t="shared" si="1"/>
        <v>4.9000000000000004</v>
      </c>
      <c r="C23" s="18">
        <f t="shared" si="2"/>
        <v>5.0999999999999996</v>
      </c>
      <c r="E23" s="40">
        <f t="array" ref="E23">INDEX('Aceite Virgen Extra'!$A$259:$YM$285,MATCH($B23,'Aceite Virgen Extra'!$A$259:$A$285,0),MATCH(E$5,'Aceite Virgen Extra'!$A$259:$YM$259,0))</f>
        <v>8.98</v>
      </c>
      <c r="F23" s="40">
        <f t="array" ref="F23">INDEX('Aceite Virgen Extra'!$A$259:$YM$285,MATCH($B23,'Aceite Virgen Extra'!$A$259:$A$285,0),MATCH(F$5,'Aceite Virgen Extra'!$A$259:$YM$259,0))</f>
        <v>5.6099999999999994</v>
      </c>
      <c r="G23" s="40">
        <f t="array" ref="G23">INDEX('Aceite Virgen Extra'!$A$259:$YM$285,MATCH($B23,'Aceite Virgen Extra'!$A$259:$A$285,0),MATCH(G$5,'Aceite Virgen Extra'!$A$259:$YM$259,0))</f>
        <v>7.8600000000000012</v>
      </c>
      <c r="H23" s="40">
        <f t="array" ref="H23">INDEX('Aceite Virgen Extra'!$A$259:$YM$285,MATCH($B23,'Aceite Virgen Extra'!$A$259:$A$285,0),MATCH(H$5,'Aceite Virgen Extra'!$A$259:$YM$259,0))</f>
        <v>8.01</v>
      </c>
      <c r="I23" s="40">
        <f t="array" ref="I23">INDEX('Aceite Virgen Extra'!$A$259:$YM$285,MATCH($B23,'Aceite Virgen Extra'!$A$259:$A$285,0),MATCH(I$5,'Aceite Virgen Extra'!$A$259:$YM$259,0))</f>
        <v>8.1999999999999993</v>
      </c>
      <c r="J23" s="40">
        <f t="array" ref="J23">INDEX('Aceite Virgen Extra'!$A$259:$YM$285,MATCH($B23,'Aceite Virgen Extra'!$A$259:$A$285,0),MATCH(J$5,'Aceite Virgen Extra'!$A$259:$YM$259,0))</f>
        <v>7.63</v>
      </c>
      <c r="K23" s="40">
        <f t="array" ref="K23">INDEX('Aceite Virgen Extra'!$A$259:$YM$285,MATCH($B23,'Aceite Virgen Extra'!$A$259:$A$285,0),MATCH(K$5,'Aceite Virgen Extra'!$A$259:$YM$259,0))</f>
        <v>7.34</v>
      </c>
      <c r="L23" s="40">
        <f t="array" ref="L23">INDEX('Aceite Virgen Extra'!$A$259:$YM$285,MATCH($B23,'Aceite Virgen Extra'!$A$259:$A$285,0),MATCH(L$5,'Aceite Virgen Extra'!$A$259:$YM$259,0))</f>
        <v>8.49</v>
      </c>
      <c r="M23" s="40">
        <f t="array" ref="M23">INDEX('Aceite Virgen Extra'!$A$259:$YM$285,MATCH($B23,'Aceite Virgen Extra'!$A$259:$A$285,0),MATCH(M$5,'Aceite Virgen Extra'!$A$259:$YM$259,0))</f>
        <v>9.7600000000000016</v>
      </c>
      <c r="N23" s="40">
        <f t="array" ref="N23">INDEX('Aceite Virgen Extra'!$A$259:$YM$285,MATCH($B23,'Aceite Virgen Extra'!$A$259:$A$285,0),MATCH(N$5,'Aceite Virgen Extra'!$A$259:$YM$259,0))</f>
        <v>7.99</v>
      </c>
      <c r="O23" s="40">
        <f t="array" ref="O23">INDEX('Aceite Virgen Extra'!$A$259:$YM$285,MATCH($B23,'Aceite Virgen Extra'!$A$259:$A$285,0),MATCH(O$5,'Aceite Virgen Extra'!$A$259:$YM$259,0))</f>
        <v>7.2800000000000011</v>
      </c>
      <c r="P23" s="40">
        <f t="array" ref="P23">INDEX('Aceite Virgen Extra'!$A$259:$YM$285,MATCH($B23,'Aceite Virgen Extra'!$A$259:$A$285,0),MATCH(P$5,'Aceite Virgen Extra'!$A$259:$YM$259,0))</f>
        <v>4.78</v>
      </c>
    </row>
    <row r="24" spans="2:16" x14ac:dyDescent="0.3">
      <c r="B24" s="19">
        <f t="shared" si="1"/>
        <v>5.0999999999999996</v>
      </c>
      <c r="C24" s="18">
        <f t="shared" si="2"/>
        <v>5.3</v>
      </c>
      <c r="E24" s="40">
        <f t="array" ref="E24">INDEX('Aceite Virgen Extra'!$A$259:$YM$285,MATCH($B24,'Aceite Virgen Extra'!$A$259:$A$285,0),MATCH(E$5,'Aceite Virgen Extra'!$A$259:$YM$259,0))</f>
        <v>0.87</v>
      </c>
      <c r="F24" s="40">
        <f t="array" ref="F24">INDEX('Aceite Virgen Extra'!$A$259:$YM$285,MATCH($B24,'Aceite Virgen Extra'!$A$259:$A$285,0),MATCH(F$5,'Aceite Virgen Extra'!$A$259:$YM$259,0))</f>
        <v>1.96</v>
      </c>
      <c r="G24" s="40">
        <f t="array" ref="G24">INDEX('Aceite Virgen Extra'!$A$259:$YM$285,MATCH($B24,'Aceite Virgen Extra'!$A$259:$A$285,0),MATCH(G$5,'Aceite Virgen Extra'!$A$259:$YM$259,0))</f>
        <v>0.8600000000000001</v>
      </c>
      <c r="H24" s="40">
        <f t="array" ref="H24">INDEX('Aceite Virgen Extra'!$A$259:$YM$285,MATCH($B24,'Aceite Virgen Extra'!$A$259:$A$285,0),MATCH(H$5,'Aceite Virgen Extra'!$A$259:$YM$259,0))</f>
        <v>0.82</v>
      </c>
      <c r="I24" s="40">
        <f t="array" ref="I24">INDEX('Aceite Virgen Extra'!$A$259:$YM$285,MATCH($B24,'Aceite Virgen Extra'!$A$259:$A$285,0),MATCH(I$5,'Aceite Virgen Extra'!$A$259:$YM$259,0))</f>
        <v>1.48</v>
      </c>
      <c r="J24" s="40">
        <f t="array" ref="J24">INDEX('Aceite Virgen Extra'!$A$259:$YM$285,MATCH($B24,'Aceite Virgen Extra'!$A$259:$A$285,0),MATCH(J$5,'Aceite Virgen Extra'!$A$259:$YM$259,0))</f>
        <v>2.91</v>
      </c>
      <c r="K24" s="40">
        <f t="array" ref="K24">INDEX('Aceite Virgen Extra'!$A$259:$YM$285,MATCH($B24,'Aceite Virgen Extra'!$A$259:$A$285,0),MATCH(K$5,'Aceite Virgen Extra'!$A$259:$YM$259,0))</f>
        <v>2.88</v>
      </c>
      <c r="L24" s="40">
        <f t="array" ref="L24">INDEX('Aceite Virgen Extra'!$A$259:$YM$285,MATCH($B24,'Aceite Virgen Extra'!$A$259:$A$285,0),MATCH(L$5,'Aceite Virgen Extra'!$A$259:$YM$259,0))</f>
        <v>3.56</v>
      </c>
      <c r="M24" s="40">
        <f t="array" ref="M24">INDEX('Aceite Virgen Extra'!$A$259:$YM$285,MATCH($B24,'Aceite Virgen Extra'!$A$259:$A$285,0),MATCH(M$5,'Aceite Virgen Extra'!$A$259:$YM$259,0))</f>
        <v>1.3</v>
      </c>
      <c r="N24" s="40">
        <f t="array" ref="N24">INDEX('Aceite Virgen Extra'!$A$259:$YM$285,MATCH($B24,'Aceite Virgen Extra'!$A$259:$A$285,0),MATCH(N$5,'Aceite Virgen Extra'!$A$259:$YM$259,0))</f>
        <v>0.11000000000000001</v>
      </c>
      <c r="O24" s="40">
        <f t="array" ref="O24">INDEX('Aceite Virgen Extra'!$A$259:$YM$285,MATCH($B24,'Aceite Virgen Extra'!$A$259:$A$285,0),MATCH(O$5,'Aceite Virgen Extra'!$A$259:$YM$259,0))</f>
        <v>4.41</v>
      </c>
      <c r="P24" s="40">
        <f t="array" ref="P24">INDEX('Aceite Virgen Extra'!$A$259:$YM$285,MATCH($B24,'Aceite Virgen Extra'!$A$259:$A$285,0),MATCH(P$5,'Aceite Virgen Extra'!$A$259:$YM$259,0))</f>
        <v>8.51</v>
      </c>
    </row>
    <row r="25" spans="2:16" x14ac:dyDescent="0.3">
      <c r="B25" s="19">
        <f t="shared" si="1"/>
        <v>5.3</v>
      </c>
      <c r="C25" s="18">
        <f t="shared" si="2"/>
        <v>5.5</v>
      </c>
      <c r="E25" s="40">
        <f t="array" ref="E25">INDEX('Aceite Virgen Extra'!$A$259:$YM$285,MATCH($B25,'Aceite Virgen Extra'!$A$259:$A$285,0),MATCH(E$5,'Aceite Virgen Extra'!$A$259:$YM$259,0))</f>
        <v>2.46</v>
      </c>
      <c r="F25" s="40">
        <f t="array" ref="F25">INDEX('Aceite Virgen Extra'!$A$259:$YM$285,MATCH($B25,'Aceite Virgen Extra'!$A$259:$A$285,0),MATCH(F$5,'Aceite Virgen Extra'!$A$259:$YM$259,0))</f>
        <v>3.0700000000000003</v>
      </c>
      <c r="G25" s="40">
        <f t="array" ref="G25">INDEX('Aceite Virgen Extra'!$A$259:$YM$285,MATCH($B25,'Aceite Virgen Extra'!$A$259:$A$285,0),MATCH(G$5,'Aceite Virgen Extra'!$A$259:$YM$259,0))</f>
        <v>2.48</v>
      </c>
      <c r="H25" s="40">
        <f t="array" ref="H25">INDEX('Aceite Virgen Extra'!$A$259:$YM$285,MATCH($B25,'Aceite Virgen Extra'!$A$259:$A$285,0),MATCH(H$5,'Aceite Virgen Extra'!$A$259:$YM$259,0))</f>
        <v>3.1799999999999997</v>
      </c>
      <c r="I25" s="40">
        <f t="array" ref="I25">INDEX('Aceite Virgen Extra'!$A$259:$YM$285,MATCH($B25,'Aceite Virgen Extra'!$A$259:$A$285,0),MATCH(I$5,'Aceite Virgen Extra'!$A$259:$YM$259,0))</f>
        <v>2.8499999999999996</v>
      </c>
      <c r="J25" s="40">
        <f t="array" ref="J25">INDEX('Aceite Virgen Extra'!$A$259:$YM$285,MATCH($B25,'Aceite Virgen Extra'!$A$259:$A$285,0),MATCH(J$5,'Aceite Virgen Extra'!$A$259:$YM$259,0))</f>
        <v>1.58</v>
      </c>
      <c r="K25" s="40">
        <f t="array" ref="K25">INDEX('Aceite Virgen Extra'!$A$259:$YM$285,MATCH($B25,'Aceite Virgen Extra'!$A$259:$A$285,0),MATCH(K$5,'Aceite Virgen Extra'!$A$259:$YM$259,0))</f>
        <v>1.7599999999999998</v>
      </c>
      <c r="L25" s="40">
        <f t="array" ref="L25">INDEX('Aceite Virgen Extra'!$A$259:$YM$285,MATCH($B25,'Aceite Virgen Extra'!$A$259:$A$285,0),MATCH(L$5,'Aceite Virgen Extra'!$A$259:$YM$259,0))</f>
        <v>1.2</v>
      </c>
      <c r="M25" s="40">
        <f t="array" ref="M25">INDEX('Aceite Virgen Extra'!$A$259:$YM$285,MATCH($B25,'Aceite Virgen Extra'!$A$259:$A$285,0),MATCH(M$5,'Aceite Virgen Extra'!$A$259:$YM$259,0))</f>
        <v>0.84</v>
      </c>
      <c r="N25" s="40">
        <f t="array" ref="N25">INDEX('Aceite Virgen Extra'!$A$259:$YM$285,MATCH($B25,'Aceite Virgen Extra'!$A$259:$A$285,0),MATCH(N$5,'Aceite Virgen Extra'!$A$259:$YM$259,0))</f>
        <v>0.64</v>
      </c>
      <c r="O25" s="40">
        <f t="array" ref="O25">INDEX('Aceite Virgen Extra'!$A$259:$YM$285,MATCH($B25,'Aceite Virgen Extra'!$A$259:$A$285,0),MATCH(O$5,'Aceite Virgen Extra'!$A$259:$YM$259,0))</f>
        <v>1.23</v>
      </c>
      <c r="P25" s="40">
        <f t="array" ref="P25">INDEX('Aceite Virgen Extra'!$A$259:$YM$285,MATCH($B25,'Aceite Virgen Extra'!$A$259:$A$285,0),MATCH(P$5,'Aceite Virgen Extra'!$A$259:$YM$259,0))</f>
        <v>4.5500000000000007</v>
      </c>
    </row>
    <row r="26" spans="2:16" x14ac:dyDescent="0.3">
      <c r="B26" s="19">
        <f t="shared" si="1"/>
        <v>5.5</v>
      </c>
      <c r="C26" s="18">
        <f t="shared" si="2"/>
        <v>5.7</v>
      </c>
      <c r="E26" s="40">
        <f t="array" ref="E26">INDEX('Aceite Virgen Extra'!$A$259:$YM$285,MATCH($B26,'Aceite Virgen Extra'!$A$259:$A$285,0),MATCH(E$5,'Aceite Virgen Extra'!$A$259:$YM$259,0))</f>
        <v>5</v>
      </c>
      <c r="F26" s="40">
        <f t="array" ref="F26">INDEX('Aceite Virgen Extra'!$A$259:$YM$285,MATCH($B26,'Aceite Virgen Extra'!$A$259:$A$285,0),MATCH(F$5,'Aceite Virgen Extra'!$A$259:$YM$259,0))</f>
        <v>4.3500000000000005</v>
      </c>
      <c r="G26" s="40">
        <f t="array" ref="G26">INDEX('Aceite Virgen Extra'!$A$259:$YM$285,MATCH($B26,'Aceite Virgen Extra'!$A$259:$A$285,0),MATCH(G$5,'Aceite Virgen Extra'!$A$259:$YM$259,0))</f>
        <v>4.3800000000000008</v>
      </c>
      <c r="H26" s="40">
        <f t="array" ref="H26">INDEX('Aceite Virgen Extra'!$A$259:$YM$285,MATCH($B26,'Aceite Virgen Extra'!$A$259:$A$285,0),MATCH(H$5,'Aceite Virgen Extra'!$A$259:$YM$259,0))</f>
        <v>0.61</v>
      </c>
      <c r="I26" s="40">
        <f t="array" ref="I26">INDEX('Aceite Virgen Extra'!$A$259:$YM$285,MATCH($B26,'Aceite Virgen Extra'!$A$259:$A$285,0),MATCH(I$5,'Aceite Virgen Extra'!$A$259:$YM$259,0))</f>
        <v>1.57</v>
      </c>
      <c r="J26" s="40">
        <f t="array" ref="J26">INDEX('Aceite Virgen Extra'!$A$259:$YM$285,MATCH($B26,'Aceite Virgen Extra'!$A$259:$A$285,0),MATCH(J$5,'Aceite Virgen Extra'!$A$259:$YM$259,0))</f>
        <v>0.7</v>
      </c>
      <c r="K26" s="40">
        <f t="array" ref="K26">INDEX('Aceite Virgen Extra'!$A$259:$YM$285,MATCH($B26,'Aceite Virgen Extra'!$A$259:$A$285,0),MATCH(K$5,'Aceite Virgen Extra'!$A$259:$YM$259,0))</f>
        <v>0.35</v>
      </c>
      <c r="L26" s="40">
        <f t="array" ref="L26">INDEX('Aceite Virgen Extra'!$A$259:$YM$285,MATCH($B26,'Aceite Virgen Extra'!$A$259:$A$285,0),MATCH(L$5,'Aceite Virgen Extra'!$A$259:$YM$259,0))</f>
        <v>0.66999999999999993</v>
      </c>
      <c r="M26" s="40">
        <f t="array" ref="M26">INDEX('Aceite Virgen Extra'!$A$259:$YM$285,MATCH($B26,'Aceite Virgen Extra'!$A$259:$A$285,0),MATCH(M$5,'Aceite Virgen Extra'!$A$259:$YM$259,0))</f>
        <v>1.25</v>
      </c>
      <c r="N26" s="40">
        <f t="array" ref="N26">INDEX('Aceite Virgen Extra'!$A$259:$YM$285,MATCH($B26,'Aceite Virgen Extra'!$A$259:$A$285,0),MATCH(N$5,'Aceite Virgen Extra'!$A$259:$YM$259,0))</f>
        <v>0.76</v>
      </c>
      <c r="O26" s="40">
        <f t="array" ref="O26">INDEX('Aceite Virgen Extra'!$A$259:$YM$285,MATCH($B26,'Aceite Virgen Extra'!$A$259:$A$285,0),MATCH(O$5,'Aceite Virgen Extra'!$A$259:$YM$259,0))</f>
        <v>0.64</v>
      </c>
      <c r="P26" s="40">
        <f t="array" ref="P26">INDEX('Aceite Virgen Extra'!$A$259:$YM$285,MATCH($B26,'Aceite Virgen Extra'!$A$259:$A$285,0),MATCH(P$5,'Aceite Virgen Extra'!$A$259:$YM$259,0))</f>
        <v>0.33</v>
      </c>
    </row>
    <row r="27" spans="2:16" x14ac:dyDescent="0.3">
      <c r="B27" s="19">
        <f t="shared" si="1"/>
        <v>5.7</v>
      </c>
      <c r="C27" s="18">
        <f t="shared" si="2"/>
        <v>5.9</v>
      </c>
      <c r="E27" s="40">
        <f t="array" ref="E27">INDEX('Aceite Virgen Extra'!$A$259:$YM$285,MATCH($B27,'Aceite Virgen Extra'!$A$259:$A$285,0),MATCH(E$5,'Aceite Virgen Extra'!$A$259:$YM$259,0))</f>
        <v>5.5699999999999994</v>
      </c>
      <c r="F27" s="40">
        <f t="array" ref="F27">INDEX('Aceite Virgen Extra'!$A$259:$YM$285,MATCH($B27,'Aceite Virgen Extra'!$A$259:$A$285,0),MATCH(F$5,'Aceite Virgen Extra'!$A$259:$YM$259,0))</f>
        <v>2.69</v>
      </c>
      <c r="G27" s="40">
        <f t="array" ref="G27">INDEX('Aceite Virgen Extra'!$A$259:$YM$285,MATCH($B27,'Aceite Virgen Extra'!$A$259:$A$285,0),MATCH(G$5,'Aceite Virgen Extra'!$A$259:$YM$259,0))</f>
        <v>5.71</v>
      </c>
      <c r="H27" s="40">
        <f t="array" ref="H27">INDEX('Aceite Virgen Extra'!$A$259:$YM$285,MATCH($B27,'Aceite Virgen Extra'!$A$259:$A$285,0),MATCH(H$5,'Aceite Virgen Extra'!$A$259:$YM$259,0))</f>
        <v>2.5300000000000002</v>
      </c>
      <c r="I27" s="40">
        <f t="array" ref="I27">INDEX('Aceite Virgen Extra'!$A$259:$YM$285,MATCH($B27,'Aceite Virgen Extra'!$A$259:$A$285,0),MATCH(I$5,'Aceite Virgen Extra'!$A$259:$YM$259,0))</f>
        <v>2.77</v>
      </c>
      <c r="J27" s="40">
        <f t="array" ref="J27">INDEX('Aceite Virgen Extra'!$A$259:$YM$285,MATCH($B27,'Aceite Virgen Extra'!$A$259:$A$285,0),MATCH(J$5,'Aceite Virgen Extra'!$A$259:$YM$259,0))</f>
        <v>4.8199999999999994</v>
      </c>
      <c r="K27" s="40">
        <f t="array" ref="K27">INDEX('Aceite Virgen Extra'!$A$259:$YM$285,MATCH($B27,'Aceite Virgen Extra'!$A$259:$A$285,0),MATCH(K$5,'Aceite Virgen Extra'!$A$259:$YM$259,0))</f>
        <v>4.49</v>
      </c>
      <c r="L27" s="40">
        <f t="array" ref="L27">INDEX('Aceite Virgen Extra'!$A$259:$YM$285,MATCH($B27,'Aceite Virgen Extra'!$A$259:$A$285,0),MATCH(L$5,'Aceite Virgen Extra'!$A$259:$YM$259,0))</f>
        <v>3.3</v>
      </c>
      <c r="M27" s="40">
        <f t="array" ref="M27">INDEX('Aceite Virgen Extra'!$A$259:$YM$285,MATCH($B27,'Aceite Virgen Extra'!$A$259:$A$285,0),MATCH(M$5,'Aceite Virgen Extra'!$A$259:$YM$259,0))</f>
        <v>3.1799999999999997</v>
      </c>
      <c r="N27" s="40">
        <f t="array" ref="N27">INDEX('Aceite Virgen Extra'!$A$259:$YM$285,MATCH($B27,'Aceite Virgen Extra'!$A$259:$A$285,0),MATCH(N$5,'Aceite Virgen Extra'!$A$259:$YM$259,0))</f>
        <v>5.09</v>
      </c>
      <c r="O27" s="40">
        <f t="array" ref="O27">INDEX('Aceite Virgen Extra'!$A$259:$YM$285,MATCH($B27,'Aceite Virgen Extra'!$A$259:$A$285,0),MATCH(O$5,'Aceite Virgen Extra'!$A$259:$YM$259,0))</f>
        <v>3.25</v>
      </c>
      <c r="P27" s="40">
        <f t="array" ref="P27">INDEX('Aceite Virgen Extra'!$A$259:$YM$285,MATCH($B27,'Aceite Virgen Extra'!$A$259:$A$285,0),MATCH(P$5,'Aceite Virgen Extra'!$A$259:$YM$259,0))</f>
        <v>2.64</v>
      </c>
    </row>
    <row r="28" spans="2:16" x14ac:dyDescent="0.3">
      <c r="B28" s="19">
        <f t="shared" si="1"/>
        <v>5.9</v>
      </c>
      <c r="C28" s="18">
        <f t="shared" si="2"/>
        <v>6.1</v>
      </c>
      <c r="E28" s="40">
        <f t="array" ref="E28">INDEX('Aceite Virgen Extra'!$A$259:$YM$285,MATCH($B28,'Aceite Virgen Extra'!$A$259:$A$285,0),MATCH(E$5,'Aceite Virgen Extra'!$A$259:$YM$259,0))</f>
        <v>2.9600000000000004</v>
      </c>
      <c r="F28" s="40">
        <f t="array" ref="F28">INDEX('Aceite Virgen Extra'!$A$259:$YM$285,MATCH($B28,'Aceite Virgen Extra'!$A$259:$A$285,0),MATCH(F$5,'Aceite Virgen Extra'!$A$259:$YM$259,0))</f>
        <v>1.96</v>
      </c>
      <c r="G28" s="40">
        <f t="array" ref="G28">INDEX('Aceite Virgen Extra'!$A$259:$YM$285,MATCH($B28,'Aceite Virgen Extra'!$A$259:$A$285,0),MATCH(G$5,'Aceite Virgen Extra'!$A$259:$YM$259,0))</f>
        <v>3.5100000000000002</v>
      </c>
      <c r="H28" s="40">
        <f t="array" ref="H28">INDEX('Aceite Virgen Extra'!$A$259:$YM$285,MATCH($B28,'Aceite Virgen Extra'!$A$259:$A$285,0),MATCH(H$5,'Aceite Virgen Extra'!$A$259:$YM$259,0))</f>
        <v>6.8599999999999994</v>
      </c>
      <c r="I28" s="40">
        <f t="array" ref="I28">INDEX('Aceite Virgen Extra'!$A$259:$YM$285,MATCH($B28,'Aceite Virgen Extra'!$A$259:$A$285,0),MATCH(I$5,'Aceite Virgen Extra'!$A$259:$YM$259,0))</f>
        <v>8.8500000000000014</v>
      </c>
      <c r="J28" s="40">
        <f t="array" ref="J28">INDEX('Aceite Virgen Extra'!$A$259:$YM$285,MATCH($B28,'Aceite Virgen Extra'!$A$259:$A$285,0),MATCH(J$5,'Aceite Virgen Extra'!$A$259:$YM$259,0))</f>
        <v>9.59</v>
      </c>
      <c r="K28" s="40">
        <f t="array" ref="K28">INDEX('Aceite Virgen Extra'!$A$259:$YM$285,MATCH($B28,'Aceite Virgen Extra'!$A$259:$A$285,0),MATCH(K$5,'Aceite Virgen Extra'!$A$259:$YM$259,0))</f>
        <v>7.3000000000000007</v>
      </c>
      <c r="L28" s="40">
        <f t="array" ref="L28">INDEX('Aceite Virgen Extra'!$A$259:$YM$285,MATCH($B28,'Aceite Virgen Extra'!$A$259:$A$285,0),MATCH(L$5,'Aceite Virgen Extra'!$A$259:$YM$259,0))</f>
        <v>4.57</v>
      </c>
      <c r="M28" s="40">
        <f t="array" ref="M28">INDEX('Aceite Virgen Extra'!$A$259:$YM$285,MATCH($B28,'Aceite Virgen Extra'!$A$259:$A$285,0),MATCH(M$5,'Aceite Virgen Extra'!$A$259:$YM$259,0))</f>
        <v>4.08</v>
      </c>
      <c r="N28" s="40">
        <f t="array" ref="N28">INDEX('Aceite Virgen Extra'!$A$259:$YM$285,MATCH($B28,'Aceite Virgen Extra'!$A$259:$A$285,0),MATCH(N$5,'Aceite Virgen Extra'!$A$259:$YM$259,0))</f>
        <v>3.3800000000000003</v>
      </c>
      <c r="O28" s="40">
        <f t="array" ref="O28">INDEX('Aceite Virgen Extra'!$A$259:$YM$285,MATCH($B28,'Aceite Virgen Extra'!$A$259:$A$285,0),MATCH(O$5,'Aceite Virgen Extra'!$A$259:$YM$259,0))</f>
        <v>5.2600000000000007</v>
      </c>
      <c r="P28" s="40">
        <f t="array" ref="P28">INDEX('Aceite Virgen Extra'!$A$259:$YM$285,MATCH($B28,'Aceite Virgen Extra'!$A$259:$A$285,0),MATCH(P$5,'Aceite Virgen Extra'!$A$259:$YM$259,0))</f>
        <v>1.54</v>
      </c>
    </row>
    <row r="29" spans="2:16" x14ac:dyDescent="0.3">
      <c r="B29" s="19">
        <f t="shared" si="1"/>
        <v>6.1</v>
      </c>
      <c r="C29" s="18">
        <f t="shared" si="2"/>
        <v>6.3</v>
      </c>
      <c r="E29" s="40">
        <f t="array" ref="E29">INDEX('Aceite Virgen Extra'!$A$259:$YM$285,MATCH($B29,'Aceite Virgen Extra'!$A$259:$A$285,0),MATCH(E$5,'Aceite Virgen Extra'!$A$259:$YM$259,0))</f>
        <v>8.68</v>
      </c>
      <c r="F29" s="40">
        <f t="array" ref="F29">INDEX('Aceite Virgen Extra'!$A$259:$YM$285,MATCH($B29,'Aceite Virgen Extra'!$A$259:$A$285,0),MATCH(F$5,'Aceite Virgen Extra'!$A$259:$YM$259,0))</f>
        <v>4.74</v>
      </c>
      <c r="G29" s="40">
        <f t="array" ref="G29">INDEX('Aceite Virgen Extra'!$A$259:$YM$285,MATCH($B29,'Aceite Virgen Extra'!$A$259:$A$285,0),MATCH(G$5,'Aceite Virgen Extra'!$A$259:$YM$259,0))</f>
        <v>3.99</v>
      </c>
      <c r="H29" s="40">
        <f t="array" ref="H29">INDEX('Aceite Virgen Extra'!$A$259:$YM$285,MATCH($B29,'Aceite Virgen Extra'!$A$259:$A$285,0),MATCH(H$5,'Aceite Virgen Extra'!$A$259:$YM$259,0))</f>
        <v>4.01</v>
      </c>
      <c r="I29" s="40">
        <f t="array" ref="I29">INDEX('Aceite Virgen Extra'!$A$259:$YM$285,MATCH($B29,'Aceite Virgen Extra'!$A$259:$A$285,0),MATCH(I$5,'Aceite Virgen Extra'!$A$259:$YM$259,0))</f>
        <v>0.70000000000000007</v>
      </c>
      <c r="J29" s="40">
        <f t="array" ref="J29">INDEX('Aceite Virgen Extra'!$A$259:$YM$285,MATCH($B29,'Aceite Virgen Extra'!$A$259:$A$285,0),MATCH(J$5,'Aceite Virgen Extra'!$A$259:$YM$259,0))</f>
        <v>0.87</v>
      </c>
      <c r="K29" s="40">
        <f t="array" ref="K29">INDEX('Aceite Virgen Extra'!$A$259:$YM$285,MATCH($B29,'Aceite Virgen Extra'!$A$259:$A$285,0),MATCH(K$5,'Aceite Virgen Extra'!$A$259:$YM$259,0))</f>
        <v>0.39</v>
      </c>
      <c r="L29" s="40">
        <f t="array" ref="L29">INDEX('Aceite Virgen Extra'!$A$259:$YM$285,MATCH($B29,'Aceite Virgen Extra'!$A$259:$A$285,0),MATCH(L$5,'Aceite Virgen Extra'!$A$259:$YM$259,0))</f>
        <v>0.32</v>
      </c>
      <c r="M29" s="40">
        <f t="array" ref="M29">INDEX('Aceite Virgen Extra'!$A$259:$YM$285,MATCH($B29,'Aceite Virgen Extra'!$A$259:$A$285,0),MATCH(M$5,'Aceite Virgen Extra'!$A$259:$YM$259,0))</f>
        <v>0.2</v>
      </c>
      <c r="N29" s="40">
        <f t="array" ref="N29">INDEX('Aceite Virgen Extra'!$A$259:$YM$285,MATCH($B29,'Aceite Virgen Extra'!$A$259:$A$285,0),MATCH(N$5,'Aceite Virgen Extra'!$A$259:$YM$259,0))</f>
        <v>0.16999999999999998</v>
      </c>
      <c r="O29" s="40">
        <f t="array" ref="O29">INDEX('Aceite Virgen Extra'!$A$259:$YM$285,MATCH($B29,'Aceite Virgen Extra'!$A$259:$A$285,0),MATCH(O$5,'Aceite Virgen Extra'!$A$259:$YM$259,0))</f>
        <v>0.44</v>
      </c>
      <c r="P29" s="40">
        <f t="array" ref="P29">INDEX('Aceite Virgen Extra'!$A$259:$YM$285,MATCH($B29,'Aceite Virgen Extra'!$A$259:$A$285,0),MATCH(P$5,'Aceite Virgen Extra'!$A$259:$YM$259,0))</f>
        <v>1.04</v>
      </c>
    </row>
    <row r="30" spans="2:16" x14ac:dyDescent="0.3">
      <c r="B30" s="19">
        <f t="shared" si="1"/>
        <v>6.3</v>
      </c>
      <c r="C30" s="18">
        <f t="shared" si="2"/>
        <v>6.5</v>
      </c>
      <c r="E30" s="40">
        <f t="array" ref="E30">INDEX('Aceite Virgen Extra'!$A$259:$YM$285,MATCH($B30,'Aceite Virgen Extra'!$A$259:$A$285,0),MATCH(E$5,'Aceite Virgen Extra'!$A$259:$YM$259,0))</f>
        <v>0.73</v>
      </c>
      <c r="F30" s="40">
        <f t="array" ref="F30">INDEX('Aceite Virgen Extra'!$A$259:$YM$285,MATCH($B30,'Aceite Virgen Extra'!$A$259:$A$285,0),MATCH(F$5,'Aceite Virgen Extra'!$A$259:$YM$259,0))</f>
        <v>1.4100000000000001</v>
      </c>
      <c r="G30" s="40">
        <f t="array" ref="G30">INDEX('Aceite Virgen Extra'!$A$259:$YM$285,MATCH($B30,'Aceite Virgen Extra'!$A$259:$A$285,0),MATCH(G$5,'Aceite Virgen Extra'!$A$259:$YM$259,0))</f>
        <v>1.87</v>
      </c>
      <c r="H30" s="40">
        <f t="array" ref="H30">INDEX('Aceite Virgen Extra'!$A$259:$YM$285,MATCH($B30,'Aceite Virgen Extra'!$A$259:$A$285,0),MATCH(H$5,'Aceite Virgen Extra'!$A$259:$YM$259,0))</f>
        <v>1.3900000000000001</v>
      </c>
      <c r="I30" s="40">
        <f t="array" ref="I30">INDEX('Aceite Virgen Extra'!$A$259:$YM$285,MATCH($B30,'Aceite Virgen Extra'!$A$259:$A$285,0),MATCH(I$5,'Aceite Virgen Extra'!$A$259:$YM$259,0))</f>
        <v>1.0899999999999999</v>
      </c>
      <c r="J30" s="40">
        <f t="array" ref="J30">INDEX('Aceite Virgen Extra'!$A$259:$YM$285,MATCH($B30,'Aceite Virgen Extra'!$A$259:$A$285,0),MATCH(J$5,'Aceite Virgen Extra'!$A$259:$YM$259,0))</f>
        <v>0.96</v>
      </c>
      <c r="K30" s="40">
        <f t="array" ref="K30">INDEX('Aceite Virgen Extra'!$A$259:$YM$285,MATCH($B30,'Aceite Virgen Extra'!$A$259:$A$285,0),MATCH(K$5,'Aceite Virgen Extra'!$A$259:$YM$259,0))</f>
        <v>0.52</v>
      </c>
      <c r="L30" s="40">
        <f t="array" ref="L30">INDEX('Aceite Virgen Extra'!$A$259:$YM$285,MATCH($B30,'Aceite Virgen Extra'!$A$259:$A$285,0),MATCH(L$5,'Aceite Virgen Extra'!$A$259:$YM$259,0))</f>
        <v>0.52</v>
      </c>
      <c r="M30" s="40">
        <f t="array" ref="M30">INDEX('Aceite Virgen Extra'!$A$259:$YM$285,MATCH($B30,'Aceite Virgen Extra'!$A$259:$A$285,0),MATCH(M$5,'Aceite Virgen Extra'!$A$259:$YM$259,0))</f>
        <v>0.21000000000000002</v>
      </c>
      <c r="N30" s="40">
        <f t="array" ref="N30">INDEX('Aceite Virgen Extra'!$A$259:$YM$285,MATCH($B30,'Aceite Virgen Extra'!$A$259:$A$285,0),MATCH(N$5,'Aceite Virgen Extra'!$A$259:$YM$259,0))</f>
        <v>0.27</v>
      </c>
      <c r="O30" s="40">
        <f t="array" ref="O30">INDEX('Aceite Virgen Extra'!$A$259:$YM$285,MATCH($B30,'Aceite Virgen Extra'!$A$259:$A$285,0),MATCH(O$5,'Aceite Virgen Extra'!$A$259:$YM$259,0))</f>
        <v>0.41000000000000003</v>
      </c>
      <c r="P30" s="40">
        <f t="array" ref="P30">INDEX('Aceite Virgen Extra'!$A$259:$YM$285,MATCH($B30,'Aceite Virgen Extra'!$A$259:$A$285,0),MATCH(P$5,'Aceite Virgen Extra'!$A$259:$YM$259,0))</f>
        <v>1.03</v>
      </c>
    </row>
    <row r="31" spans="2:16" x14ac:dyDescent="0.3">
      <c r="B31" s="19">
        <f t="shared" si="1"/>
        <v>6.5</v>
      </c>
      <c r="C31" s="18">
        <f t="shared" si="2"/>
        <v>6.7</v>
      </c>
      <c r="E31" s="40">
        <f t="array" ref="E31">INDEX('Aceite Virgen Extra'!$A$259:$YM$285,MATCH($B31,'Aceite Virgen Extra'!$A$259:$A$285,0),MATCH(E$5,'Aceite Virgen Extra'!$A$259:$YM$259,0))</f>
        <v>1.2</v>
      </c>
      <c r="F31" s="40">
        <f t="array" ref="F31">INDEX('Aceite Virgen Extra'!$A$259:$YM$285,MATCH($B31,'Aceite Virgen Extra'!$A$259:$A$285,0),MATCH(F$5,'Aceite Virgen Extra'!$A$259:$YM$259,0))</f>
        <v>0.91</v>
      </c>
      <c r="G31" s="40">
        <f t="array" ref="G31">INDEX('Aceite Virgen Extra'!$A$259:$YM$285,MATCH($B31,'Aceite Virgen Extra'!$A$259:$A$285,0),MATCH(G$5,'Aceite Virgen Extra'!$A$259:$YM$259,0))</f>
        <v>0.49999999999999994</v>
      </c>
      <c r="H31" s="40">
        <f t="array" ref="H31">INDEX('Aceite Virgen Extra'!$A$259:$YM$285,MATCH($B31,'Aceite Virgen Extra'!$A$259:$A$285,0),MATCH(H$5,'Aceite Virgen Extra'!$A$259:$YM$259,0))</f>
        <v>1.76</v>
      </c>
      <c r="I31" s="40">
        <f t="array" ref="I31">INDEX('Aceite Virgen Extra'!$A$259:$YM$285,MATCH($B31,'Aceite Virgen Extra'!$A$259:$A$285,0),MATCH(I$5,'Aceite Virgen Extra'!$A$259:$YM$259,0))</f>
        <v>0.72</v>
      </c>
      <c r="J31" s="40">
        <f t="array" ref="J31">INDEX('Aceite Virgen Extra'!$A$259:$YM$285,MATCH($B31,'Aceite Virgen Extra'!$A$259:$A$285,0),MATCH(J$5,'Aceite Virgen Extra'!$A$259:$YM$259,0))</f>
        <v>0.45</v>
      </c>
      <c r="K31" s="40">
        <f t="array" ref="K31">INDEX('Aceite Virgen Extra'!$A$259:$YM$285,MATCH($B31,'Aceite Virgen Extra'!$A$259:$A$285,0),MATCH(K$5,'Aceite Virgen Extra'!$A$259:$YM$259,0))</f>
        <v>0.94</v>
      </c>
      <c r="L31" s="40">
        <f t="array" ref="L31">INDEX('Aceite Virgen Extra'!$A$259:$YM$285,MATCH($B31,'Aceite Virgen Extra'!$A$259:$A$285,0),MATCH(L$5,'Aceite Virgen Extra'!$A$259:$YM$259,0))</f>
        <v>0.89</v>
      </c>
      <c r="M31" s="40">
        <f t="array" ref="M31">INDEX('Aceite Virgen Extra'!$A$259:$YM$285,MATCH($B31,'Aceite Virgen Extra'!$A$259:$A$285,0),MATCH(M$5,'Aceite Virgen Extra'!$A$259:$YM$259,0))</f>
        <v>0.82</v>
      </c>
      <c r="N31" s="40">
        <f t="array" ref="N31">INDEX('Aceite Virgen Extra'!$A$259:$YM$285,MATCH($B31,'Aceite Virgen Extra'!$A$259:$A$285,0),MATCH(N$5,'Aceite Virgen Extra'!$A$259:$YM$259,0))</f>
        <v>0.93</v>
      </c>
      <c r="O31" s="40">
        <f t="array" ref="O31">INDEX('Aceite Virgen Extra'!$A$259:$YM$285,MATCH($B31,'Aceite Virgen Extra'!$A$259:$A$285,0),MATCH(O$5,'Aceite Virgen Extra'!$A$259:$YM$259,0))</f>
        <v>0.57000000000000006</v>
      </c>
      <c r="P31" s="40">
        <f t="array" ref="P31">INDEX('Aceite Virgen Extra'!$A$259:$YM$285,MATCH($B31,'Aceite Virgen Extra'!$A$259:$A$285,0),MATCH(P$5,'Aceite Virgen Extra'!$A$259:$YM$259,0))</f>
        <v>0.27</v>
      </c>
    </row>
    <row r="32" spans="2:16" x14ac:dyDescent="0.3">
      <c r="B32" s="19">
        <f t="shared" si="1"/>
        <v>6.7</v>
      </c>
      <c r="C32" s="18">
        <f t="shared" si="2"/>
        <v>6.9</v>
      </c>
      <c r="E32" s="40">
        <f t="array" ref="E32">INDEX('Aceite Virgen Extra'!$A$259:$YM$285,MATCH($B32,'Aceite Virgen Extra'!$A$259:$A$285,0),MATCH(E$5,'Aceite Virgen Extra'!$A$259:$YM$259,0))</f>
        <v>0</v>
      </c>
      <c r="F32" s="40">
        <f t="array" ref="F32">INDEX('Aceite Virgen Extra'!$A$259:$YM$285,MATCH($B32,'Aceite Virgen Extra'!$A$259:$A$285,0),MATCH(F$5,'Aceite Virgen Extra'!$A$259:$YM$259,0))</f>
        <v>0</v>
      </c>
      <c r="G32" s="40">
        <f t="array" ref="G32">INDEX('Aceite Virgen Extra'!$A$259:$YM$285,MATCH($B32,'Aceite Virgen Extra'!$A$259:$A$285,0),MATCH(G$5,'Aceite Virgen Extra'!$A$259:$YM$259,0))</f>
        <v>0.05</v>
      </c>
      <c r="H32" s="40">
        <f t="array" ref="H32">INDEX('Aceite Virgen Extra'!$A$259:$YM$285,MATCH($B32,'Aceite Virgen Extra'!$A$259:$A$285,0),MATCH(H$5,'Aceite Virgen Extra'!$A$259:$YM$259,0))</f>
        <v>0.14000000000000001</v>
      </c>
      <c r="I32" s="40">
        <f t="array" ref="I32">INDEX('Aceite Virgen Extra'!$A$259:$YM$285,MATCH($B32,'Aceite Virgen Extra'!$A$259:$A$285,0),MATCH(I$5,'Aceite Virgen Extra'!$A$259:$YM$259,0))</f>
        <v>0.17</v>
      </c>
      <c r="J32" s="40">
        <f t="array" ref="J32">INDEX('Aceite Virgen Extra'!$A$259:$YM$285,MATCH($B32,'Aceite Virgen Extra'!$A$259:$A$285,0),MATCH(J$5,'Aceite Virgen Extra'!$A$259:$YM$259,0))</f>
        <v>0.04</v>
      </c>
      <c r="K32" s="40">
        <f t="array" ref="K32">INDEX('Aceite Virgen Extra'!$A$259:$YM$285,MATCH($B32,'Aceite Virgen Extra'!$A$259:$A$285,0),MATCH(K$5,'Aceite Virgen Extra'!$A$259:$YM$259,0))</f>
        <v>0.11000000000000001</v>
      </c>
      <c r="L32" s="40">
        <f t="array" ref="L32">INDEX('Aceite Virgen Extra'!$A$259:$YM$285,MATCH($B32,'Aceite Virgen Extra'!$A$259:$A$285,0),MATCH(L$5,'Aceite Virgen Extra'!$A$259:$YM$259,0))</f>
        <v>0.06</v>
      </c>
      <c r="M32" s="40">
        <f t="array" ref="M32">INDEX('Aceite Virgen Extra'!$A$259:$YM$285,MATCH($B32,'Aceite Virgen Extra'!$A$259:$A$285,0),MATCH(M$5,'Aceite Virgen Extra'!$A$259:$YM$259,0))</f>
        <v>0.22</v>
      </c>
      <c r="N32" s="40">
        <f t="array" ref="N32">INDEX('Aceite Virgen Extra'!$A$259:$YM$285,MATCH($B32,'Aceite Virgen Extra'!$A$259:$A$285,0),MATCH(N$5,'Aceite Virgen Extra'!$A$259:$YM$259,0))</f>
        <v>0.25</v>
      </c>
      <c r="O32" s="40">
        <f t="array" ref="O32">INDEX('Aceite Virgen Extra'!$A$259:$YM$285,MATCH($B32,'Aceite Virgen Extra'!$A$259:$A$285,0),MATCH(O$5,'Aceite Virgen Extra'!$A$259:$YM$259,0))</f>
        <v>0.08</v>
      </c>
      <c r="P32" s="40">
        <f t="array" ref="P32">INDEX('Aceite Virgen Extra'!$A$259:$YM$285,MATCH($B32,'Aceite Virgen Extra'!$A$259:$A$285,0),MATCH(P$5,'Aceite Virgen Extra'!$A$259:$YM$259,0))</f>
        <v>0.16999999999999998</v>
      </c>
    </row>
    <row r="33" spans="2:16" x14ac:dyDescent="0.3">
      <c r="B33" s="54">
        <f t="shared" si="1"/>
        <v>6.9</v>
      </c>
      <c r="C33" s="18"/>
      <c r="E33" s="40">
        <f t="array" ref="E33">INDEX('Aceite Virgen Extra'!$A$259:$YM$285,MATCH($B33,'Aceite Virgen Extra'!$A$259:$A$285,0),MATCH(E$5,'Aceite Virgen Extra'!$A$259:$YM$259,0))</f>
        <v>8.009999999999998</v>
      </c>
      <c r="F33" s="40">
        <f t="array" ref="F33">INDEX('Aceite Virgen Extra'!$A$259:$YM$285,MATCH($B33,'Aceite Virgen Extra'!$A$259:$A$285,0),MATCH(F$5,'Aceite Virgen Extra'!$A$259:$YM$259,0))</f>
        <v>7.2299999999999986</v>
      </c>
      <c r="G33" s="40">
        <f t="array" ref="G33">INDEX('Aceite Virgen Extra'!$A$259:$YM$285,MATCH($B33,'Aceite Virgen Extra'!$A$259:$A$285,0),MATCH(G$5,'Aceite Virgen Extra'!$A$259:$YM$259,0))</f>
        <v>9.7800000000000011</v>
      </c>
      <c r="H33" s="40">
        <f t="array" ref="H33">INDEX('Aceite Virgen Extra'!$A$259:$YM$285,MATCH($B33,'Aceite Virgen Extra'!$A$259:$A$285,0),MATCH(H$5,'Aceite Virgen Extra'!$A$259:$YM$259,0))</f>
        <v>9.99</v>
      </c>
      <c r="I33" s="40">
        <f t="array" ref="I33">INDEX('Aceite Virgen Extra'!$A$259:$YM$285,MATCH($B33,'Aceite Virgen Extra'!$A$259:$A$285,0),MATCH(I$5,'Aceite Virgen Extra'!$A$259:$YM$259,0))</f>
        <v>7.879999999999999</v>
      </c>
      <c r="J33" s="40">
        <f t="array" ref="J33">INDEX('Aceite Virgen Extra'!$A$259:$YM$285,MATCH($B33,'Aceite Virgen Extra'!$A$259:$A$285,0),MATCH(J$5,'Aceite Virgen Extra'!$A$259:$YM$259,0))</f>
        <v>6.9099999999999984</v>
      </c>
      <c r="K33" s="40">
        <f t="array" ref="K33">INDEX('Aceite Virgen Extra'!$A$259:$YM$285,MATCH($B33,'Aceite Virgen Extra'!$A$259:$A$285,0),MATCH(K$5,'Aceite Virgen Extra'!$A$259:$YM$259,0))</f>
        <v>7.4899999999999984</v>
      </c>
      <c r="L33" s="40">
        <f t="array" ref="L33">INDEX('Aceite Virgen Extra'!$A$259:$YM$285,MATCH($B33,'Aceite Virgen Extra'!$A$259:$A$285,0),MATCH(L$5,'Aceite Virgen Extra'!$A$259:$YM$259,0))</f>
        <v>8.9700000000000006</v>
      </c>
      <c r="M33" s="40">
        <f t="array" ref="M33">INDEX('Aceite Virgen Extra'!$A$259:$YM$285,MATCH($B33,'Aceite Virgen Extra'!$A$259:$A$285,0),MATCH(M$5,'Aceite Virgen Extra'!$A$259:$YM$259,0))</f>
        <v>7.0599999999999987</v>
      </c>
      <c r="N33" s="40">
        <f t="array" ref="N33">INDEX('Aceite Virgen Extra'!$A$259:$YM$285,MATCH($B33,'Aceite Virgen Extra'!$A$259:$A$285,0),MATCH(N$5,'Aceite Virgen Extra'!$A$259:$YM$259,0))</f>
        <v>8.0599999999999987</v>
      </c>
      <c r="O33" s="40">
        <f t="array" ref="O33">INDEX('Aceite Virgen Extra'!$A$259:$YM$285,MATCH($B33,'Aceite Virgen Extra'!$A$259:$A$285,0),MATCH(O$5,'Aceite Virgen Extra'!$A$259:$YM$259,0))</f>
        <v>8.4400000000000013</v>
      </c>
      <c r="P33" s="40">
        <f t="array" ref="P33">INDEX('Aceite Virgen Extra'!$A$259:$YM$285,MATCH($B33,'Aceite Virgen Extra'!$A$259:$A$285,0),MATCH(P$5,'Aceite Virgen Extra'!$A$259:$YM$259,0))</f>
        <v>8.9800000000000022</v>
      </c>
    </row>
    <row r="34" spans="2:16" x14ac:dyDescent="0.3">
      <c r="P34" s="38"/>
    </row>
    <row r="35" spans="2:16" x14ac:dyDescent="0.3">
      <c r="E35" s="40">
        <f>SUM(E10:E34)</f>
        <v>100.04999999999998</v>
      </c>
      <c r="F35" s="40">
        <f t="shared" ref="F35:P35" si="3">SUM(F10:F34)</f>
        <v>100.02999999999996</v>
      </c>
      <c r="G35" s="40">
        <f t="shared" si="3"/>
        <v>100.00999999999999</v>
      </c>
      <c r="H35" s="40">
        <f t="shared" si="3"/>
        <v>100.01</v>
      </c>
      <c r="I35" s="40">
        <f t="shared" si="3"/>
        <v>100</v>
      </c>
      <c r="J35" s="40">
        <f t="shared" si="3"/>
        <v>100</v>
      </c>
      <c r="K35" s="40">
        <f t="shared" si="3"/>
        <v>99.95999999999998</v>
      </c>
      <c r="L35" s="40">
        <f t="shared" si="3"/>
        <v>99.990000000000009</v>
      </c>
      <c r="M35" s="40">
        <f t="shared" si="3"/>
        <v>99.999999999999986</v>
      </c>
      <c r="N35" s="40">
        <f t="shared" si="3"/>
        <v>100.03</v>
      </c>
      <c r="O35" s="40">
        <f t="shared" si="3"/>
        <v>99.96</v>
      </c>
      <c r="P35" s="40">
        <f t="shared" si="3"/>
        <v>100.02000000000001</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topLeftCell="A4" workbookViewId="0">
      <selection activeCell="B10" sqref="B10:C33"/>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298</v>
      </c>
    </row>
    <row r="4" spans="2:17" x14ac:dyDescent="0.3">
      <c r="B4" s="25" t="s">
        <v>266</v>
      </c>
    </row>
    <row r="5" spans="2:17" hidden="1" x14ac:dyDescent="0.3">
      <c r="E5" s="39" t="str">
        <f t="shared" ref="E5:P5" si="0">E9&amp;$C$2</f>
        <v xml:space="preserve"> ENERO 18T.España</v>
      </c>
      <c r="F5" s="39" t="str">
        <f t="shared" si="0"/>
        <v xml:space="preserve"> FEBRERO 18T.España</v>
      </c>
      <c r="G5" s="39" t="str">
        <f t="shared" si="0"/>
        <v xml:space="preserve"> MARZO 18T.España</v>
      </c>
      <c r="H5" s="39" t="str">
        <f t="shared" si="0"/>
        <v xml:space="preserve"> ABRIL 18T.España</v>
      </c>
      <c r="I5" s="39" t="str">
        <f t="shared" si="0"/>
        <v xml:space="preserve"> MAYO 18T.España</v>
      </c>
      <c r="J5" s="39" t="str">
        <f t="shared" si="0"/>
        <v xml:space="preserve"> JUNIO 18T.España</v>
      </c>
      <c r="K5" s="39" t="str">
        <f t="shared" si="0"/>
        <v xml:space="preserve"> JULIO 18T.España</v>
      </c>
      <c r="L5" s="39" t="str">
        <f t="shared" si="0"/>
        <v xml:space="preserve"> AGOSTO 18T.España</v>
      </c>
      <c r="M5" s="39" t="str">
        <f t="shared" si="0"/>
        <v xml:space="preserve"> SEPTIEMBRE 18T.España</v>
      </c>
      <c r="N5" s="39" t="str">
        <f t="shared" si="0"/>
        <v xml:space="preserve"> OCTUBRE 18T.España</v>
      </c>
      <c r="O5" s="39" t="str">
        <f t="shared" si="0"/>
        <v xml:space="preserve"> NOVIEMBRE 18T.España</v>
      </c>
      <c r="P5" s="39" t="str">
        <f t="shared" si="0"/>
        <v xml:space="preserve"> DICIEMBRE 18T.España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Oliva'!$A$260:$YM$260,,MAX(IF('Aceite de Oliva'!$A$260:$YM$260&lt;&gt;"",COLUMN('Aceite de Oliva'!$A$260:$YM$260)))-(7*E8))</f>
        <v xml:space="preserve"> ENERO 18</v>
      </c>
      <c r="F9" s="6" t="str">
        <f t="array" ref="F9">INDEX('Aceite de Oliva'!$A$260:$YM$260,,MAX(IF('Aceite de Oliva'!$A$260:$YM$260&lt;&gt;"",COLUMN('Aceite de Oliva'!$A$260:$YM$260)))-(7*F8))</f>
        <v xml:space="preserve"> FEBRERO 18</v>
      </c>
      <c r="G9" s="6" t="str">
        <f t="array" ref="G9">INDEX('Aceite de Oliva'!$A$260:$YM$260,,MAX(IF('Aceite de Oliva'!$A$260:$YM$260&lt;&gt;"",COLUMN('Aceite de Oliva'!$A$260:$YM$260)))-(7*G8))</f>
        <v xml:space="preserve"> MARZO 18</v>
      </c>
      <c r="H9" s="6" t="str">
        <f t="array" ref="H9">INDEX('Aceite de Oliva'!$A$260:$YM$260,,MAX(IF('Aceite de Oliva'!$A$260:$YM$260&lt;&gt;"",COLUMN('Aceite de Oliva'!$A$260:$YM$260)))-(7*H8))</f>
        <v xml:space="preserve"> ABRIL 18</v>
      </c>
      <c r="I9" s="6" t="str">
        <f t="array" ref="I9">INDEX('Aceite de Oliva'!$A$260:$YM$260,,MAX(IF('Aceite de Oliva'!$A$260:$YM$260&lt;&gt;"",COLUMN('Aceite de Oliva'!$A$260:$YM$260)))-(7*I8))</f>
        <v xml:space="preserve"> MAYO 18</v>
      </c>
      <c r="J9" s="6" t="str">
        <f t="array" ref="J9">INDEX('Aceite de Oliva'!$A$260:$YM$260,,MAX(IF('Aceite de Oliva'!$A$260:$YM$260&lt;&gt;"",COLUMN('Aceite de Oliva'!$A$260:$YM$260)))-(7*J8))</f>
        <v xml:space="preserve"> JUNIO 18</v>
      </c>
      <c r="K9" s="6" t="str">
        <f t="array" ref="K9">INDEX('Aceite de Oliva'!$A$260:$YM$260,,MAX(IF('Aceite de Oliva'!$A$260:$YM$260&lt;&gt;"",COLUMN('Aceite de Oliva'!$A$260:$YM$260)))-(7*K8))</f>
        <v xml:space="preserve"> JULIO 18</v>
      </c>
      <c r="L9" s="6" t="str">
        <f t="array" ref="L9">INDEX('Aceite de Oliva'!$A$260:$YM$260,,MAX(IF('Aceite de Oliva'!$A$260:$YM$260&lt;&gt;"",COLUMN('Aceite de Oliva'!$A$260:$YM$260)))-(7*L8))</f>
        <v xml:space="preserve"> AGOSTO 18</v>
      </c>
      <c r="M9" s="6" t="str">
        <f t="array" ref="M9">INDEX('Aceite de Oliva'!$A$260:$YM$260,,MAX(IF('Aceite de Oliva'!$A$260:$YM$260&lt;&gt;"",COLUMN('Aceite de Oliva'!$A$260:$YM$260)))-(7*M8))</f>
        <v xml:space="preserve"> SEPTIEMBRE 18</v>
      </c>
      <c r="N9" s="6" t="str">
        <f t="array" ref="N9">INDEX('Aceite de Oliva'!$A$260:$YM$260,,MAX(IF('Aceite de Oliva'!$A$260:$YM$260&lt;&gt;"",COLUMN('Aceite de Oliva'!$A$260:$YM$260)))-(7*N8))</f>
        <v xml:space="preserve"> OCTUBRE 18</v>
      </c>
      <c r="O9" s="6" t="str">
        <f t="array" ref="O9">INDEX('Aceite de Oliva'!$A$260:$YM$260,,MAX(IF('Aceite de Oliva'!$A$260:$YM$260&lt;&gt;"",COLUMN('Aceite de Oliva'!$A$260:$YM$260)))-(7*O8))</f>
        <v xml:space="preserve"> NOVIEMBRE 18</v>
      </c>
      <c r="P9" s="6" t="str">
        <f t="array" ref="P9">INDEX('Aceite de Oliva'!$A$260:$YM$260,,MAX(IF('Aceite de Oliva'!$A$260:$YM$260&lt;&gt;"",COLUMN('Aceite de Oliva'!$A$260:$YM$260))))</f>
        <v xml:space="preserve"> DICIEMBRE 18</v>
      </c>
    </row>
    <row r="10" spans="2:17" x14ac:dyDescent="0.3">
      <c r="B10" s="15"/>
      <c r="C10" s="24">
        <v>2.9</v>
      </c>
      <c r="E10" s="40">
        <f t="array" ref="E10">INDEX('Aceite Virgen'!$A$259:$YM$285,MATCH($B10,'Aceite Virgen'!$A$259:$A$285,0),MATCH(E$5,'Aceite Virgen'!$A$259:$YM$259,0))</f>
        <v>1.3900000000000001</v>
      </c>
      <c r="F10" s="40">
        <f t="array" ref="F10">INDEX('Aceite Virgen'!$A$259:$YM$285,MATCH($B10,'Aceite Virgen'!$A$259:$A$285,0),MATCH(F$5,'Aceite Virgen'!$A$259:$YM$259,0))</f>
        <v>1.3900000000000001</v>
      </c>
      <c r="G10" s="40">
        <f t="array" ref="G10">INDEX('Aceite Virgen'!$A$259:$YM$285,MATCH($B10,'Aceite Virgen'!$A$259:$A$285,0),MATCH(G$5,'Aceite Virgen'!$A$259:$YM$259,0))</f>
        <v>1.2900000000000003</v>
      </c>
      <c r="H10" s="40">
        <f t="array" ref="H10">INDEX('Aceite Virgen'!$A$259:$YM$285,MATCH($B10,'Aceite Virgen'!$A$259:$A$285,0),MATCH(H$5,'Aceite Virgen'!$A$259:$YM$259,0))</f>
        <v>1.9200000000000002</v>
      </c>
      <c r="I10" s="40">
        <f t="array" ref="I10">INDEX('Aceite Virgen'!$A$259:$YM$285,MATCH($B10,'Aceite Virgen'!$A$259:$A$285,0),MATCH(I$5,'Aceite Virgen'!$A$259:$YM$259,0))</f>
        <v>0.92999999999999994</v>
      </c>
      <c r="J10" s="40">
        <f t="array" ref="J10">INDEX('Aceite Virgen'!$A$259:$YM$285,MATCH($B10,'Aceite Virgen'!$A$259:$A$285,0),MATCH(J$5,'Aceite Virgen'!$A$259:$YM$259,0))</f>
        <v>2.06</v>
      </c>
      <c r="K10" s="40">
        <f t="array" ref="K10">INDEX('Aceite Virgen'!$A$259:$YM$285,MATCH($B10,'Aceite Virgen'!$A$259:$A$285,0),MATCH(K$5,'Aceite Virgen'!$A$259:$YM$259,0))</f>
        <v>4.21</v>
      </c>
      <c r="L10" s="40">
        <f t="array" ref="L10">INDEX('Aceite Virgen'!$A$259:$YM$285,MATCH($B10,'Aceite Virgen'!$A$259:$A$285,0),MATCH(L$5,'Aceite Virgen'!$A$259:$YM$259,0))</f>
        <v>2.29</v>
      </c>
      <c r="M10" s="40">
        <f t="array" ref="M10">INDEX('Aceite Virgen'!$A$259:$YM$285,MATCH($B10,'Aceite Virgen'!$A$259:$A$285,0),MATCH(M$5,'Aceite Virgen'!$A$259:$YM$259,0))</f>
        <v>4.38</v>
      </c>
      <c r="N10" s="40">
        <f t="array" ref="N10">INDEX('Aceite Virgen'!$A$259:$YM$285,MATCH($B10,'Aceite Virgen'!$A$259:$A$285,0),MATCH(N$5,'Aceite Virgen'!$A$259:$YM$259,0))</f>
        <v>2.5299999999999998</v>
      </c>
      <c r="O10" s="40">
        <f t="array" ref="O10">INDEX('Aceite Virgen'!$A$259:$YM$285,MATCH($B10,'Aceite Virgen'!$A$259:$A$285,0),MATCH(O$5,'Aceite Virgen'!$A$259:$YM$259,0))</f>
        <v>9.59</v>
      </c>
      <c r="P10" s="40">
        <f t="array" ref="P10">INDEX('Aceite Virgen'!$A$259:$YM$285,MATCH($B10,'Aceite Virgen'!$A$259:$A$285,0),MATCH(P$5,'Aceite Virgen'!$A$259:$YM$259,0))</f>
        <v>9.0000000000000018</v>
      </c>
    </row>
    <row r="11" spans="2:17" x14ac:dyDescent="0.3">
      <c r="B11" s="19">
        <f t="shared" ref="B11:B33" si="1">C10</f>
        <v>2.9</v>
      </c>
      <c r="C11" s="18">
        <f>ROUND(B11+$C$7,2)</f>
        <v>3</v>
      </c>
      <c r="E11" s="40">
        <f t="array" ref="E11">INDEX('Aceite Virgen'!$A$259:$YM$285,MATCH($B11,'Aceite Virgen'!$A$259:$A$285,0),MATCH(E$5,'Aceite Virgen'!$A$259:$YM$259,0))</f>
        <v>0.14000000000000001</v>
      </c>
      <c r="F11" s="40">
        <f t="array" ref="F11">INDEX('Aceite Virgen'!$A$259:$YM$285,MATCH($B11,'Aceite Virgen'!$A$259:$A$285,0),MATCH(F$5,'Aceite Virgen'!$A$259:$YM$259,0))</f>
        <v>0.26</v>
      </c>
      <c r="G11" s="40">
        <f t="array" ref="G11">INDEX('Aceite Virgen'!$A$259:$YM$285,MATCH($B11,'Aceite Virgen'!$A$259:$A$285,0),MATCH(G$5,'Aceite Virgen'!$A$259:$YM$259,0))</f>
        <v>0.44</v>
      </c>
      <c r="H11" s="40">
        <f t="array" ref="H11">INDEX('Aceite Virgen'!$A$259:$YM$285,MATCH($B11,'Aceite Virgen'!$A$259:$A$285,0),MATCH(H$5,'Aceite Virgen'!$A$259:$YM$259,0))</f>
        <v>0.37</v>
      </c>
      <c r="I11" s="40">
        <f t="array" ref="I11">INDEX('Aceite Virgen'!$A$259:$YM$285,MATCH($B11,'Aceite Virgen'!$A$259:$A$285,0),MATCH(I$5,'Aceite Virgen'!$A$259:$YM$259,0))</f>
        <v>0.77</v>
      </c>
      <c r="J11" s="40">
        <f t="array" ref="J11">INDEX('Aceite Virgen'!$A$259:$YM$285,MATCH($B11,'Aceite Virgen'!$A$259:$A$285,0),MATCH(J$5,'Aceite Virgen'!$A$259:$YM$259,0))</f>
        <v>1.1599999999999999</v>
      </c>
      <c r="K11" s="40">
        <f t="array" ref="K11">INDEX('Aceite Virgen'!$A$259:$YM$285,MATCH($B11,'Aceite Virgen'!$A$259:$A$285,0),MATCH(K$5,'Aceite Virgen'!$A$259:$YM$259,0))</f>
        <v>3.34</v>
      </c>
      <c r="L11" s="40">
        <f t="array" ref="L11">INDEX('Aceite Virgen'!$A$259:$YM$285,MATCH($B11,'Aceite Virgen'!$A$259:$A$285,0),MATCH(L$5,'Aceite Virgen'!$A$259:$YM$259,0))</f>
        <v>2.78</v>
      </c>
      <c r="M11" s="40">
        <f t="array" ref="M11">INDEX('Aceite Virgen'!$A$259:$YM$285,MATCH($B11,'Aceite Virgen'!$A$259:$A$285,0),MATCH(M$5,'Aceite Virgen'!$A$259:$YM$259,0))</f>
        <v>4.41</v>
      </c>
      <c r="N11" s="40">
        <f t="array" ref="N11">INDEX('Aceite Virgen'!$A$259:$YM$285,MATCH($B11,'Aceite Virgen'!$A$259:$A$285,0),MATCH(N$5,'Aceite Virgen'!$A$259:$YM$259,0))</f>
        <v>5.67</v>
      </c>
      <c r="O11" s="40">
        <f t="array" ref="O11">INDEX('Aceite Virgen'!$A$259:$YM$285,MATCH($B11,'Aceite Virgen'!$A$259:$A$285,0),MATCH(O$5,'Aceite Virgen'!$A$259:$YM$259,0))</f>
        <v>9.3199999999999985</v>
      </c>
      <c r="P11" s="40">
        <f t="array" ref="P11">INDEX('Aceite Virgen'!$A$259:$YM$285,MATCH($B11,'Aceite Virgen'!$A$259:$A$285,0),MATCH(P$5,'Aceite Virgen'!$A$259:$YM$259,0))</f>
        <v>9.99</v>
      </c>
    </row>
    <row r="12" spans="2:17" x14ac:dyDescent="0.3">
      <c r="B12" s="19">
        <f t="shared" si="1"/>
        <v>3</v>
      </c>
      <c r="C12" s="18">
        <f t="shared" ref="C12:C32" si="2">ROUND(B12+$C$7,2)</f>
        <v>3.1</v>
      </c>
      <c r="E12" s="40">
        <f t="array" ref="E12">INDEX('Aceite Virgen'!$A$259:$YM$285,MATCH($B12,'Aceite Virgen'!$A$259:$A$285,0),MATCH(E$5,'Aceite Virgen'!$A$259:$YM$259,0))</f>
        <v>0</v>
      </c>
      <c r="F12" s="40">
        <f t="array" ref="F12">INDEX('Aceite Virgen'!$A$259:$YM$285,MATCH($B12,'Aceite Virgen'!$A$259:$A$285,0),MATCH(F$5,'Aceite Virgen'!$A$259:$YM$259,0))</f>
        <v>0</v>
      </c>
      <c r="G12" s="40">
        <f t="array" ref="G12">INDEX('Aceite Virgen'!$A$259:$YM$285,MATCH($B12,'Aceite Virgen'!$A$259:$A$285,0),MATCH(G$5,'Aceite Virgen'!$A$259:$YM$259,0))</f>
        <v>0</v>
      </c>
      <c r="H12" s="40">
        <f t="array" ref="H12">INDEX('Aceite Virgen'!$A$259:$YM$285,MATCH($B12,'Aceite Virgen'!$A$259:$A$285,0),MATCH(H$5,'Aceite Virgen'!$A$259:$YM$259,0))</f>
        <v>0.04</v>
      </c>
      <c r="I12" s="40">
        <f t="array" ref="I12">INDEX('Aceite Virgen'!$A$259:$YM$285,MATCH($B12,'Aceite Virgen'!$A$259:$A$285,0),MATCH(I$5,'Aceite Virgen'!$A$259:$YM$259,0))</f>
        <v>0</v>
      </c>
      <c r="J12" s="40">
        <f t="array" ref="J12">INDEX('Aceite Virgen'!$A$259:$YM$285,MATCH($B12,'Aceite Virgen'!$A$259:$A$285,0),MATCH(J$5,'Aceite Virgen'!$A$259:$YM$259,0))</f>
        <v>0</v>
      </c>
      <c r="K12" s="40">
        <f t="array" ref="K12">INDEX('Aceite Virgen'!$A$259:$YM$285,MATCH($B12,'Aceite Virgen'!$A$259:$A$285,0),MATCH(K$5,'Aceite Virgen'!$A$259:$YM$259,0))</f>
        <v>0.86</v>
      </c>
      <c r="L12" s="40">
        <f t="array" ref="L12">INDEX('Aceite Virgen'!$A$259:$YM$285,MATCH($B12,'Aceite Virgen'!$A$259:$A$285,0),MATCH(L$5,'Aceite Virgen'!$A$259:$YM$259,0))</f>
        <v>0.72</v>
      </c>
      <c r="M12" s="40">
        <f t="array" ref="M12">INDEX('Aceite Virgen'!$A$259:$YM$285,MATCH($B12,'Aceite Virgen'!$A$259:$A$285,0),MATCH(M$5,'Aceite Virgen'!$A$259:$YM$259,0))</f>
        <v>0.91</v>
      </c>
      <c r="N12" s="40">
        <f t="array" ref="N12">INDEX('Aceite Virgen'!$A$259:$YM$285,MATCH($B12,'Aceite Virgen'!$A$259:$A$285,0),MATCH(N$5,'Aceite Virgen'!$A$259:$YM$259,0))</f>
        <v>7.48</v>
      </c>
      <c r="O12" s="40">
        <f t="array" ref="O12">INDEX('Aceite Virgen'!$A$259:$YM$285,MATCH($B12,'Aceite Virgen'!$A$259:$A$285,0),MATCH(O$5,'Aceite Virgen'!$A$259:$YM$259,0))</f>
        <v>2.5500000000000003</v>
      </c>
      <c r="P12" s="40">
        <f t="array" ref="P12">INDEX('Aceite Virgen'!$A$259:$YM$285,MATCH($B12,'Aceite Virgen'!$A$259:$A$285,0),MATCH(P$5,'Aceite Virgen'!$A$259:$YM$259,0))</f>
        <v>3.19</v>
      </c>
    </row>
    <row r="13" spans="2:17" x14ac:dyDescent="0.3">
      <c r="B13" s="19">
        <f t="shared" si="1"/>
        <v>3.1</v>
      </c>
      <c r="C13" s="18">
        <f t="shared" si="2"/>
        <v>3.2</v>
      </c>
      <c r="E13" s="40">
        <f t="array" ref="E13">INDEX('Aceite Virgen'!$A$259:$YM$285,MATCH($B13,'Aceite Virgen'!$A$259:$A$285,0),MATCH(E$5,'Aceite Virgen'!$A$259:$YM$259,0))</f>
        <v>0</v>
      </c>
      <c r="F13" s="40">
        <f t="array" ref="F13">INDEX('Aceite Virgen'!$A$259:$YM$285,MATCH($B13,'Aceite Virgen'!$A$259:$A$285,0),MATCH(F$5,'Aceite Virgen'!$A$259:$YM$259,0))</f>
        <v>0</v>
      </c>
      <c r="G13" s="40">
        <f t="array" ref="G13">INDEX('Aceite Virgen'!$A$259:$YM$285,MATCH($B13,'Aceite Virgen'!$A$259:$A$285,0),MATCH(G$5,'Aceite Virgen'!$A$259:$YM$259,0))</f>
        <v>0</v>
      </c>
      <c r="H13" s="40">
        <f t="array" ref="H13">INDEX('Aceite Virgen'!$A$259:$YM$285,MATCH($B13,'Aceite Virgen'!$A$259:$A$285,0),MATCH(H$5,'Aceite Virgen'!$A$259:$YM$259,0))</f>
        <v>0.09</v>
      </c>
      <c r="I13" s="40">
        <f t="array" ref="I13">INDEX('Aceite Virgen'!$A$259:$YM$285,MATCH($B13,'Aceite Virgen'!$A$259:$A$285,0),MATCH(I$5,'Aceite Virgen'!$A$259:$YM$259,0))</f>
        <v>0.3</v>
      </c>
      <c r="J13" s="40">
        <f t="array" ref="J13">INDEX('Aceite Virgen'!$A$259:$YM$285,MATCH($B13,'Aceite Virgen'!$A$259:$A$285,0),MATCH(J$5,'Aceite Virgen'!$A$259:$YM$259,0))</f>
        <v>0.65</v>
      </c>
      <c r="K13" s="40">
        <f t="array" ref="K13">INDEX('Aceite Virgen'!$A$259:$YM$285,MATCH($B13,'Aceite Virgen'!$A$259:$A$285,0),MATCH(K$5,'Aceite Virgen'!$A$259:$YM$259,0))</f>
        <v>0.6</v>
      </c>
      <c r="L13" s="40">
        <f t="array" ref="L13">INDEX('Aceite Virgen'!$A$259:$YM$285,MATCH($B13,'Aceite Virgen'!$A$259:$A$285,0),MATCH(L$5,'Aceite Virgen'!$A$259:$YM$259,0))</f>
        <v>1.67</v>
      </c>
      <c r="M13" s="40">
        <f t="array" ref="M13">INDEX('Aceite Virgen'!$A$259:$YM$285,MATCH($B13,'Aceite Virgen'!$A$259:$A$285,0),MATCH(M$5,'Aceite Virgen'!$A$259:$YM$259,0))</f>
        <v>0.74</v>
      </c>
      <c r="N13" s="40">
        <f t="array" ref="N13">INDEX('Aceite Virgen'!$A$259:$YM$285,MATCH($B13,'Aceite Virgen'!$A$259:$A$285,0),MATCH(N$5,'Aceite Virgen'!$A$259:$YM$259,0))</f>
        <v>16.75</v>
      </c>
      <c r="O13" s="40">
        <f t="array" ref="O13">INDEX('Aceite Virgen'!$A$259:$YM$285,MATCH($B13,'Aceite Virgen'!$A$259:$A$285,0),MATCH(O$5,'Aceite Virgen'!$A$259:$YM$259,0))</f>
        <v>20.05</v>
      </c>
      <c r="P13" s="40">
        <f t="array" ref="P13">INDEX('Aceite Virgen'!$A$259:$YM$285,MATCH($B13,'Aceite Virgen'!$A$259:$A$285,0),MATCH(P$5,'Aceite Virgen'!$A$259:$YM$259,0))</f>
        <v>17.22</v>
      </c>
    </row>
    <row r="14" spans="2:17" x14ac:dyDescent="0.3">
      <c r="B14" s="19">
        <f t="shared" si="1"/>
        <v>3.2</v>
      </c>
      <c r="C14" s="18">
        <f t="shared" si="2"/>
        <v>3.3</v>
      </c>
      <c r="E14" s="40">
        <f t="array" ref="E14">INDEX('Aceite Virgen'!$A$259:$YM$285,MATCH($B14,'Aceite Virgen'!$A$259:$A$285,0),MATCH(E$5,'Aceite Virgen'!$A$259:$YM$259,0))</f>
        <v>0</v>
      </c>
      <c r="F14" s="40">
        <f t="array" ref="F14">INDEX('Aceite Virgen'!$A$259:$YM$285,MATCH($B14,'Aceite Virgen'!$A$259:$A$285,0),MATCH(F$5,'Aceite Virgen'!$A$259:$YM$259,0))</f>
        <v>0.5</v>
      </c>
      <c r="G14" s="40">
        <f t="array" ref="G14">INDEX('Aceite Virgen'!$A$259:$YM$285,MATCH($B14,'Aceite Virgen'!$A$259:$A$285,0),MATCH(G$5,'Aceite Virgen'!$A$259:$YM$259,0))</f>
        <v>0</v>
      </c>
      <c r="H14" s="40">
        <f t="array" ref="H14">INDEX('Aceite Virgen'!$A$259:$YM$285,MATCH($B14,'Aceite Virgen'!$A$259:$A$285,0),MATCH(H$5,'Aceite Virgen'!$A$259:$YM$259,0))</f>
        <v>0.5</v>
      </c>
      <c r="I14" s="40">
        <f t="array" ref="I14">INDEX('Aceite Virgen'!$A$259:$YM$285,MATCH($B14,'Aceite Virgen'!$A$259:$A$285,0),MATCH(I$5,'Aceite Virgen'!$A$259:$YM$259,0))</f>
        <v>0.33999999999999997</v>
      </c>
      <c r="J14" s="40">
        <f t="array" ref="J14">INDEX('Aceite Virgen'!$A$259:$YM$285,MATCH($B14,'Aceite Virgen'!$A$259:$A$285,0),MATCH(J$5,'Aceite Virgen'!$A$259:$YM$259,0))</f>
        <v>7.0000000000000007E-2</v>
      </c>
      <c r="K14" s="40">
        <f t="array" ref="K14">INDEX('Aceite Virgen'!$A$259:$YM$285,MATCH($B14,'Aceite Virgen'!$A$259:$A$285,0),MATCH(K$5,'Aceite Virgen'!$A$259:$YM$259,0))</f>
        <v>1.26</v>
      </c>
      <c r="L14" s="40">
        <f t="array" ref="L14">INDEX('Aceite Virgen'!$A$259:$YM$285,MATCH($B14,'Aceite Virgen'!$A$259:$A$285,0),MATCH(L$5,'Aceite Virgen'!$A$259:$YM$259,0))</f>
        <v>6.5299999999999994</v>
      </c>
      <c r="M14" s="40">
        <f t="array" ref="M14">INDEX('Aceite Virgen'!$A$259:$YM$285,MATCH($B14,'Aceite Virgen'!$A$259:$A$285,0),MATCH(M$5,'Aceite Virgen'!$A$259:$YM$259,0))</f>
        <v>2.6700000000000004</v>
      </c>
      <c r="N14" s="40">
        <f t="array" ref="N14">INDEX('Aceite Virgen'!$A$259:$YM$285,MATCH($B14,'Aceite Virgen'!$A$259:$A$285,0),MATCH(N$5,'Aceite Virgen'!$A$259:$YM$259,0))</f>
        <v>3.74</v>
      </c>
      <c r="O14" s="40">
        <f t="array" ref="O14">INDEX('Aceite Virgen'!$A$259:$YM$285,MATCH($B14,'Aceite Virgen'!$A$259:$A$285,0),MATCH(O$5,'Aceite Virgen'!$A$259:$YM$259,0))</f>
        <v>3.51</v>
      </c>
      <c r="P14" s="40">
        <f t="array" ref="P14">INDEX('Aceite Virgen'!$A$259:$YM$285,MATCH($B14,'Aceite Virgen'!$A$259:$A$285,0),MATCH(P$5,'Aceite Virgen'!$A$259:$YM$259,0))</f>
        <v>0.42</v>
      </c>
    </row>
    <row r="15" spans="2:17" x14ac:dyDescent="0.3">
      <c r="B15" s="19">
        <f t="shared" si="1"/>
        <v>3.3</v>
      </c>
      <c r="C15" s="18">
        <f t="shared" si="2"/>
        <v>3.4</v>
      </c>
      <c r="E15" s="40">
        <f t="array" ref="E15">INDEX('Aceite Virgen'!$A$259:$YM$285,MATCH($B15,'Aceite Virgen'!$A$259:$A$285,0),MATCH(E$5,'Aceite Virgen'!$A$259:$YM$259,0))</f>
        <v>2.58</v>
      </c>
      <c r="F15" s="40">
        <f t="array" ref="F15">INDEX('Aceite Virgen'!$A$259:$YM$285,MATCH($B15,'Aceite Virgen'!$A$259:$A$285,0),MATCH(F$5,'Aceite Virgen'!$A$259:$YM$259,0))</f>
        <v>1.9900000000000002</v>
      </c>
      <c r="G15" s="40">
        <f t="array" ref="G15">INDEX('Aceite Virgen'!$A$259:$YM$285,MATCH($B15,'Aceite Virgen'!$A$259:$A$285,0),MATCH(G$5,'Aceite Virgen'!$A$259:$YM$259,0))</f>
        <v>1.77</v>
      </c>
      <c r="H15" s="40">
        <f t="array" ref="H15">INDEX('Aceite Virgen'!$A$259:$YM$285,MATCH($B15,'Aceite Virgen'!$A$259:$A$285,0),MATCH(H$5,'Aceite Virgen'!$A$259:$YM$259,0))</f>
        <v>2</v>
      </c>
      <c r="I15" s="40">
        <f t="array" ref="I15">INDEX('Aceite Virgen'!$A$259:$YM$285,MATCH($B15,'Aceite Virgen'!$A$259:$A$285,0),MATCH(I$5,'Aceite Virgen'!$A$259:$YM$259,0))</f>
        <v>2.89</v>
      </c>
      <c r="J15" s="40">
        <f t="array" ref="J15">INDEX('Aceite Virgen'!$A$259:$YM$285,MATCH($B15,'Aceite Virgen'!$A$259:$A$285,0),MATCH(J$5,'Aceite Virgen'!$A$259:$YM$259,0))</f>
        <v>4.6500000000000004</v>
      </c>
      <c r="K15" s="40">
        <f t="array" ref="K15">INDEX('Aceite Virgen'!$A$259:$YM$285,MATCH($B15,'Aceite Virgen'!$A$259:$A$285,0),MATCH(K$5,'Aceite Virgen'!$A$259:$YM$259,0))</f>
        <v>1.44</v>
      </c>
      <c r="L15" s="40">
        <f t="array" ref="L15">INDEX('Aceite Virgen'!$A$259:$YM$285,MATCH($B15,'Aceite Virgen'!$A$259:$A$285,0),MATCH(L$5,'Aceite Virgen'!$A$259:$YM$259,0))</f>
        <v>0.57999999999999996</v>
      </c>
      <c r="M15" s="40">
        <f t="array" ref="M15">INDEX('Aceite Virgen'!$A$259:$YM$285,MATCH($B15,'Aceite Virgen'!$A$259:$A$285,0),MATCH(M$5,'Aceite Virgen'!$A$259:$YM$259,0))</f>
        <v>1.37</v>
      </c>
      <c r="N15" s="40">
        <f t="array" ref="N15">INDEX('Aceite Virgen'!$A$259:$YM$285,MATCH($B15,'Aceite Virgen'!$A$259:$A$285,0),MATCH(N$5,'Aceite Virgen'!$A$259:$YM$259,0))</f>
        <v>23.330000000000002</v>
      </c>
      <c r="O15" s="40">
        <f t="array" ref="O15">INDEX('Aceite Virgen'!$A$259:$YM$285,MATCH($B15,'Aceite Virgen'!$A$259:$A$285,0),MATCH(O$5,'Aceite Virgen'!$A$259:$YM$259,0))</f>
        <v>29.57</v>
      </c>
      <c r="P15" s="40">
        <f t="array" ref="P15">INDEX('Aceite Virgen'!$A$259:$YM$285,MATCH($B15,'Aceite Virgen'!$A$259:$A$285,0),MATCH(P$5,'Aceite Virgen'!$A$259:$YM$259,0))</f>
        <v>30.6</v>
      </c>
    </row>
    <row r="16" spans="2:17" x14ac:dyDescent="0.3">
      <c r="B16" s="19">
        <f t="shared" si="1"/>
        <v>3.4</v>
      </c>
      <c r="C16" s="18">
        <f t="shared" si="2"/>
        <v>3.5</v>
      </c>
      <c r="E16" s="40">
        <f t="array" ref="E16">INDEX('Aceite Virgen'!$A$259:$YM$285,MATCH($B16,'Aceite Virgen'!$A$259:$A$285,0),MATCH(E$5,'Aceite Virgen'!$A$259:$YM$259,0))</f>
        <v>0.26</v>
      </c>
      <c r="F16" s="40">
        <f t="array" ref="F16">INDEX('Aceite Virgen'!$A$259:$YM$285,MATCH($B16,'Aceite Virgen'!$A$259:$A$285,0),MATCH(F$5,'Aceite Virgen'!$A$259:$YM$259,0))</f>
        <v>0.09</v>
      </c>
      <c r="G16" s="40">
        <f t="array" ref="G16">INDEX('Aceite Virgen'!$A$259:$YM$285,MATCH($B16,'Aceite Virgen'!$A$259:$A$285,0),MATCH(G$5,'Aceite Virgen'!$A$259:$YM$259,0))</f>
        <v>0.27</v>
      </c>
      <c r="H16" s="40">
        <f t="array" ref="H16">INDEX('Aceite Virgen'!$A$259:$YM$285,MATCH($B16,'Aceite Virgen'!$A$259:$A$285,0),MATCH(H$5,'Aceite Virgen'!$A$259:$YM$259,0))</f>
        <v>0.56000000000000005</v>
      </c>
      <c r="I16" s="40">
        <f t="array" ref="I16">INDEX('Aceite Virgen'!$A$259:$YM$285,MATCH($B16,'Aceite Virgen'!$A$259:$A$285,0),MATCH(I$5,'Aceite Virgen'!$A$259:$YM$259,0))</f>
        <v>0.05</v>
      </c>
      <c r="J16" s="40">
        <f t="array" ref="J16">INDEX('Aceite Virgen'!$A$259:$YM$285,MATCH($B16,'Aceite Virgen'!$A$259:$A$285,0),MATCH(J$5,'Aceite Virgen'!$A$259:$YM$259,0))</f>
        <v>0.92999999999999994</v>
      </c>
      <c r="K16" s="40">
        <f t="array" ref="K16">INDEX('Aceite Virgen'!$A$259:$YM$285,MATCH($B16,'Aceite Virgen'!$A$259:$A$285,0),MATCH(K$5,'Aceite Virgen'!$A$259:$YM$259,0))</f>
        <v>2.0699999999999998</v>
      </c>
      <c r="L16" s="40">
        <f t="array" ref="L16">INDEX('Aceite Virgen'!$A$259:$YM$285,MATCH($B16,'Aceite Virgen'!$A$259:$A$285,0),MATCH(L$5,'Aceite Virgen'!$A$259:$YM$259,0))</f>
        <v>4.6800000000000006</v>
      </c>
      <c r="M16" s="40">
        <f t="array" ref="M16">INDEX('Aceite Virgen'!$A$259:$YM$285,MATCH($B16,'Aceite Virgen'!$A$259:$A$285,0),MATCH(M$5,'Aceite Virgen'!$A$259:$YM$259,0))</f>
        <v>1.67</v>
      </c>
      <c r="N16" s="40">
        <f t="array" ref="N16">INDEX('Aceite Virgen'!$A$259:$YM$285,MATCH($B16,'Aceite Virgen'!$A$259:$A$285,0),MATCH(N$5,'Aceite Virgen'!$A$259:$YM$259,0))</f>
        <v>3.0500000000000003</v>
      </c>
      <c r="O16" s="40">
        <f t="array" ref="O16">INDEX('Aceite Virgen'!$A$259:$YM$285,MATCH($B16,'Aceite Virgen'!$A$259:$A$285,0),MATCH(O$5,'Aceite Virgen'!$A$259:$YM$259,0))</f>
        <v>0.60000000000000009</v>
      </c>
      <c r="P16" s="40">
        <f t="array" ref="P16">INDEX('Aceite Virgen'!$A$259:$YM$285,MATCH($B16,'Aceite Virgen'!$A$259:$A$285,0),MATCH(P$5,'Aceite Virgen'!$A$259:$YM$259,0))</f>
        <v>1.8099999999999998</v>
      </c>
    </row>
    <row r="17" spans="2:16" x14ac:dyDescent="0.3">
      <c r="B17" s="19">
        <f t="shared" si="1"/>
        <v>3.5</v>
      </c>
      <c r="C17" s="18">
        <f t="shared" si="2"/>
        <v>3.6</v>
      </c>
      <c r="E17" s="40">
        <f t="array" ref="E17">INDEX('Aceite Virgen'!$A$259:$YM$285,MATCH($B17,'Aceite Virgen'!$A$259:$A$285,0),MATCH(E$5,'Aceite Virgen'!$A$259:$YM$259,0))</f>
        <v>1.31</v>
      </c>
      <c r="F17" s="40">
        <f t="array" ref="F17">INDEX('Aceite Virgen'!$A$259:$YM$285,MATCH($B17,'Aceite Virgen'!$A$259:$A$285,0),MATCH(F$5,'Aceite Virgen'!$A$259:$YM$259,0))</f>
        <v>2.06</v>
      </c>
      <c r="G17" s="40">
        <f t="array" ref="G17">INDEX('Aceite Virgen'!$A$259:$YM$285,MATCH($B17,'Aceite Virgen'!$A$259:$A$285,0),MATCH(G$5,'Aceite Virgen'!$A$259:$YM$259,0))</f>
        <v>2.5799999999999996</v>
      </c>
      <c r="H17" s="40">
        <f t="array" ref="H17">INDEX('Aceite Virgen'!$A$259:$YM$285,MATCH($B17,'Aceite Virgen'!$A$259:$A$285,0),MATCH(H$5,'Aceite Virgen'!$A$259:$YM$259,0))</f>
        <v>7.6</v>
      </c>
      <c r="I17" s="40">
        <f t="array" ref="I17">INDEX('Aceite Virgen'!$A$259:$YM$285,MATCH($B17,'Aceite Virgen'!$A$259:$A$285,0),MATCH(I$5,'Aceite Virgen'!$A$259:$YM$259,0))</f>
        <v>15.34</v>
      </c>
      <c r="J17" s="40">
        <f t="array" ref="J17">INDEX('Aceite Virgen'!$A$259:$YM$285,MATCH($B17,'Aceite Virgen'!$A$259:$A$285,0),MATCH(J$5,'Aceite Virgen'!$A$259:$YM$259,0))</f>
        <v>24.660000000000004</v>
      </c>
      <c r="K17" s="40">
        <f t="array" ref="K17">INDEX('Aceite Virgen'!$A$259:$YM$285,MATCH($B17,'Aceite Virgen'!$A$259:$A$285,0),MATCH(K$5,'Aceite Virgen'!$A$259:$YM$259,0))</f>
        <v>31.92</v>
      </c>
      <c r="L17" s="40">
        <f t="array" ref="L17">INDEX('Aceite Virgen'!$A$259:$YM$285,MATCH($B17,'Aceite Virgen'!$A$259:$A$285,0),MATCH(L$5,'Aceite Virgen'!$A$259:$YM$259,0))</f>
        <v>27.63</v>
      </c>
      <c r="M17" s="40">
        <f t="array" ref="M17">INDEX('Aceite Virgen'!$A$259:$YM$285,MATCH($B17,'Aceite Virgen'!$A$259:$A$285,0),MATCH(M$5,'Aceite Virgen'!$A$259:$YM$259,0))</f>
        <v>28.52</v>
      </c>
      <c r="N17" s="40">
        <f t="array" ref="N17">INDEX('Aceite Virgen'!$A$259:$YM$285,MATCH($B17,'Aceite Virgen'!$A$259:$A$285,0),MATCH(N$5,'Aceite Virgen'!$A$259:$YM$259,0))</f>
        <v>5.56</v>
      </c>
      <c r="O17" s="40">
        <f t="array" ref="O17">INDEX('Aceite Virgen'!$A$259:$YM$285,MATCH($B17,'Aceite Virgen'!$A$259:$A$285,0),MATCH(O$5,'Aceite Virgen'!$A$259:$YM$259,0))</f>
        <v>1.69</v>
      </c>
      <c r="P17" s="40">
        <f t="array" ref="P17">INDEX('Aceite Virgen'!$A$259:$YM$285,MATCH($B17,'Aceite Virgen'!$A$259:$A$285,0),MATCH(P$5,'Aceite Virgen'!$A$259:$YM$259,0))</f>
        <v>2.82</v>
      </c>
    </row>
    <row r="18" spans="2:16" x14ac:dyDescent="0.3">
      <c r="B18" s="19">
        <f t="shared" si="1"/>
        <v>3.6</v>
      </c>
      <c r="C18" s="18">
        <f t="shared" si="2"/>
        <v>3.7</v>
      </c>
      <c r="E18" s="40">
        <f t="array" ref="E18">INDEX('Aceite Virgen'!$A$259:$YM$285,MATCH($B18,'Aceite Virgen'!$A$259:$A$285,0),MATCH(E$5,'Aceite Virgen'!$A$259:$YM$259,0))</f>
        <v>11.260000000000002</v>
      </c>
      <c r="F18" s="40">
        <f t="array" ref="F18">INDEX('Aceite Virgen'!$A$259:$YM$285,MATCH($B18,'Aceite Virgen'!$A$259:$A$285,0),MATCH(F$5,'Aceite Virgen'!$A$259:$YM$259,0))</f>
        <v>8.27</v>
      </c>
      <c r="G18" s="40">
        <f t="array" ref="G18">INDEX('Aceite Virgen'!$A$259:$YM$285,MATCH($B18,'Aceite Virgen'!$A$259:$A$285,0),MATCH(G$5,'Aceite Virgen'!$A$259:$YM$259,0))</f>
        <v>5.33</v>
      </c>
      <c r="H18" s="40">
        <f t="array" ref="H18">INDEX('Aceite Virgen'!$A$259:$YM$285,MATCH($B18,'Aceite Virgen'!$A$259:$A$285,0),MATCH(H$5,'Aceite Virgen'!$A$259:$YM$259,0))</f>
        <v>7.47</v>
      </c>
      <c r="I18" s="40">
        <f t="array" ref="I18">INDEX('Aceite Virgen'!$A$259:$YM$285,MATCH($B18,'Aceite Virgen'!$A$259:$A$285,0),MATCH(I$5,'Aceite Virgen'!$A$259:$YM$259,0))</f>
        <v>17.580000000000002</v>
      </c>
      <c r="J18" s="40">
        <f t="array" ref="J18">INDEX('Aceite Virgen'!$A$259:$YM$285,MATCH($B18,'Aceite Virgen'!$A$259:$A$285,0),MATCH(J$5,'Aceite Virgen'!$A$259:$YM$259,0))</f>
        <v>15.690000000000001</v>
      </c>
      <c r="K18" s="40">
        <f t="array" ref="K18">INDEX('Aceite Virgen'!$A$259:$YM$285,MATCH($B18,'Aceite Virgen'!$A$259:$A$285,0),MATCH(K$5,'Aceite Virgen'!$A$259:$YM$259,0))</f>
        <v>23.900000000000002</v>
      </c>
      <c r="L18" s="40">
        <f t="array" ref="L18">INDEX('Aceite Virgen'!$A$259:$YM$285,MATCH($B18,'Aceite Virgen'!$A$259:$A$285,0),MATCH(L$5,'Aceite Virgen'!$A$259:$YM$259,0))</f>
        <v>27.29</v>
      </c>
      <c r="M18" s="40">
        <f t="array" ref="M18">INDEX('Aceite Virgen'!$A$259:$YM$285,MATCH($B18,'Aceite Virgen'!$A$259:$A$285,0),MATCH(M$5,'Aceite Virgen'!$A$259:$YM$259,0))</f>
        <v>26.599999999999998</v>
      </c>
      <c r="N18" s="40">
        <f t="array" ref="N18">INDEX('Aceite Virgen'!$A$259:$YM$285,MATCH($B18,'Aceite Virgen'!$A$259:$A$285,0),MATCH(N$5,'Aceite Virgen'!$A$259:$YM$259,0))</f>
        <v>9.6</v>
      </c>
      <c r="O18" s="40">
        <f t="array" ref="O18">INDEX('Aceite Virgen'!$A$259:$YM$285,MATCH($B18,'Aceite Virgen'!$A$259:$A$285,0),MATCH(O$5,'Aceite Virgen'!$A$259:$YM$259,0))</f>
        <v>2.27</v>
      </c>
      <c r="P18" s="40">
        <f t="array" ref="P18">INDEX('Aceite Virgen'!$A$259:$YM$285,MATCH($B18,'Aceite Virgen'!$A$259:$A$285,0),MATCH(P$5,'Aceite Virgen'!$A$259:$YM$259,0))</f>
        <v>0.96</v>
      </c>
    </row>
    <row r="19" spans="2:16" x14ac:dyDescent="0.3">
      <c r="B19" s="19">
        <f t="shared" si="1"/>
        <v>3.7</v>
      </c>
      <c r="C19" s="18">
        <f t="shared" si="2"/>
        <v>3.8</v>
      </c>
      <c r="E19" s="40">
        <f t="array" ref="E19">INDEX('Aceite Virgen'!$A$259:$YM$285,MATCH($B19,'Aceite Virgen'!$A$259:$A$285,0),MATCH(E$5,'Aceite Virgen'!$A$259:$YM$259,0))</f>
        <v>4.93</v>
      </c>
      <c r="F19" s="40">
        <f t="array" ref="F19">INDEX('Aceite Virgen'!$A$259:$YM$285,MATCH($B19,'Aceite Virgen'!$A$259:$A$285,0),MATCH(F$5,'Aceite Virgen'!$A$259:$YM$259,0))</f>
        <v>1.9</v>
      </c>
      <c r="G19" s="40">
        <f t="array" ref="G19">INDEX('Aceite Virgen'!$A$259:$YM$285,MATCH($B19,'Aceite Virgen'!$A$259:$A$285,0),MATCH(G$5,'Aceite Virgen'!$A$259:$YM$259,0))</f>
        <v>5.34</v>
      </c>
      <c r="H19" s="40">
        <f t="array" ref="H19">INDEX('Aceite Virgen'!$A$259:$YM$285,MATCH($B19,'Aceite Virgen'!$A$259:$A$285,0),MATCH(H$5,'Aceite Virgen'!$A$259:$YM$259,0))</f>
        <v>1.67</v>
      </c>
      <c r="I19" s="40">
        <f t="array" ref="I19">INDEX('Aceite Virgen'!$A$259:$YM$285,MATCH($B19,'Aceite Virgen'!$A$259:$A$285,0),MATCH(I$5,'Aceite Virgen'!$A$259:$YM$259,0))</f>
        <v>0.67999999999999994</v>
      </c>
      <c r="J19" s="40">
        <f t="array" ref="J19">INDEX('Aceite Virgen'!$A$259:$YM$285,MATCH($B19,'Aceite Virgen'!$A$259:$A$285,0),MATCH(J$5,'Aceite Virgen'!$A$259:$YM$259,0))</f>
        <v>0.4</v>
      </c>
      <c r="K19" s="40">
        <f t="array" ref="K19">INDEX('Aceite Virgen'!$A$259:$YM$285,MATCH($B19,'Aceite Virgen'!$A$259:$A$285,0),MATCH(K$5,'Aceite Virgen'!$A$259:$YM$259,0))</f>
        <v>0.92999999999999994</v>
      </c>
      <c r="L19" s="40">
        <f t="array" ref="L19">INDEX('Aceite Virgen'!$A$259:$YM$285,MATCH($B19,'Aceite Virgen'!$A$259:$A$285,0),MATCH(L$5,'Aceite Virgen'!$A$259:$YM$259,0))</f>
        <v>0.15</v>
      </c>
      <c r="M19" s="40">
        <f t="array" ref="M19">INDEX('Aceite Virgen'!$A$259:$YM$285,MATCH($B19,'Aceite Virgen'!$A$259:$A$285,0),MATCH(M$5,'Aceite Virgen'!$A$259:$YM$259,0))</f>
        <v>0.31</v>
      </c>
      <c r="N19" s="40">
        <f t="array" ref="N19">INDEX('Aceite Virgen'!$A$259:$YM$285,MATCH($B19,'Aceite Virgen'!$A$259:$A$285,0),MATCH(N$5,'Aceite Virgen'!$A$259:$YM$259,0))</f>
        <v>0.27</v>
      </c>
      <c r="O19" s="40">
        <f t="array" ref="O19">INDEX('Aceite Virgen'!$A$259:$YM$285,MATCH($B19,'Aceite Virgen'!$A$259:$A$285,0),MATCH(O$5,'Aceite Virgen'!$A$259:$YM$259,0))</f>
        <v>3.69</v>
      </c>
      <c r="P19" s="40">
        <f t="array" ref="P19">INDEX('Aceite Virgen'!$A$259:$YM$285,MATCH($B19,'Aceite Virgen'!$A$259:$A$285,0),MATCH(P$5,'Aceite Virgen'!$A$259:$YM$259,0))</f>
        <v>3.03</v>
      </c>
    </row>
    <row r="20" spans="2:16" x14ac:dyDescent="0.3">
      <c r="B20" s="19">
        <f t="shared" si="1"/>
        <v>3.8</v>
      </c>
      <c r="C20" s="18">
        <f t="shared" si="2"/>
        <v>3.9</v>
      </c>
      <c r="E20" s="40">
        <f t="array" ref="E20">INDEX('Aceite Virgen'!$A$259:$YM$285,MATCH($B20,'Aceite Virgen'!$A$259:$A$285,0),MATCH(E$5,'Aceite Virgen'!$A$259:$YM$259,0))</f>
        <v>20.57</v>
      </c>
      <c r="F20" s="40">
        <f t="array" ref="F20">INDEX('Aceite Virgen'!$A$259:$YM$285,MATCH($B20,'Aceite Virgen'!$A$259:$A$285,0),MATCH(F$5,'Aceite Virgen'!$A$259:$YM$259,0))</f>
        <v>21.540000000000003</v>
      </c>
      <c r="G20" s="40">
        <f t="array" ref="G20">INDEX('Aceite Virgen'!$A$259:$YM$285,MATCH($B20,'Aceite Virgen'!$A$259:$A$285,0),MATCH(G$5,'Aceite Virgen'!$A$259:$YM$259,0))</f>
        <v>25.900000000000002</v>
      </c>
      <c r="H20" s="40">
        <f t="array" ref="H20">INDEX('Aceite Virgen'!$A$259:$YM$285,MATCH($B20,'Aceite Virgen'!$A$259:$A$285,0),MATCH(H$5,'Aceite Virgen'!$A$259:$YM$259,0))</f>
        <v>22.64</v>
      </c>
      <c r="I20" s="40">
        <f t="array" ref="I20">INDEX('Aceite Virgen'!$A$259:$YM$285,MATCH($B20,'Aceite Virgen'!$A$259:$A$285,0),MATCH(I$5,'Aceite Virgen'!$A$259:$YM$259,0))</f>
        <v>11.84</v>
      </c>
      <c r="J20" s="40">
        <f t="array" ref="J20">INDEX('Aceite Virgen'!$A$259:$YM$285,MATCH($B20,'Aceite Virgen'!$A$259:$A$285,0),MATCH(J$5,'Aceite Virgen'!$A$259:$YM$259,0))</f>
        <v>7.17</v>
      </c>
      <c r="K20" s="40">
        <f t="array" ref="K20">INDEX('Aceite Virgen'!$A$259:$YM$285,MATCH($B20,'Aceite Virgen'!$A$259:$A$285,0),MATCH(K$5,'Aceite Virgen'!$A$259:$YM$259,0))</f>
        <v>3.01</v>
      </c>
      <c r="L20" s="40">
        <f t="array" ref="L20">INDEX('Aceite Virgen'!$A$259:$YM$285,MATCH($B20,'Aceite Virgen'!$A$259:$A$285,0),MATCH(L$5,'Aceite Virgen'!$A$259:$YM$259,0))</f>
        <v>1.04</v>
      </c>
      <c r="M20" s="40">
        <f t="array" ref="M20">INDEX('Aceite Virgen'!$A$259:$YM$285,MATCH($B20,'Aceite Virgen'!$A$259:$A$285,0),MATCH(M$5,'Aceite Virgen'!$A$259:$YM$259,0))</f>
        <v>1.8</v>
      </c>
      <c r="N20" s="40">
        <f t="array" ref="N20">INDEX('Aceite Virgen'!$A$259:$YM$285,MATCH($B20,'Aceite Virgen'!$A$259:$A$285,0),MATCH(N$5,'Aceite Virgen'!$A$259:$YM$259,0))</f>
        <v>2.7</v>
      </c>
      <c r="O20" s="40">
        <f t="array" ref="O20">INDEX('Aceite Virgen'!$A$259:$YM$285,MATCH($B20,'Aceite Virgen'!$A$259:$A$285,0),MATCH(O$5,'Aceite Virgen'!$A$259:$YM$259,0))</f>
        <v>0.67999999999999994</v>
      </c>
      <c r="P20" s="40">
        <f t="array" ref="P20">INDEX('Aceite Virgen'!$A$259:$YM$285,MATCH($B20,'Aceite Virgen'!$A$259:$A$285,0),MATCH(P$5,'Aceite Virgen'!$A$259:$YM$259,0))</f>
        <v>0.94</v>
      </c>
    </row>
    <row r="21" spans="2:16" x14ac:dyDescent="0.3">
      <c r="B21" s="19">
        <f t="shared" si="1"/>
        <v>3.9</v>
      </c>
      <c r="C21" s="18">
        <f t="shared" si="2"/>
        <v>4</v>
      </c>
      <c r="E21" s="40">
        <f t="array" ref="E21">INDEX('Aceite Virgen'!$A$259:$YM$285,MATCH($B21,'Aceite Virgen'!$A$259:$A$285,0),MATCH(E$5,'Aceite Virgen'!$A$259:$YM$259,0))</f>
        <v>8.5500000000000007</v>
      </c>
      <c r="F21" s="40">
        <f t="array" ref="F21">INDEX('Aceite Virgen'!$A$259:$YM$285,MATCH($B21,'Aceite Virgen'!$A$259:$A$285,0),MATCH(F$5,'Aceite Virgen'!$A$259:$YM$259,0))</f>
        <v>6.99</v>
      </c>
      <c r="G21" s="40">
        <f t="array" ref="G21">INDEX('Aceite Virgen'!$A$259:$YM$285,MATCH($B21,'Aceite Virgen'!$A$259:$A$285,0),MATCH(G$5,'Aceite Virgen'!$A$259:$YM$259,0))</f>
        <v>5.17</v>
      </c>
      <c r="H21" s="40">
        <f t="array" ref="H21">INDEX('Aceite Virgen'!$A$259:$YM$285,MATCH($B21,'Aceite Virgen'!$A$259:$A$285,0),MATCH(H$5,'Aceite Virgen'!$A$259:$YM$259,0))</f>
        <v>8.61</v>
      </c>
      <c r="I21" s="40">
        <f t="array" ref="I21">INDEX('Aceite Virgen'!$A$259:$YM$285,MATCH($B21,'Aceite Virgen'!$A$259:$A$285,0),MATCH(I$5,'Aceite Virgen'!$A$259:$YM$259,0))</f>
        <v>23.32</v>
      </c>
      <c r="J21" s="40">
        <f t="array" ref="J21">INDEX('Aceite Virgen'!$A$259:$YM$285,MATCH($B21,'Aceite Virgen'!$A$259:$A$285,0),MATCH(J$5,'Aceite Virgen'!$A$259:$YM$259,0))</f>
        <v>29.53</v>
      </c>
      <c r="K21" s="40">
        <f t="array" ref="K21">INDEX('Aceite Virgen'!$A$259:$YM$285,MATCH($B21,'Aceite Virgen'!$A$259:$A$285,0),MATCH(K$5,'Aceite Virgen'!$A$259:$YM$259,0))</f>
        <v>4.8899999999999997</v>
      </c>
      <c r="L21" s="40">
        <f t="array" ref="L21">INDEX('Aceite Virgen'!$A$259:$YM$285,MATCH($B21,'Aceite Virgen'!$A$259:$A$285,0),MATCH(L$5,'Aceite Virgen'!$A$259:$YM$259,0))</f>
        <v>4.05</v>
      </c>
      <c r="M21" s="40">
        <f t="array" ref="M21">INDEX('Aceite Virgen'!$A$259:$YM$285,MATCH($B21,'Aceite Virgen'!$A$259:$A$285,0),MATCH(M$5,'Aceite Virgen'!$A$259:$YM$259,0))</f>
        <v>2.88</v>
      </c>
      <c r="N21" s="40">
        <f t="array" ref="N21">INDEX('Aceite Virgen'!$A$259:$YM$285,MATCH($B21,'Aceite Virgen'!$A$259:$A$285,0),MATCH(N$5,'Aceite Virgen'!$A$259:$YM$259,0))</f>
        <v>2.99</v>
      </c>
      <c r="O21" s="40">
        <f t="array" ref="O21">INDEX('Aceite Virgen'!$A$259:$YM$285,MATCH($B21,'Aceite Virgen'!$A$259:$A$285,0),MATCH(O$5,'Aceite Virgen'!$A$259:$YM$259,0))</f>
        <v>1.3399999999999999</v>
      </c>
      <c r="P21" s="40">
        <f t="array" ref="P21">INDEX('Aceite Virgen'!$A$259:$YM$285,MATCH($B21,'Aceite Virgen'!$A$259:$A$285,0),MATCH(P$5,'Aceite Virgen'!$A$259:$YM$259,0))</f>
        <v>0.56000000000000005</v>
      </c>
    </row>
    <row r="22" spans="2:16" x14ac:dyDescent="0.3">
      <c r="B22" s="19">
        <f t="shared" si="1"/>
        <v>4</v>
      </c>
      <c r="C22" s="18">
        <f t="shared" si="2"/>
        <v>4.0999999999999996</v>
      </c>
      <c r="E22" s="40">
        <f t="array" ref="E22">INDEX('Aceite Virgen'!$A$259:$YM$285,MATCH($B22,'Aceite Virgen'!$A$259:$A$285,0),MATCH(E$5,'Aceite Virgen'!$A$259:$YM$259,0))</f>
        <v>25.63</v>
      </c>
      <c r="F22" s="40">
        <f t="array" ref="F22">INDEX('Aceite Virgen'!$A$259:$YM$285,MATCH($B22,'Aceite Virgen'!$A$259:$A$285,0),MATCH(F$5,'Aceite Virgen'!$A$259:$YM$259,0))</f>
        <v>29.880000000000003</v>
      </c>
      <c r="G22" s="40">
        <f t="array" ref="G22">INDEX('Aceite Virgen'!$A$259:$YM$285,MATCH($B22,'Aceite Virgen'!$A$259:$A$285,0),MATCH(G$5,'Aceite Virgen'!$A$259:$YM$259,0))</f>
        <v>26.150000000000002</v>
      </c>
      <c r="H22" s="40">
        <f t="array" ref="H22">INDEX('Aceite Virgen'!$A$259:$YM$285,MATCH($B22,'Aceite Virgen'!$A$259:$A$285,0),MATCH(H$5,'Aceite Virgen'!$A$259:$YM$259,0))</f>
        <v>21.86</v>
      </c>
      <c r="I22" s="40">
        <f t="array" ref="I22">INDEX('Aceite Virgen'!$A$259:$YM$285,MATCH($B22,'Aceite Virgen'!$A$259:$A$285,0),MATCH(I$5,'Aceite Virgen'!$A$259:$YM$259,0))</f>
        <v>9.2799999999999994</v>
      </c>
      <c r="J22" s="40">
        <f t="array" ref="J22">INDEX('Aceite Virgen'!$A$259:$YM$285,MATCH($B22,'Aceite Virgen'!$A$259:$A$285,0),MATCH(J$5,'Aceite Virgen'!$A$259:$YM$259,0))</f>
        <v>0.38</v>
      </c>
      <c r="K22" s="40">
        <f t="array" ref="K22">INDEX('Aceite Virgen'!$A$259:$YM$285,MATCH($B22,'Aceite Virgen'!$A$259:$A$285,0),MATCH(K$5,'Aceite Virgen'!$A$259:$YM$259,0))</f>
        <v>0.24</v>
      </c>
      <c r="L22" s="40">
        <f t="array" ref="L22">INDEX('Aceite Virgen'!$A$259:$YM$285,MATCH($B22,'Aceite Virgen'!$A$259:$A$285,0),MATCH(L$5,'Aceite Virgen'!$A$259:$YM$259,0))</f>
        <v>0.95000000000000007</v>
      </c>
      <c r="M22" s="40">
        <f t="array" ref="M22">INDEX('Aceite Virgen'!$A$259:$YM$285,MATCH($B22,'Aceite Virgen'!$A$259:$A$285,0),MATCH(M$5,'Aceite Virgen'!$A$259:$YM$259,0))</f>
        <v>0.2</v>
      </c>
      <c r="N22" s="40">
        <f t="array" ref="N22">INDEX('Aceite Virgen'!$A$259:$YM$285,MATCH($B22,'Aceite Virgen'!$A$259:$A$285,0),MATCH(N$5,'Aceite Virgen'!$A$259:$YM$259,0))</f>
        <v>0.56000000000000005</v>
      </c>
      <c r="O22" s="40">
        <f t="array" ref="O22">INDEX('Aceite Virgen'!$A$259:$YM$285,MATCH($B22,'Aceite Virgen'!$A$259:$A$285,0),MATCH(O$5,'Aceite Virgen'!$A$259:$YM$259,0))</f>
        <v>0.62</v>
      </c>
      <c r="P22" s="40">
        <f t="array" ref="P22">INDEX('Aceite Virgen'!$A$259:$YM$285,MATCH($B22,'Aceite Virgen'!$A$259:$A$285,0),MATCH(P$5,'Aceite Virgen'!$A$259:$YM$259,0))</f>
        <v>1.31</v>
      </c>
    </row>
    <row r="23" spans="2:16" x14ac:dyDescent="0.3">
      <c r="B23" s="19">
        <f t="shared" si="1"/>
        <v>4.0999999999999996</v>
      </c>
      <c r="C23" s="18">
        <f t="shared" si="2"/>
        <v>4.2</v>
      </c>
      <c r="E23" s="40">
        <f t="array" ref="E23">INDEX('Aceite Virgen'!$A$259:$YM$285,MATCH($B23,'Aceite Virgen'!$A$259:$A$285,0),MATCH(E$5,'Aceite Virgen'!$A$259:$YM$259,0))</f>
        <v>12.540000000000001</v>
      </c>
      <c r="F23" s="40">
        <f t="array" ref="F23">INDEX('Aceite Virgen'!$A$259:$YM$285,MATCH($B23,'Aceite Virgen'!$A$259:$A$285,0),MATCH(F$5,'Aceite Virgen'!$A$259:$YM$259,0))</f>
        <v>14.649999999999999</v>
      </c>
      <c r="G23" s="40">
        <f t="array" ref="G23">INDEX('Aceite Virgen'!$A$259:$YM$285,MATCH($B23,'Aceite Virgen'!$A$259:$A$285,0),MATCH(G$5,'Aceite Virgen'!$A$259:$YM$259,0))</f>
        <v>13.6</v>
      </c>
      <c r="H23" s="40">
        <f t="array" ref="H23">INDEX('Aceite Virgen'!$A$259:$YM$285,MATCH($B23,'Aceite Virgen'!$A$259:$A$285,0),MATCH(H$5,'Aceite Virgen'!$A$259:$YM$259,0))</f>
        <v>11.469999999999999</v>
      </c>
      <c r="I23" s="40">
        <f t="array" ref="I23">INDEX('Aceite Virgen'!$A$259:$YM$285,MATCH($B23,'Aceite Virgen'!$A$259:$A$285,0),MATCH(I$5,'Aceite Virgen'!$A$259:$YM$259,0))</f>
        <v>5.0599999999999996</v>
      </c>
      <c r="J23" s="40">
        <f t="array" ref="J23">INDEX('Aceite Virgen'!$A$259:$YM$285,MATCH($B23,'Aceite Virgen'!$A$259:$A$285,0),MATCH(J$5,'Aceite Virgen'!$A$259:$YM$259,0))</f>
        <v>0.19</v>
      </c>
      <c r="K23" s="40">
        <f t="array" ref="K23">INDEX('Aceite Virgen'!$A$259:$YM$285,MATCH($B23,'Aceite Virgen'!$A$259:$A$285,0),MATCH(K$5,'Aceite Virgen'!$A$259:$YM$259,0))</f>
        <v>0.55000000000000004</v>
      </c>
      <c r="L23" s="40">
        <f t="array" ref="L23">INDEX('Aceite Virgen'!$A$259:$YM$285,MATCH($B23,'Aceite Virgen'!$A$259:$A$285,0),MATCH(L$5,'Aceite Virgen'!$A$259:$YM$259,0))</f>
        <v>0.67</v>
      </c>
      <c r="M23" s="40">
        <f t="array" ref="M23">INDEX('Aceite Virgen'!$A$259:$YM$285,MATCH($B23,'Aceite Virgen'!$A$259:$A$285,0),MATCH(M$5,'Aceite Virgen'!$A$259:$YM$259,0))</f>
        <v>0.24</v>
      </c>
      <c r="N23" s="40">
        <f t="array" ref="N23">INDEX('Aceite Virgen'!$A$259:$YM$285,MATCH($B23,'Aceite Virgen'!$A$259:$A$285,0),MATCH(N$5,'Aceite Virgen'!$A$259:$YM$259,0))</f>
        <v>0</v>
      </c>
      <c r="O23" s="40">
        <f t="array" ref="O23">INDEX('Aceite Virgen'!$A$259:$YM$285,MATCH($B23,'Aceite Virgen'!$A$259:$A$285,0),MATCH(O$5,'Aceite Virgen'!$A$259:$YM$259,0))</f>
        <v>0.43</v>
      </c>
      <c r="P23" s="40">
        <f t="array" ref="P23">INDEX('Aceite Virgen'!$A$259:$YM$285,MATCH($B23,'Aceite Virgen'!$A$259:$A$285,0),MATCH(P$5,'Aceite Virgen'!$A$259:$YM$259,0))</f>
        <v>0</v>
      </c>
    </row>
    <row r="24" spans="2:16" x14ac:dyDescent="0.3">
      <c r="B24" s="19">
        <f t="shared" si="1"/>
        <v>4.2</v>
      </c>
      <c r="C24" s="18">
        <f t="shared" si="2"/>
        <v>4.3</v>
      </c>
      <c r="E24" s="40">
        <f t="array" ref="E24">INDEX('Aceite Virgen'!$A$259:$YM$285,MATCH($B24,'Aceite Virgen'!$A$259:$A$285,0),MATCH(E$5,'Aceite Virgen'!$A$259:$YM$259,0))</f>
        <v>2.5100000000000002</v>
      </c>
      <c r="F24" s="40">
        <f t="array" ref="F24">INDEX('Aceite Virgen'!$A$259:$YM$285,MATCH($B24,'Aceite Virgen'!$A$259:$A$285,0),MATCH(F$5,'Aceite Virgen'!$A$259:$YM$259,0))</f>
        <v>1.02</v>
      </c>
      <c r="G24" s="40">
        <f t="array" ref="G24">INDEX('Aceite Virgen'!$A$259:$YM$285,MATCH($B24,'Aceite Virgen'!$A$259:$A$285,0),MATCH(G$5,'Aceite Virgen'!$A$259:$YM$259,0))</f>
        <v>1.38</v>
      </c>
      <c r="H24" s="40">
        <f t="array" ref="H24">INDEX('Aceite Virgen'!$A$259:$YM$285,MATCH($B24,'Aceite Virgen'!$A$259:$A$285,0),MATCH(H$5,'Aceite Virgen'!$A$259:$YM$259,0))</f>
        <v>0.28000000000000003</v>
      </c>
      <c r="I24" s="40">
        <f t="array" ref="I24">INDEX('Aceite Virgen'!$A$259:$YM$285,MATCH($B24,'Aceite Virgen'!$A$259:$A$285,0),MATCH(I$5,'Aceite Virgen'!$A$259:$YM$259,0))</f>
        <v>0.5</v>
      </c>
      <c r="J24" s="40">
        <f t="array" ref="J24">INDEX('Aceite Virgen'!$A$259:$YM$285,MATCH($B24,'Aceite Virgen'!$A$259:$A$285,0),MATCH(J$5,'Aceite Virgen'!$A$259:$YM$259,0))</f>
        <v>0.4</v>
      </c>
      <c r="K24" s="40">
        <f t="array" ref="K24">INDEX('Aceite Virgen'!$A$259:$YM$285,MATCH($B24,'Aceite Virgen'!$A$259:$A$285,0),MATCH(K$5,'Aceite Virgen'!$A$259:$YM$259,0))</f>
        <v>0.13</v>
      </c>
      <c r="L24" s="40">
        <f t="array" ref="L24">INDEX('Aceite Virgen'!$A$259:$YM$285,MATCH($B24,'Aceite Virgen'!$A$259:$A$285,0),MATCH(L$5,'Aceite Virgen'!$A$259:$YM$259,0))</f>
        <v>0.33</v>
      </c>
      <c r="M24" s="40">
        <f t="array" ref="M24">INDEX('Aceite Virgen'!$A$259:$YM$285,MATCH($B24,'Aceite Virgen'!$A$259:$A$285,0),MATCH(M$5,'Aceite Virgen'!$A$259:$YM$259,0))</f>
        <v>0.2</v>
      </c>
      <c r="N24" s="40">
        <f t="array" ref="N24">INDEX('Aceite Virgen'!$A$259:$YM$285,MATCH($B24,'Aceite Virgen'!$A$259:$A$285,0),MATCH(N$5,'Aceite Virgen'!$A$259:$YM$259,0))</f>
        <v>0.13</v>
      </c>
      <c r="O24" s="40">
        <f t="array" ref="O24">INDEX('Aceite Virgen'!$A$259:$YM$285,MATCH($B24,'Aceite Virgen'!$A$259:$A$285,0),MATCH(O$5,'Aceite Virgen'!$A$259:$YM$259,0))</f>
        <v>0</v>
      </c>
      <c r="P24" s="40">
        <f t="array" ref="P24">INDEX('Aceite Virgen'!$A$259:$YM$285,MATCH($B24,'Aceite Virgen'!$A$259:$A$285,0),MATCH(P$5,'Aceite Virgen'!$A$259:$YM$259,0))</f>
        <v>0.46</v>
      </c>
    </row>
    <row r="25" spans="2:16" x14ac:dyDescent="0.3">
      <c r="B25" s="19">
        <f t="shared" si="1"/>
        <v>4.3</v>
      </c>
      <c r="C25" s="18">
        <f t="shared" si="2"/>
        <v>4.4000000000000004</v>
      </c>
      <c r="E25" s="40">
        <f t="array" ref="E25">INDEX('Aceite Virgen'!$A$259:$YM$285,MATCH($B25,'Aceite Virgen'!$A$259:$A$285,0),MATCH(E$5,'Aceite Virgen'!$A$259:$YM$259,0))</f>
        <v>0.75</v>
      </c>
      <c r="F25" s="40">
        <f t="array" ref="F25">INDEX('Aceite Virgen'!$A$259:$YM$285,MATCH($B25,'Aceite Virgen'!$A$259:$A$285,0),MATCH(F$5,'Aceite Virgen'!$A$259:$YM$259,0))</f>
        <v>0.39</v>
      </c>
      <c r="G25" s="40">
        <f t="array" ref="G25">INDEX('Aceite Virgen'!$A$259:$YM$285,MATCH($B25,'Aceite Virgen'!$A$259:$A$285,0),MATCH(G$5,'Aceite Virgen'!$A$259:$YM$259,0))</f>
        <v>0.98</v>
      </c>
      <c r="H25" s="40">
        <f t="array" ref="H25">INDEX('Aceite Virgen'!$A$259:$YM$285,MATCH($B25,'Aceite Virgen'!$A$259:$A$285,0),MATCH(H$5,'Aceite Virgen'!$A$259:$YM$259,0))</f>
        <v>0.66999999999999993</v>
      </c>
      <c r="I25" s="40">
        <f t="array" ref="I25">INDEX('Aceite Virgen'!$A$259:$YM$285,MATCH($B25,'Aceite Virgen'!$A$259:$A$285,0),MATCH(I$5,'Aceite Virgen'!$A$259:$YM$259,0))</f>
        <v>7.0000000000000007E-2</v>
      </c>
      <c r="J25" s="40">
        <f t="array" ref="J25">INDEX('Aceite Virgen'!$A$259:$YM$285,MATCH($B25,'Aceite Virgen'!$A$259:$A$285,0),MATCH(J$5,'Aceite Virgen'!$A$259:$YM$259,0))</f>
        <v>0.9</v>
      </c>
      <c r="K25" s="40">
        <f t="array" ref="K25">INDEX('Aceite Virgen'!$A$259:$YM$285,MATCH($B25,'Aceite Virgen'!$A$259:$A$285,0),MATCH(K$5,'Aceite Virgen'!$A$259:$YM$259,0))</f>
        <v>1.99</v>
      </c>
      <c r="L25" s="40">
        <f t="array" ref="L25">INDEX('Aceite Virgen'!$A$259:$YM$285,MATCH($B25,'Aceite Virgen'!$A$259:$A$285,0),MATCH(L$5,'Aceite Virgen'!$A$259:$YM$259,0))</f>
        <v>0.6</v>
      </c>
      <c r="M25" s="40">
        <f t="array" ref="M25">INDEX('Aceite Virgen'!$A$259:$YM$285,MATCH($B25,'Aceite Virgen'!$A$259:$A$285,0),MATCH(M$5,'Aceite Virgen'!$A$259:$YM$259,0))</f>
        <v>1.29</v>
      </c>
      <c r="N25" s="40">
        <f t="array" ref="N25">INDEX('Aceite Virgen'!$A$259:$YM$285,MATCH($B25,'Aceite Virgen'!$A$259:$A$285,0),MATCH(N$5,'Aceite Virgen'!$A$259:$YM$259,0))</f>
        <v>0.32</v>
      </c>
      <c r="O25" s="40">
        <f t="array" ref="O25">INDEX('Aceite Virgen'!$A$259:$YM$285,MATCH($B25,'Aceite Virgen'!$A$259:$A$285,0),MATCH(O$5,'Aceite Virgen'!$A$259:$YM$259,0))</f>
        <v>0</v>
      </c>
      <c r="P25" s="40">
        <f t="array" ref="P25">INDEX('Aceite Virgen'!$A$259:$YM$285,MATCH($B25,'Aceite Virgen'!$A$259:$A$285,0),MATCH(P$5,'Aceite Virgen'!$A$259:$YM$259,0))</f>
        <v>0.35</v>
      </c>
    </row>
    <row r="26" spans="2:16" x14ac:dyDescent="0.3">
      <c r="B26" s="19">
        <f t="shared" si="1"/>
        <v>4.4000000000000004</v>
      </c>
      <c r="C26" s="18">
        <f t="shared" si="2"/>
        <v>4.5</v>
      </c>
      <c r="E26" s="40">
        <f t="array" ref="E26">INDEX('Aceite Virgen'!$A$259:$YM$285,MATCH($B26,'Aceite Virgen'!$A$259:$A$285,0),MATCH(E$5,'Aceite Virgen'!$A$259:$YM$259,0))</f>
        <v>0.32</v>
      </c>
      <c r="F26" s="40">
        <f t="array" ref="F26">INDEX('Aceite Virgen'!$A$259:$YM$285,MATCH($B26,'Aceite Virgen'!$A$259:$A$285,0),MATCH(F$5,'Aceite Virgen'!$A$259:$YM$259,0))</f>
        <v>0.38</v>
      </c>
      <c r="G26" s="40">
        <f t="array" ref="G26">INDEX('Aceite Virgen'!$A$259:$YM$285,MATCH($B26,'Aceite Virgen'!$A$259:$A$285,0),MATCH(G$5,'Aceite Virgen'!$A$259:$YM$259,0))</f>
        <v>0.21</v>
      </c>
      <c r="H26" s="40">
        <f t="array" ref="H26">INDEX('Aceite Virgen'!$A$259:$YM$285,MATCH($B26,'Aceite Virgen'!$A$259:$A$285,0),MATCH(H$5,'Aceite Virgen'!$A$259:$YM$259,0))</f>
        <v>1</v>
      </c>
      <c r="I26" s="40">
        <f t="array" ref="I26">INDEX('Aceite Virgen'!$A$259:$YM$285,MATCH($B26,'Aceite Virgen'!$A$259:$A$285,0),MATCH(I$5,'Aceite Virgen'!$A$259:$YM$259,0))</f>
        <v>0.27</v>
      </c>
      <c r="J26" s="40">
        <f t="array" ref="J26">INDEX('Aceite Virgen'!$A$259:$YM$285,MATCH($B26,'Aceite Virgen'!$A$259:$A$285,0),MATCH(J$5,'Aceite Virgen'!$A$259:$YM$259,0))</f>
        <v>0.16</v>
      </c>
      <c r="K26" s="40">
        <f t="array" ref="K26">INDEX('Aceite Virgen'!$A$259:$YM$285,MATCH($B26,'Aceite Virgen'!$A$259:$A$285,0),MATCH(K$5,'Aceite Virgen'!$A$259:$YM$259,0))</f>
        <v>0</v>
      </c>
      <c r="L26" s="40">
        <f t="array" ref="L26">INDEX('Aceite Virgen'!$A$259:$YM$285,MATCH($B26,'Aceite Virgen'!$A$259:$A$285,0),MATCH(L$5,'Aceite Virgen'!$A$259:$YM$259,0))</f>
        <v>0.21</v>
      </c>
      <c r="M26" s="40">
        <f t="array" ref="M26">INDEX('Aceite Virgen'!$A$259:$YM$285,MATCH($B26,'Aceite Virgen'!$A$259:$A$285,0),MATCH(M$5,'Aceite Virgen'!$A$259:$YM$259,0))</f>
        <v>1.03</v>
      </c>
      <c r="N26" s="40">
        <f t="array" ref="N26">INDEX('Aceite Virgen'!$A$259:$YM$285,MATCH($B26,'Aceite Virgen'!$A$259:$A$285,0),MATCH(N$5,'Aceite Virgen'!$A$259:$YM$259,0))</f>
        <v>0.73</v>
      </c>
      <c r="O26" s="40">
        <f t="array" ref="O26">INDEX('Aceite Virgen'!$A$259:$YM$285,MATCH($B26,'Aceite Virgen'!$A$259:$A$285,0),MATCH(O$5,'Aceite Virgen'!$A$259:$YM$259,0))</f>
        <v>0.38</v>
      </c>
      <c r="P26" s="40">
        <f t="array" ref="P26">INDEX('Aceite Virgen'!$A$259:$YM$285,MATCH($B26,'Aceite Virgen'!$A$259:$A$285,0),MATCH(P$5,'Aceite Virgen'!$A$259:$YM$259,0))</f>
        <v>0.78</v>
      </c>
    </row>
    <row r="27" spans="2:16" x14ac:dyDescent="0.3">
      <c r="B27" s="19">
        <f t="shared" si="1"/>
        <v>4.5</v>
      </c>
      <c r="C27" s="18">
        <f t="shared" si="2"/>
        <v>4.5999999999999996</v>
      </c>
      <c r="E27" s="40">
        <f t="array" ref="E27">INDEX('Aceite Virgen'!$A$259:$YM$285,MATCH($B27,'Aceite Virgen'!$A$259:$A$285,0),MATCH(E$5,'Aceite Virgen'!$A$259:$YM$259,0))</f>
        <v>0.81</v>
      </c>
      <c r="F27" s="40">
        <f t="array" ref="F27">INDEX('Aceite Virgen'!$A$259:$YM$285,MATCH($B27,'Aceite Virgen'!$A$259:$A$285,0),MATCH(F$5,'Aceite Virgen'!$A$259:$YM$259,0))</f>
        <v>2.02</v>
      </c>
      <c r="G27" s="40">
        <f t="array" ref="G27">INDEX('Aceite Virgen'!$A$259:$YM$285,MATCH($B27,'Aceite Virgen'!$A$259:$A$285,0),MATCH(G$5,'Aceite Virgen'!$A$259:$YM$259,0))</f>
        <v>0.57000000000000006</v>
      </c>
      <c r="H27" s="40">
        <f t="array" ref="H27">INDEX('Aceite Virgen'!$A$259:$YM$285,MATCH($B27,'Aceite Virgen'!$A$259:$A$285,0),MATCH(H$5,'Aceite Virgen'!$A$259:$YM$259,0))</f>
        <v>1.24</v>
      </c>
      <c r="I27" s="40">
        <f t="array" ref="I27">INDEX('Aceite Virgen'!$A$259:$YM$285,MATCH($B27,'Aceite Virgen'!$A$259:$A$285,0),MATCH(I$5,'Aceite Virgen'!$A$259:$YM$259,0))</f>
        <v>0.16</v>
      </c>
      <c r="J27" s="40">
        <f t="array" ref="J27">INDEX('Aceite Virgen'!$A$259:$YM$285,MATCH($B27,'Aceite Virgen'!$A$259:$A$285,0),MATCH(J$5,'Aceite Virgen'!$A$259:$YM$259,0))</f>
        <v>0.55000000000000004</v>
      </c>
      <c r="K27" s="40">
        <f t="array" ref="K27">INDEX('Aceite Virgen'!$A$259:$YM$285,MATCH($B27,'Aceite Virgen'!$A$259:$A$285,0),MATCH(K$5,'Aceite Virgen'!$A$259:$YM$259,0))</f>
        <v>1.6</v>
      </c>
      <c r="L27" s="40">
        <f t="array" ref="L27">INDEX('Aceite Virgen'!$A$259:$YM$285,MATCH($B27,'Aceite Virgen'!$A$259:$A$285,0),MATCH(L$5,'Aceite Virgen'!$A$259:$YM$259,0))</f>
        <v>0.44</v>
      </c>
      <c r="M27" s="40">
        <f t="array" ref="M27">INDEX('Aceite Virgen'!$A$259:$YM$285,MATCH($B27,'Aceite Virgen'!$A$259:$A$285,0),MATCH(M$5,'Aceite Virgen'!$A$259:$YM$259,0))</f>
        <v>4.09</v>
      </c>
      <c r="N27" s="40">
        <f t="array" ref="N27">INDEX('Aceite Virgen'!$A$259:$YM$285,MATCH($B27,'Aceite Virgen'!$A$259:$A$285,0),MATCH(N$5,'Aceite Virgen'!$A$259:$YM$259,0))</f>
        <v>1.51</v>
      </c>
      <c r="O27" s="40">
        <f t="array" ref="O27">INDEX('Aceite Virgen'!$A$259:$YM$285,MATCH($B27,'Aceite Virgen'!$A$259:$A$285,0),MATCH(O$5,'Aceite Virgen'!$A$259:$YM$259,0))</f>
        <v>1.48</v>
      </c>
      <c r="P27" s="40">
        <f t="array" ref="P27">INDEX('Aceite Virgen'!$A$259:$YM$285,MATCH($B27,'Aceite Virgen'!$A$259:$A$285,0),MATCH(P$5,'Aceite Virgen'!$A$259:$YM$259,0))</f>
        <v>4.88</v>
      </c>
    </row>
    <row r="28" spans="2:16" x14ac:dyDescent="0.3">
      <c r="B28" s="19">
        <f t="shared" si="1"/>
        <v>4.5999999999999996</v>
      </c>
      <c r="C28" s="18">
        <f t="shared" si="2"/>
        <v>4.7</v>
      </c>
      <c r="E28" s="40">
        <f t="array" ref="E28">INDEX('Aceite Virgen'!$A$259:$YM$285,MATCH($B28,'Aceite Virgen'!$A$259:$A$285,0),MATCH(E$5,'Aceite Virgen'!$A$259:$YM$259,0))</f>
        <v>0.04</v>
      </c>
      <c r="F28" s="40">
        <f t="array" ref="F28">INDEX('Aceite Virgen'!$A$259:$YM$285,MATCH($B28,'Aceite Virgen'!$A$259:$A$285,0),MATCH(F$5,'Aceite Virgen'!$A$259:$YM$259,0))</f>
        <v>0.66999999999999993</v>
      </c>
      <c r="G28" s="40">
        <f t="array" ref="G28">INDEX('Aceite Virgen'!$A$259:$YM$285,MATCH($B28,'Aceite Virgen'!$A$259:$A$285,0),MATCH(G$5,'Aceite Virgen'!$A$259:$YM$259,0))</f>
        <v>0.06</v>
      </c>
      <c r="H28" s="40">
        <f t="array" ref="H28">INDEX('Aceite Virgen'!$A$259:$YM$285,MATCH($B28,'Aceite Virgen'!$A$259:$A$285,0),MATCH(H$5,'Aceite Virgen'!$A$259:$YM$259,0))</f>
        <v>0.64</v>
      </c>
      <c r="I28" s="40">
        <f t="array" ref="I28">INDEX('Aceite Virgen'!$A$259:$YM$285,MATCH($B28,'Aceite Virgen'!$A$259:$A$285,0),MATCH(I$5,'Aceite Virgen'!$A$259:$YM$259,0))</f>
        <v>0.84000000000000008</v>
      </c>
      <c r="J28" s="40">
        <f t="array" ref="J28">INDEX('Aceite Virgen'!$A$259:$YM$285,MATCH($B28,'Aceite Virgen'!$A$259:$A$285,0),MATCH(J$5,'Aceite Virgen'!$A$259:$YM$259,0))</f>
        <v>0.35</v>
      </c>
      <c r="K28" s="40">
        <f t="array" ref="K28">INDEX('Aceite Virgen'!$A$259:$YM$285,MATCH($B28,'Aceite Virgen'!$A$259:$A$285,0),MATCH(K$5,'Aceite Virgen'!$A$259:$YM$259,0))</f>
        <v>0.67</v>
      </c>
      <c r="L28" s="40">
        <f t="array" ref="L28">INDEX('Aceite Virgen'!$A$259:$YM$285,MATCH($B28,'Aceite Virgen'!$A$259:$A$285,0),MATCH(L$5,'Aceite Virgen'!$A$259:$YM$259,0))</f>
        <v>1.35</v>
      </c>
      <c r="M28" s="40">
        <f t="array" ref="M28">INDEX('Aceite Virgen'!$A$259:$YM$285,MATCH($B28,'Aceite Virgen'!$A$259:$A$285,0),MATCH(M$5,'Aceite Virgen'!$A$259:$YM$259,0))</f>
        <v>0.25</v>
      </c>
      <c r="N28" s="40">
        <f t="array" ref="N28">INDEX('Aceite Virgen'!$A$259:$YM$285,MATCH($B28,'Aceite Virgen'!$A$259:$A$285,0),MATCH(N$5,'Aceite Virgen'!$A$259:$YM$259,0))</f>
        <v>0.62</v>
      </c>
      <c r="O28" s="40">
        <f t="array" ref="O28">INDEX('Aceite Virgen'!$A$259:$YM$285,MATCH($B28,'Aceite Virgen'!$A$259:$A$285,0),MATCH(O$5,'Aceite Virgen'!$A$259:$YM$259,0))</f>
        <v>0.49</v>
      </c>
      <c r="P28" s="40">
        <f t="array" ref="P28">INDEX('Aceite Virgen'!$A$259:$YM$285,MATCH($B28,'Aceite Virgen'!$A$259:$A$285,0),MATCH(P$5,'Aceite Virgen'!$A$259:$YM$259,0))</f>
        <v>0.65</v>
      </c>
    </row>
    <row r="29" spans="2:16" x14ac:dyDescent="0.3">
      <c r="B29" s="19">
        <f t="shared" si="1"/>
        <v>4.7</v>
      </c>
      <c r="C29" s="18">
        <f t="shared" si="2"/>
        <v>4.8</v>
      </c>
      <c r="E29" s="40">
        <f t="array" ref="E29">INDEX('Aceite Virgen'!$A$259:$YM$285,MATCH($B29,'Aceite Virgen'!$A$259:$A$285,0),MATCH(E$5,'Aceite Virgen'!$A$259:$YM$259,0))</f>
        <v>1.77</v>
      </c>
      <c r="F29" s="40">
        <f t="array" ref="F29">INDEX('Aceite Virgen'!$A$259:$YM$285,MATCH($B29,'Aceite Virgen'!$A$259:$A$285,0),MATCH(F$5,'Aceite Virgen'!$A$259:$YM$259,0))</f>
        <v>0.78</v>
      </c>
      <c r="G29" s="40">
        <f t="array" ref="G29">INDEX('Aceite Virgen'!$A$259:$YM$285,MATCH($B29,'Aceite Virgen'!$A$259:$A$285,0),MATCH(G$5,'Aceite Virgen'!$A$259:$YM$259,0))</f>
        <v>3.58</v>
      </c>
      <c r="H29" s="40">
        <f t="array" ref="H29">INDEX('Aceite Virgen'!$A$259:$YM$285,MATCH($B29,'Aceite Virgen'!$A$259:$A$285,0),MATCH(H$5,'Aceite Virgen'!$A$259:$YM$259,0))</f>
        <v>2.86</v>
      </c>
      <c r="I29" s="40">
        <f t="array" ref="I29">INDEX('Aceite Virgen'!$A$259:$YM$285,MATCH($B29,'Aceite Virgen'!$A$259:$A$285,0),MATCH(I$5,'Aceite Virgen'!$A$259:$YM$259,0))</f>
        <v>3.33</v>
      </c>
      <c r="J29" s="40">
        <f t="array" ref="J29">INDEX('Aceite Virgen'!$A$259:$YM$285,MATCH($B29,'Aceite Virgen'!$A$259:$A$285,0),MATCH(J$5,'Aceite Virgen'!$A$259:$YM$259,0))</f>
        <v>2.91</v>
      </c>
      <c r="K29" s="40">
        <f t="array" ref="K29">INDEX('Aceite Virgen'!$A$259:$YM$285,MATCH($B29,'Aceite Virgen'!$A$259:$A$285,0),MATCH(K$5,'Aceite Virgen'!$A$259:$YM$259,0))</f>
        <v>7.07</v>
      </c>
      <c r="L29" s="40">
        <f t="array" ref="L29">INDEX('Aceite Virgen'!$A$259:$YM$285,MATCH($B29,'Aceite Virgen'!$A$259:$A$285,0),MATCH(L$5,'Aceite Virgen'!$A$259:$YM$259,0))</f>
        <v>5.48</v>
      </c>
      <c r="M29" s="40">
        <f t="array" ref="M29">INDEX('Aceite Virgen'!$A$259:$YM$285,MATCH($B29,'Aceite Virgen'!$A$259:$A$285,0),MATCH(M$5,'Aceite Virgen'!$A$259:$YM$259,0))</f>
        <v>6.69</v>
      </c>
      <c r="N29" s="40">
        <f t="array" ref="N29">INDEX('Aceite Virgen'!$A$259:$YM$285,MATCH($B29,'Aceite Virgen'!$A$259:$A$285,0),MATCH(N$5,'Aceite Virgen'!$A$259:$YM$259,0))</f>
        <v>5.29</v>
      </c>
      <c r="O29" s="40">
        <f t="array" ref="O29">INDEX('Aceite Virgen'!$A$259:$YM$285,MATCH($B29,'Aceite Virgen'!$A$259:$A$285,0),MATCH(O$5,'Aceite Virgen'!$A$259:$YM$259,0))</f>
        <v>4.13</v>
      </c>
      <c r="P29" s="40">
        <f t="array" ref="P29">INDEX('Aceite Virgen'!$A$259:$YM$285,MATCH($B29,'Aceite Virgen'!$A$259:$A$285,0),MATCH(P$5,'Aceite Virgen'!$A$259:$YM$259,0))</f>
        <v>1.56</v>
      </c>
    </row>
    <row r="30" spans="2:16" x14ac:dyDescent="0.3">
      <c r="B30" s="19">
        <f t="shared" si="1"/>
        <v>4.8</v>
      </c>
      <c r="C30" s="18">
        <f t="shared" si="2"/>
        <v>4.9000000000000004</v>
      </c>
      <c r="E30" s="40">
        <f t="array" ref="E30">INDEX('Aceite Virgen'!$A$259:$YM$285,MATCH($B30,'Aceite Virgen'!$A$259:$A$285,0),MATCH(E$5,'Aceite Virgen'!$A$259:$YM$259,0))</f>
        <v>0.88</v>
      </c>
      <c r="F30" s="40">
        <f t="array" ref="F30">INDEX('Aceite Virgen'!$A$259:$YM$285,MATCH($B30,'Aceite Virgen'!$A$259:$A$285,0),MATCH(F$5,'Aceite Virgen'!$A$259:$YM$259,0))</f>
        <v>0</v>
      </c>
      <c r="G30" s="40">
        <f t="array" ref="G30">INDEX('Aceite Virgen'!$A$259:$YM$285,MATCH($B30,'Aceite Virgen'!$A$259:$A$285,0),MATCH(G$5,'Aceite Virgen'!$A$259:$YM$259,0))</f>
        <v>0.32</v>
      </c>
      <c r="H30" s="40">
        <f t="array" ref="H30">INDEX('Aceite Virgen'!$A$259:$YM$285,MATCH($B30,'Aceite Virgen'!$A$259:$A$285,0),MATCH(H$5,'Aceite Virgen'!$A$259:$YM$259,0))</f>
        <v>0.26</v>
      </c>
      <c r="I30" s="40">
        <f t="array" ref="I30">INDEX('Aceite Virgen'!$A$259:$YM$285,MATCH($B30,'Aceite Virgen'!$A$259:$A$285,0),MATCH(I$5,'Aceite Virgen'!$A$259:$YM$259,0))</f>
        <v>0.4</v>
      </c>
      <c r="J30" s="40">
        <f t="array" ref="J30">INDEX('Aceite Virgen'!$A$259:$YM$285,MATCH($B30,'Aceite Virgen'!$A$259:$A$285,0),MATCH(J$5,'Aceite Virgen'!$A$259:$YM$259,0))</f>
        <v>0.34</v>
      </c>
      <c r="K30" s="40">
        <f t="array" ref="K30">INDEX('Aceite Virgen'!$A$259:$YM$285,MATCH($B30,'Aceite Virgen'!$A$259:$A$285,0),MATCH(K$5,'Aceite Virgen'!$A$259:$YM$259,0))</f>
        <v>0</v>
      </c>
      <c r="L30" s="40">
        <f t="array" ref="L30">INDEX('Aceite Virgen'!$A$259:$YM$285,MATCH($B30,'Aceite Virgen'!$A$259:$A$285,0),MATCH(L$5,'Aceite Virgen'!$A$259:$YM$259,0))</f>
        <v>0</v>
      </c>
      <c r="M30" s="40">
        <f t="array" ref="M30">INDEX('Aceite Virgen'!$A$259:$YM$285,MATCH($B30,'Aceite Virgen'!$A$259:$A$285,0),MATCH(M$5,'Aceite Virgen'!$A$259:$YM$259,0))</f>
        <v>0</v>
      </c>
      <c r="N30" s="40">
        <f t="array" ref="N30">INDEX('Aceite Virgen'!$A$259:$YM$285,MATCH($B30,'Aceite Virgen'!$A$259:$A$285,0),MATCH(N$5,'Aceite Virgen'!$A$259:$YM$259,0))</f>
        <v>0</v>
      </c>
      <c r="O30" s="40">
        <f t="array" ref="O30">INDEX('Aceite Virgen'!$A$259:$YM$285,MATCH($B30,'Aceite Virgen'!$A$259:$A$285,0),MATCH(O$5,'Aceite Virgen'!$A$259:$YM$259,0))</f>
        <v>0</v>
      </c>
      <c r="P30" s="40">
        <f t="array" ref="P30">INDEX('Aceite Virgen'!$A$259:$YM$285,MATCH($B30,'Aceite Virgen'!$A$259:$A$285,0),MATCH(P$5,'Aceite Virgen'!$A$259:$YM$259,0))</f>
        <v>0</v>
      </c>
    </row>
    <row r="31" spans="2:16" x14ac:dyDescent="0.3">
      <c r="B31" s="19">
        <f t="shared" si="1"/>
        <v>4.9000000000000004</v>
      </c>
      <c r="C31" s="18">
        <f t="shared" si="2"/>
        <v>5</v>
      </c>
      <c r="E31" s="40">
        <f t="array" ref="E31">INDEX('Aceite Virgen'!$A$259:$YM$285,MATCH($B31,'Aceite Virgen'!$A$259:$A$285,0),MATCH(E$5,'Aceite Virgen'!$A$259:$YM$259,0))</f>
        <v>0.05</v>
      </c>
      <c r="F31" s="40">
        <f t="array" ref="F31">INDEX('Aceite Virgen'!$A$259:$YM$285,MATCH($B31,'Aceite Virgen'!$A$259:$A$285,0),MATCH(F$5,'Aceite Virgen'!$A$259:$YM$259,0))</f>
        <v>0.14000000000000001</v>
      </c>
      <c r="G31" s="40">
        <f t="array" ref="G31">INDEX('Aceite Virgen'!$A$259:$YM$285,MATCH($B31,'Aceite Virgen'!$A$259:$A$285,0),MATCH(G$5,'Aceite Virgen'!$A$259:$YM$259,0))</f>
        <v>0.21000000000000002</v>
      </c>
      <c r="H31" s="40">
        <f t="array" ref="H31">INDEX('Aceite Virgen'!$A$259:$YM$285,MATCH($B31,'Aceite Virgen'!$A$259:$A$285,0),MATCH(H$5,'Aceite Virgen'!$A$259:$YM$259,0))</f>
        <v>0.38</v>
      </c>
      <c r="I31" s="40">
        <f t="array" ref="I31">INDEX('Aceite Virgen'!$A$259:$YM$285,MATCH($B31,'Aceite Virgen'!$A$259:$A$285,0),MATCH(I$5,'Aceite Virgen'!$A$259:$YM$259,0))</f>
        <v>0</v>
      </c>
      <c r="J31" s="40">
        <f t="array" ref="J31">INDEX('Aceite Virgen'!$A$259:$YM$285,MATCH($B31,'Aceite Virgen'!$A$259:$A$285,0),MATCH(J$5,'Aceite Virgen'!$A$259:$YM$259,0))</f>
        <v>0.61</v>
      </c>
      <c r="K31" s="40">
        <f t="array" ref="K31">INDEX('Aceite Virgen'!$A$259:$YM$285,MATCH($B31,'Aceite Virgen'!$A$259:$A$285,0),MATCH(K$5,'Aceite Virgen'!$A$259:$YM$259,0))</f>
        <v>0.21</v>
      </c>
      <c r="L31" s="40">
        <f t="array" ref="L31">INDEX('Aceite Virgen'!$A$259:$YM$285,MATCH($B31,'Aceite Virgen'!$A$259:$A$285,0),MATCH(L$5,'Aceite Virgen'!$A$259:$YM$259,0))</f>
        <v>0.89</v>
      </c>
      <c r="M31" s="40">
        <f t="array" ref="M31">INDEX('Aceite Virgen'!$A$259:$YM$285,MATCH($B31,'Aceite Virgen'!$A$259:$A$285,0),MATCH(M$5,'Aceite Virgen'!$A$259:$YM$259,0))</f>
        <v>2.87</v>
      </c>
      <c r="N31" s="40">
        <f t="array" ref="N31">INDEX('Aceite Virgen'!$A$259:$YM$285,MATCH($B31,'Aceite Virgen'!$A$259:$A$285,0),MATCH(N$5,'Aceite Virgen'!$A$259:$YM$259,0))</f>
        <v>2.41</v>
      </c>
      <c r="O31" s="40">
        <f t="array" ref="O31">INDEX('Aceite Virgen'!$A$259:$YM$285,MATCH($B31,'Aceite Virgen'!$A$259:$A$285,0),MATCH(O$5,'Aceite Virgen'!$A$259:$YM$259,0))</f>
        <v>4.28</v>
      </c>
      <c r="P31" s="40">
        <f t="array" ref="P31">INDEX('Aceite Virgen'!$A$259:$YM$285,MATCH($B31,'Aceite Virgen'!$A$259:$A$285,0),MATCH(P$5,'Aceite Virgen'!$A$259:$YM$259,0))</f>
        <v>4.17</v>
      </c>
    </row>
    <row r="32" spans="2:16" x14ac:dyDescent="0.3">
      <c r="B32" s="19">
        <f t="shared" si="1"/>
        <v>5</v>
      </c>
      <c r="C32" s="18">
        <f t="shared" si="2"/>
        <v>5.0999999999999996</v>
      </c>
      <c r="E32" s="40">
        <f t="array" ref="E32">INDEX('Aceite Virgen'!$A$259:$YM$285,MATCH($B32,'Aceite Virgen'!$A$259:$A$285,0),MATCH(E$5,'Aceite Virgen'!$A$259:$YM$259,0))</f>
        <v>0</v>
      </c>
      <c r="F32" s="40">
        <f t="array" ref="F32">INDEX('Aceite Virgen'!$A$259:$YM$285,MATCH($B32,'Aceite Virgen'!$A$259:$A$285,0),MATCH(F$5,'Aceite Virgen'!$A$259:$YM$259,0))</f>
        <v>0.28000000000000003</v>
      </c>
      <c r="G32" s="40">
        <f t="array" ref="G32">INDEX('Aceite Virgen'!$A$259:$YM$285,MATCH($B32,'Aceite Virgen'!$A$259:$A$285,0),MATCH(G$5,'Aceite Virgen'!$A$259:$YM$259,0))</f>
        <v>0</v>
      </c>
      <c r="H32" s="40">
        <f t="array" ref="H32">INDEX('Aceite Virgen'!$A$259:$YM$285,MATCH($B32,'Aceite Virgen'!$A$259:$A$285,0),MATCH(H$5,'Aceite Virgen'!$A$259:$YM$259,0))</f>
        <v>0.12</v>
      </c>
      <c r="I32" s="40">
        <f t="array" ref="I32">INDEX('Aceite Virgen'!$A$259:$YM$285,MATCH($B32,'Aceite Virgen'!$A$259:$A$285,0),MATCH(I$5,'Aceite Virgen'!$A$259:$YM$259,0))</f>
        <v>7.0000000000000007E-2</v>
      </c>
      <c r="J32" s="40">
        <f t="array" ref="J32">INDEX('Aceite Virgen'!$A$259:$YM$285,MATCH($B32,'Aceite Virgen'!$A$259:$A$285,0),MATCH(J$5,'Aceite Virgen'!$A$259:$YM$259,0))</f>
        <v>0</v>
      </c>
      <c r="K32" s="40">
        <f t="array" ref="K32">INDEX('Aceite Virgen'!$A$259:$YM$285,MATCH($B32,'Aceite Virgen'!$A$259:$A$285,0),MATCH(K$5,'Aceite Virgen'!$A$259:$YM$259,0))</f>
        <v>0</v>
      </c>
      <c r="L32" s="40">
        <f t="array" ref="L32">INDEX('Aceite Virgen'!$A$259:$YM$285,MATCH($B32,'Aceite Virgen'!$A$259:$A$285,0),MATCH(L$5,'Aceite Virgen'!$A$259:$YM$259,0))</f>
        <v>0</v>
      </c>
      <c r="M32" s="40">
        <f t="array" ref="M32">INDEX('Aceite Virgen'!$A$259:$YM$285,MATCH($B32,'Aceite Virgen'!$A$259:$A$285,0),MATCH(M$5,'Aceite Virgen'!$A$259:$YM$259,0))</f>
        <v>0</v>
      </c>
      <c r="N32" s="40">
        <f t="array" ref="N32">INDEX('Aceite Virgen'!$A$259:$YM$285,MATCH($B32,'Aceite Virgen'!$A$259:$A$285,0),MATCH(N$5,'Aceite Virgen'!$A$259:$YM$259,0))</f>
        <v>0</v>
      </c>
      <c r="O32" s="40">
        <f t="array" ref="O32">INDEX('Aceite Virgen'!$A$259:$YM$285,MATCH($B32,'Aceite Virgen'!$A$259:$A$285,0),MATCH(O$5,'Aceite Virgen'!$A$259:$YM$259,0))</f>
        <v>0.7</v>
      </c>
      <c r="P32" s="40">
        <f t="array" ref="P32">INDEX('Aceite Virgen'!$A$259:$YM$285,MATCH($B32,'Aceite Virgen'!$A$259:$A$285,0),MATCH(P$5,'Aceite Virgen'!$A$259:$YM$259,0))</f>
        <v>0.08</v>
      </c>
    </row>
    <row r="33" spans="2:16" x14ac:dyDescent="0.3">
      <c r="B33" s="54">
        <f t="shared" si="1"/>
        <v>5.0999999999999996</v>
      </c>
      <c r="C33" s="18"/>
      <c r="E33" s="40">
        <f t="array" ref="E33">INDEX('Aceite Virgen'!$A$259:$YM$285,MATCH($B33,'Aceite Virgen'!$A$259:$A$285,0),MATCH(E$5,'Aceite Virgen'!$A$259:$YM$259,0))</f>
        <v>3.75</v>
      </c>
      <c r="F33" s="40">
        <f t="array" ref="F33">INDEX('Aceite Virgen'!$A$259:$YM$285,MATCH($B33,'Aceite Virgen'!$A$259:$A$285,0),MATCH(F$5,'Aceite Virgen'!$A$259:$YM$259,0))</f>
        <v>4.8</v>
      </c>
      <c r="G33" s="40">
        <f t="array" ref="G33">INDEX('Aceite Virgen'!$A$259:$YM$285,MATCH($B33,'Aceite Virgen'!$A$259:$A$285,0),MATCH(G$5,'Aceite Virgen'!$A$259:$YM$259,0))</f>
        <v>4.8499999999999996</v>
      </c>
      <c r="H33" s="40">
        <f t="array" ref="H33">INDEX('Aceite Virgen'!$A$259:$YM$285,MATCH($B33,'Aceite Virgen'!$A$259:$A$285,0),MATCH(H$5,'Aceite Virgen'!$A$259:$YM$259,0))</f>
        <v>5.7299999999999995</v>
      </c>
      <c r="I33" s="40">
        <f t="array" ref="I33">INDEX('Aceite Virgen'!$A$259:$YM$285,MATCH($B33,'Aceite Virgen'!$A$259:$A$285,0),MATCH(I$5,'Aceite Virgen'!$A$259:$YM$259,0))</f>
        <v>6</v>
      </c>
      <c r="J33" s="40">
        <f t="array" ref="J33">INDEX('Aceite Virgen'!$A$259:$YM$285,MATCH($B33,'Aceite Virgen'!$A$259:$A$285,0),MATCH(J$5,'Aceite Virgen'!$A$259:$YM$259,0))</f>
        <v>6.26</v>
      </c>
      <c r="K33" s="40">
        <f t="array" ref="K33">INDEX('Aceite Virgen'!$A$259:$YM$285,MATCH($B33,'Aceite Virgen'!$A$259:$A$285,0),MATCH(K$5,'Aceite Virgen'!$A$259:$YM$259,0))</f>
        <v>9.1</v>
      </c>
      <c r="L33" s="40">
        <f t="array" ref="L33">INDEX('Aceite Virgen'!$A$259:$YM$285,MATCH($B33,'Aceite Virgen'!$A$259:$A$285,0),MATCH(L$5,'Aceite Virgen'!$A$259:$YM$259,0))</f>
        <v>9.68</v>
      </c>
      <c r="M33" s="40">
        <f t="array" ref="M33">INDEX('Aceite Virgen'!$A$259:$YM$285,MATCH($B33,'Aceite Virgen'!$A$259:$A$285,0),MATCH(M$5,'Aceite Virgen'!$A$259:$YM$259,0))</f>
        <v>6.8899999999999988</v>
      </c>
      <c r="N33" s="40">
        <f t="array" ref="N33">INDEX('Aceite Virgen'!$A$259:$YM$285,MATCH($B33,'Aceite Virgen'!$A$259:$A$285,0),MATCH(N$5,'Aceite Virgen'!$A$259:$YM$259,0))</f>
        <v>4.76</v>
      </c>
      <c r="O33" s="40">
        <f t="array" ref="O33">INDEX('Aceite Virgen'!$A$259:$YM$285,MATCH($B33,'Aceite Virgen'!$A$259:$A$285,0),MATCH(O$5,'Aceite Virgen'!$A$259:$YM$259,0))</f>
        <v>2.6100000000000003</v>
      </c>
      <c r="P33" s="40">
        <f t="array" ref="P33">INDEX('Aceite Virgen'!$A$259:$YM$285,MATCH($B33,'Aceite Virgen'!$A$259:$A$285,0),MATCH(P$5,'Aceite Virgen'!$A$259:$YM$259,0))</f>
        <v>5.2200000000000006</v>
      </c>
    </row>
    <row r="34" spans="2:16" x14ac:dyDescent="0.3">
      <c r="P34" s="38"/>
    </row>
    <row r="35" spans="2:16" x14ac:dyDescent="0.3">
      <c r="E35" s="40">
        <f>SUM(E10:E34)</f>
        <v>100.03999999999999</v>
      </c>
      <c r="F35" s="40">
        <f t="shared" ref="F35:P35" si="3">SUM(F10:F34)</f>
        <v>100</v>
      </c>
      <c r="G35" s="40">
        <f t="shared" si="3"/>
        <v>99.999999999999972</v>
      </c>
      <c r="H35" s="40">
        <f t="shared" si="3"/>
        <v>99.98</v>
      </c>
      <c r="I35" s="40">
        <f t="shared" si="3"/>
        <v>100.01999999999998</v>
      </c>
      <c r="J35" s="40">
        <f t="shared" si="3"/>
        <v>100.02</v>
      </c>
      <c r="K35" s="40">
        <f t="shared" si="3"/>
        <v>99.99</v>
      </c>
      <c r="L35" s="40">
        <f t="shared" si="3"/>
        <v>100.00999999999999</v>
      </c>
      <c r="M35" s="40">
        <f t="shared" si="3"/>
        <v>100.01</v>
      </c>
      <c r="N35" s="40">
        <f t="shared" si="3"/>
        <v>100</v>
      </c>
      <c r="O35" s="40">
        <f t="shared" si="3"/>
        <v>99.98</v>
      </c>
      <c r="P35" s="40">
        <f t="shared" si="3"/>
        <v>100</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topLeftCell="A6" workbookViewId="0">
      <selection activeCell="R29" sqref="R29"/>
    </sheetView>
  </sheetViews>
  <sheetFormatPr baseColWidth="10"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T.España</v>
      </c>
      <c r="H2" s="41" t="s">
        <v>302</v>
      </c>
    </row>
    <row r="3" spans="1:17" s="6" customFormat="1" x14ac:dyDescent="0.3"/>
    <row r="4" spans="1:17" s="6" customFormat="1" x14ac:dyDescent="0.3">
      <c r="B4" s="25" t="s">
        <v>266</v>
      </c>
    </row>
    <row r="5" spans="1:17" ht="15" hidden="1" thickBot="1" x14ac:dyDescent="0.35">
      <c r="E5" s="39" t="str">
        <f t="shared" ref="E5:P5" si="0">E9&amp;$C$2</f>
        <v xml:space="preserve"> ENERO 18T.España</v>
      </c>
      <c r="F5" s="39" t="str">
        <f t="shared" si="0"/>
        <v xml:space="preserve"> FEBRERO 18T.España</v>
      </c>
      <c r="G5" s="39" t="str">
        <f t="shared" si="0"/>
        <v xml:space="preserve"> MARZO 18T.España</v>
      </c>
      <c r="H5" s="39" t="str">
        <f t="shared" si="0"/>
        <v xml:space="preserve"> ABRIL 18T.España</v>
      </c>
      <c r="I5" s="39" t="str">
        <f t="shared" si="0"/>
        <v xml:space="preserve"> MAYO 18T.España</v>
      </c>
      <c r="J5" s="39" t="str">
        <f t="shared" si="0"/>
        <v xml:space="preserve"> JUNIO 18T.España</v>
      </c>
      <c r="K5" s="39" t="str">
        <f t="shared" si="0"/>
        <v xml:space="preserve"> JULIO 18T.España</v>
      </c>
      <c r="L5" s="39" t="str">
        <f t="shared" si="0"/>
        <v xml:space="preserve"> AGOSTO 18T.España</v>
      </c>
      <c r="M5" s="39" t="str">
        <f t="shared" si="0"/>
        <v xml:space="preserve"> SEPTIEMBRE 18T.España</v>
      </c>
      <c r="N5" s="39" t="str">
        <f t="shared" si="0"/>
        <v xml:space="preserve"> OCTUBRE 18T.España</v>
      </c>
      <c r="O5" s="39" t="str">
        <f t="shared" si="0"/>
        <v xml:space="preserve"> NOVIEMBRE 18T.España</v>
      </c>
      <c r="P5" s="39" t="str">
        <f t="shared" si="0"/>
        <v xml:space="preserve"> DICIEMBRE 18T.España</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Oliva'!$A$260:$YM$260,,MAX(IF('Aceite de Oliva'!$A$260:$YM$260&lt;&gt;"",COLUMN('Aceite de Oliva'!$A$260:$YM$260)))-(7*E8))</f>
        <v xml:space="preserve"> ENERO 18</v>
      </c>
      <c r="F9" s="6" t="str">
        <f t="array" ref="F9">INDEX('Aceite de Oliva'!$A$260:$YM$260,,MAX(IF('Aceite de Oliva'!$A$260:$YM$260&lt;&gt;"",COLUMN('Aceite de Oliva'!$A$260:$YM$260)))-(7*F8))</f>
        <v xml:space="preserve"> FEBRERO 18</v>
      </c>
      <c r="G9" s="6" t="str">
        <f t="array" ref="G9">INDEX('Aceite de Oliva'!$A$260:$YM$260,,MAX(IF('Aceite de Oliva'!$A$260:$YM$260&lt;&gt;"",COLUMN('Aceite de Oliva'!$A$260:$YM$260)))-(7*G8))</f>
        <v xml:space="preserve"> MARZO 18</v>
      </c>
      <c r="H9" s="6" t="str">
        <f t="array" ref="H9">INDEX('Aceite de Oliva'!$A$260:$YM$260,,MAX(IF('Aceite de Oliva'!$A$260:$YM$260&lt;&gt;"",COLUMN('Aceite de Oliva'!$A$260:$YM$260)))-(7*H8))</f>
        <v xml:space="preserve"> ABRIL 18</v>
      </c>
      <c r="I9" s="6" t="str">
        <f t="array" ref="I9">INDEX('Aceite de Oliva'!$A$260:$YM$260,,MAX(IF('Aceite de Oliva'!$A$260:$YM$260&lt;&gt;"",COLUMN('Aceite de Oliva'!$A$260:$YM$260)))-(7*I8))</f>
        <v xml:space="preserve"> MAYO 18</v>
      </c>
      <c r="J9" s="6" t="str">
        <f t="array" ref="J9">INDEX('Aceite de Oliva'!$A$260:$YM$260,,MAX(IF('Aceite de Oliva'!$A$260:$YM$260&lt;&gt;"",COLUMN('Aceite de Oliva'!$A$260:$YM$260)))-(7*J8))</f>
        <v xml:space="preserve"> JUNIO 18</v>
      </c>
      <c r="K9" s="6" t="str">
        <f t="array" ref="K9">INDEX('Aceite de Oliva'!$A$260:$YM$260,,MAX(IF('Aceite de Oliva'!$A$260:$YM$260&lt;&gt;"",COLUMN('Aceite de Oliva'!$A$260:$YM$260)))-(7*K8))</f>
        <v xml:space="preserve"> JULIO 18</v>
      </c>
      <c r="L9" s="6" t="str">
        <f t="array" ref="L9">INDEX('Aceite de Oliva'!$A$260:$YM$260,,MAX(IF('Aceite de Oliva'!$A$260:$YM$260&lt;&gt;"",COLUMN('Aceite de Oliva'!$A$260:$YM$260)))-(7*L8))</f>
        <v xml:space="preserve"> AGOSTO 18</v>
      </c>
      <c r="M9" s="6" t="str">
        <f t="array" ref="M9">INDEX('Aceite de Oliva'!$A$260:$YM$260,,MAX(IF('Aceite de Oliva'!$A$260:$YM$260&lt;&gt;"",COLUMN('Aceite de Oliva'!$A$260:$YM$260)))-(7*M8))</f>
        <v xml:space="preserve"> SEPTIEMBRE 18</v>
      </c>
      <c r="N9" s="6" t="str">
        <f t="array" ref="N9">INDEX('Aceite de Oliva'!$A$260:$YM$260,,MAX(IF('Aceite de Oliva'!$A$260:$YM$260&lt;&gt;"",COLUMN('Aceite de Oliva'!$A$260:$YM$260)))-(7*N8))</f>
        <v xml:space="preserve"> OCTUBRE 18</v>
      </c>
      <c r="O9" s="6" t="str">
        <f t="array" ref="O9">INDEX('Aceite de Oliva'!$A$260:$YM$260,,MAX(IF('Aceite de Oliva'!$A$260:$YM$260&lt;&gt;"",COLUMN('Aceite de Oliva'!$A$260:$YM$260)))-(7*O8))</f>
        <v xml:space="preserve"> NOVIEMBRE 18</v>
      </c>
      <c r="P9" t="str">
        <f t="array" ref="P9">INDEX('Aceite de Oliva'!$A$260:$YM$260,,MAX(IF('Aceite de Oliva'!$A$260:$YM$260&lt;&gt;"",COLUMN('Aceite de Oliva'!$A$260:$YM$260))))</f>
        <v xml:space="preserve"> DICIEMBRE 18</v>
      </c>
    </row>
    <row r="10" spans="1:17" x14ac:dyDescent="0.3">
      <c r="B10" s="15"/>
      <c r="C10" s="24">
        <v>2.2999999999999998</v>
      </c>
      <c r="E10" s="40">
        <f>INDEX('Aceite de Oliva'!$A$259:$YM$285,MATCH($B10,'Aceite de Oliva'!$A$259:$A$285,0),MATCH(E$5,'Aceite de Oliva'!$A$259:$YM$259,0))</f>
        <v>1.07</v>
      </c>
      <c r="F10" s="40">
        <f>INDEX('Aceite de Oliva'!$A$259:$YM$285,MATCH($B10,'Aceite de Oliva'!$A$259:$A$285,0),MATCH(F$5,'Aceite de Oliva'!$A$259:$YM$259,0))</f>
        <v>0.75</v>
      </c>
      <c r="G10" s="40">
        <f>INDEX('Aceite de Oliva'!$A$259:$YM$285,MATCH($B10,'Aceite de Oliva'!$A$259:$A$285,0),MATCH(G$5,'Aceite de Oliva'!$A$259:$YM$259,0))</f>
        <v>0.63</v>
      </c>
      <c r="H10" s="40">
        <f>INDEX('Aceite de Oliva'!$A$259:$YM$285,MATCH($B10,'Aceite de Oliva'!$A$259:$A$285,0),MATCH(H$5,'Aceite de Oliva'!$A$259:$YM$259,0))</f>
        <v>1.04</v>
      </c>
      <c r="I10" s="40">
        <f>INDEX('Aceite de Oliva'!$A$259:$YM$285,MATCH($B10,'Aceite de Oliva'!$A$259:$A$285,0),MATCH(I$5,'Aceite de Oliva'!$A$259:$YM$259,0))</f>
        <v>0.84000000000000008</v>
      </c>
      <c r="J10" s="40">
        <f>INDEX('Aceite de Oliva'!$A$259:$YM$285,MATCH($B10,'Aceite de Oliva'!$A$259:$A$285,0),MATCH(J$5,'Aceite de Oliva'!$A$259:$YM$259,0))</f>
        <v>0.78000000000000014</v>
      </c>
      <c r="K10" s="40">
        <f>INDEX('Aceite de Oliva'!$A$259:$YM$285,MATCH($B10,'Aceite de Oliva'!$A$259:$A$285,0),MATCH(K$5,'Aceite de Oliva'!$A$259:$YM$259,0))</f>
        <v>0.37</v>
      </c>
      <c r="L10" s="40">
        <f>INDEX('Aceite de Oliva'!$A$259:$YM$285,MATCH($B10,'Aceite de Oliva'!$A$259:$A$285,0),MATCH(L$5,'Aceite de Oliva'!$A$259:$YM$259,0))</f>
        <v>0.79999999999999993</v>
      </c>
      <c r="M10" s="40">
        <f>INDEX('Aceite de Oliva'!$A$259:$YM$285,MATCH($B10,'Aceite de Oliva'!$A$259:$A$285,0),MATCH(M$5,'Aceite de Oliva'!$A$259:$YM$259,0))</f>
        <v>0.33</v>
      </c>
      <c r="N10" s="40">
        <f>INDEX('Aceite de Oliva'!$A$259:$YM$285,MATCH($B10,'Aceite de Oliva'!$A$259:$A$285,0),MATCH(N$5,'Aceite de Oliva'!$A$259:$YM$259,0))</f>
        <v>1.05</v>
      </c>
      <c r="O10" s="40">
        <f>INDEX('Aceite de Oliva'!$A$259:$YM$285,MATCH($B10,'Aceite de Oliva'!$A$259:$A$285,0),MATCH(O$5,'Aceite de Oliva'!$A$259:$YM$259,0))</f>
        <v>0.43</v>
      </c>
      <c r="P10" s="40">
        <f>INDEX('Aceite de Oliva'!$A$259:$YM$285,MATCH($B10,'Aceite de Oliva'!$A$259:$A$285,0),MATCH(P$5,'Aceite de Oliva'!$A$259:$YM$259,0))</f>
        <v>0.51</v>
      </c>
    </row>
    <row r="11" spans="1:17" x14ac:dyDescent="0.3">
      <c r="A11" s="6"/>
      <c r="B11" s="16">
        <f t="shared" ref="B11:B33" si="1">C10</f>
        <v>2.2999999999999998</v>
      </c>
      <c r="C11" s="17">
        <f t="shared" ref="C11:C32" si="2">B11+$C$7</f>
        <v>2.4</v>
      </c>
      <c r="E11" s="40">
        <f>INDEX('Aceite de Oliva'!$A$259:$YM$285,MATCH($B11,'Aceite de Oliva'!$A$259:$A$285,0),MATCH(E$5,'Aceite de Oliva'!$A$259:$YM$259,0))</f>
        <v>0.28000000000000003</v>
      </c>
      <c r="F11" s="40">
        <f>INDEX('Aceite de Oliva'!$A$259:$YM$285,MATCH($B11,'Aceite de Oliva'!$A$259:$A$285,0),MATCH(F$5,'Aceite de Oliva'!$A$259:$YM$259,0))</f>
        <v>0.33</v>
      </c>
      <c r="G11" s="40">
        <f>INDEX('Aceite de Oliva'!$A$259:$YM$285,MATCH($B11,'Aceite de Oliva'!$A$259:$A$285,0),MATCH(G$5,'Aceite de Oliva'!$A$259:$YM$259,0))</f>
        <v>0.15</v>
      </c>
      <c r="H11" s="40">
        <f>INDEX('Aceite de Oliva'!$A$259:$YM$285,MATCH($B11,'Aceite de Oliva'!$A$259:$A$285,0),MATCH(H$5,'Aceite de Oliva'!$A$259:$YM$259,0))</f>
        <v>0.4</v>
      </c>
      <c r="I11" s="40">
        <f>INDEX('Aceite de Oliva'!$A$259:$YM$285,MATCH($B11,'Aceite de Oliva'!$A$259:$A$285,0),MATCH(I$5,'Aceite de Oliva'!$A$259:$YM$259,0))</f>
        <v>0.53</v>
      </c>
      <c r="J11" s="40">
        <f>INDEX('Aceite de Oliva'!$A$259:$YM$285,MATCH($B11,'Aceite de Oliva'!$A$259:$A$285,0),MATCH(J$5,'Aceite de Oliva'!$A$259:$YM$259,0))</f>
        <v>0.24</v>
      </c>
      <c r="K11" s="40">
        <f>INDEX('Aceite de Oliva'!$A$259:$YM$285,MATCH($B11,'Aceite de Oliva'!$A$259:$A$285,0),MATCH(K$5,'Aceite de Oliva'!$A$259:$YM$259,0))</f>
        <v>0.36</v>
      </c>
      <c r="L11" s="40">
        <f>INDEX('Aceite de Oliva'!$A$259:$YM$285,MATCH($B11,'Aceite de Oliva'!$A$259:$A$285,0),MATCH(L$5,'Aceite de Oliva'!$A$259:$YM$259,0))</f>
        <v>0.23</v>
      </c>
      <c r="M11" s="40">
        <f>INDEX('Aceite de Oliva'!$A$259:$YM$285,MATCH($B11,'Aceite de Oliva'!$A$259:$A$285,0),MATCH(M$5,'Aceite de Oliva'!$A$259:$YM$259,0))</f>
        <v>0.11</v>
      </c>
      <c r="N11" s="40">
        <f>INDEX('Aceite de Oliva'!$A$259:$YM$285,MATCH($B11,'Aceite de Oliva'!$A$259:$A$285,0),MATCH(N$5,'Aceite de Oliva'!$A$259:$YM$259,0))</f>
        <v>0.31</v>
      </c>
      <c r="O11" s="40">
        <f>INDEX('Aceite de Oliva'!$A$259:$YM$285,MATCH($B11,'Aceite de Oliva'!$A$259:$A$285,0),MATCH(O$5,'Aceite de Oliva'!$A$259:$YM$259,0))</f>
        <v>0.27</v>
      </c>
      <c r="P11" s="40">
        <f>INDEX('Aceite de Oliva'!$A$259:$YM$285,MATCH($B11,'Aceite de Oliva'!$A$259:$A$285,0),MATCH(P$5,'Aceite de Oliva'!$A$259:$YM$259,0))</f>
        <v>0.63</v>
      </c>
    </row>
    <row r="12" spans="1:17" x14ac:dyDescent="0.3">
      <c r="A12" s="6"/>
      <c r="B12" s="16">
        <f t="shared" si="1"/>
        <v>2.4</v>
      </c>
      <c r="C12" s="18">
        <f t="shared" si="2"/>
        <v>2.5</v>
      </c>
      <c r="E12" s="40">
        <f>INDEX('Aceite de Oliva'!$A$259:$YM$285,MATCH($B12,'Aceite de Oliva'!$A$259:$A$285,0),MATCH(E$5,'Aceite de Oliva'!$A$259:$YM$259,0))</f>
        <v>0.51</v>
      </c>
      <c r="F12" s="40">
        <f>INDEX('Aceite de Oliva'!$A$259:$YM$285,MATCH($B12,'Aceite de Oliva'!$A$259:$A$285,0),MATCH(F$5,'Aceite de Oliva'!$A$259:$YM$259,0))</f>
        <v>0.09</v>
      </c>
      <c r="G12" s="40">
        <f>INDEX('Aceite de Oliva'!$A$259:$YM$285,MATCH($B12,'Aceite de Oliva'!$A$259:$A$285,0),MATCH(G$5,'Aceite de Oliva'!$A$259:$YM$259,0))</f>
        <v>0.04</v>
      </c>
      <c r="H12" s="40">
        <f>INDEX('Aceite de Oliva'!$A$259:$YM$285,MATCH($B12,'Aceite de Oliva'!$A$259:$A$285,0),MATCH(H$5,'Aceite de Oliva'!$A$259:$YM$259,0))</f>
        <v>0.41</v>
      </c>
      <c r="I12" s="40">
        <f>INDEX('Aceite de Oliva'!$A$259:$YM$285,MATCH($B12,'Aceite de Oliva'!$A$259:$A$285,0),MATCH(I$5,'Aceite de Oliva'!$A$259:$YM$259,0))</f>
        <v>0.22999999999999998</v>
      </c>
      <c r="J12" s="40">
        <f>INDEX('Aceite de Oliva'!$A$259:$YM$285,MATCH($B12,'Aceite de Oliva'!$A$259:$A$285,0),MATCH(J$5,'Aceite de Oliva'!$A$259:$YM$259,0))</f>
        <v>0.27</v>
      </c>
      <c r="K12" s="40">
        <f>INDEX('Aceite de Oliva'!$A$259:$YM$285,MATCH($B12,'Aceite de Oliva'!$A$259:$A$285,0),MATCH(K$5,'Aceite de Oliva'!$A$259:$YM$259,0))</f>
        <v>7.0000000000000007E-2</v>
      </c>
      <c r="L12" s="40">
        <f>INDEX('Aceite de Oliva'!$A$259:$YM$285,MATCH($B12,'Aceite de Oliva'!$A$259:$A$285,0),MATCH(L$5,'Aceite de Oliva'!$A$259:$YM$259,0))</f>
        <v>0.14000000000000001</v>
      </c>
      <c r="M12" s="40">
        <f>INDEX('Aceite de Oliva'!$A$259:$YM$285,MATCH($B12,'Aceite de Oliva'!$A$259:$A$285,0),MATCH(M$5,'Aceite de Oliva'!$A$259:$YM$259,0))</f>
        <v>0</v>
      </c>
      <c r="N12" s="40">
        <f>INDEX('Aceite de Oliva'!$A$259:$YM$285,MATCH($B12,'Aceite de Oliva'!$A$259:$A$285,0),MATCH(N$5,'Aceite de Oliva'!$A$259:$YM$259,0))</f>
        <v>7.0000000000000007E-2</v>
      </c>
      <c r="O12" s="40">
        <f>INDEX('Aceite de Oliva'!$A$259:$YM$285,MATCH($B12,'Aceite de Oliva'!$A$259:$A$285,0),MATCH(O$5,'Aceite de Oliva'!$A$259:$YM$259,0))</f>
        <v>0.16999999999999998</v>
      </c>
      <c r="P12" s="40">
        <f>INDEX('Aceite de Oliva'!$A$259:$YM$285,MATCH($B12,'Aceite de Oliva'!$A$259:$A$285,0),MATCH(P$5,'Aceite de Oliva'!$A$259:$YM$259,0))</f>
        <v>0.64999999999999991</v>
      </c>
    </row>
    <row r="13" spans="1:17" x14ac:dyDescent="0.3">
      <c r="A13" s="6"/>
      <c r="B13" s="19">
        <f t="shared" si="1"/>
        <v>2.5</v>
      </c>
      <c r="C13" s="17">
        <f t="shared" si="2"/>
        <v>2.6</v>
      </c>
      <c r="E13" s="40">
        <f>INDEX('Aceite de Oliva'!$A$259:$YM$285,MATCH($B13,'Aceite de Oliva'!$A$259:$A$285,0),MATCH(E$5,'Aceite de Oliva'!$A$259:$YM$259,0))</f>
        <v>0.31000000000000005</v>
      </c>
      <c r="F13" s="40">
        <f>INDEX('Aceite de Oliva'!$A$259:$YM$285,MATCH($B13,'Aceite de Oliva'!$A$259:$A$285,0),MATCH(F$5,'Aceite de Oliva'!$A$259:$YM$259,0))</f>
        <v>0.47</v>
      </c>
      <c r="G13" s="40">
        <f>INDEX('Aceite de Oliva'!$A$259:$YM$285,MATCH($B13,'Aceite de Oliva'!$A$259:$A$285,0),MATCH(G$5,'Aceite de Oliva'!$A$259:$YM$259,0))</f>
        <v>0.19</v>
      </c>
      <c r="H13" s="40">
        <f>INDEX('Aceite de Oliva'!$A$259:$YM$285,MATCH($B13,'Aceite de Oliva'!$A$259:$A$285,0),MATCH(H$5,'Aceite de Oliva'!$A$259:$YM$259,0))</f>
        <v>7.0000000000000007E-2</v>
      </c>
      <c r="I13" s="40">
        <f>INDEX('Aceite de Oliva'!$A$259:$YM$285,MATCH($B13,'Aceite de Oliva'!$A$259:$A$285,0),MATCH(I$5,'Aceite de Oliva'!$A$259:$YM$259,0))</f>
        <v>0.03</v>
      </c>
      <c r="J13" s="40">
        <f>INDEX('Aceite de Oliva'!$A$259:$YM$285,MATCH($B13,'Aceite de Oliva'!$A$259:$A$285,0),MATCH(J$5,'Aceite de Oliva'!$A$259:$YM$259,0))</f>
        <v>0.21</v>
      </c>
      <c r="K13" s="40">
        <f>INDEX('Aceite de Oliva'!$A$259:$YM$285,MATCH($B13,'Aceite de Oliva'!$A$259:$A$285,0),MATCH(K$5,'Aceite de Oliva'!$A$259:$YM$259,0))</f>
        <v>0.16</v>
      </c>
      <c r="L13" s="40">
        <f>INDEX('Aceite de Oliva'!$A$259:$YM$285,MATCH($B13,'Aceite de Oliva'!$A$259:$A$285,0),MATCH(L$5,'Aceite de Oliva'!$A$259:$YM$259,0))</f>
        <v>0.90999999999999992</v>
      </c>
      <c r="M13" s="40">
        <f>INDEX('Aceite de Oliva'!$A$259:$YM$285,MATCH($B13,'Aceite de Oliva'!$A$259:$A$285,0),MATCH(M$5,'Aceite de Oliva'!$A$259:$YM$259,0))</f>
        <v>0.64</v>
      </c>
      <c r="N13" s="40">
        <f>INDEX('Aceite de Oliva'!$A$259:$YM$285,MATCH($B13,'Aceite de Oliva'!$A$259:$A$285,0),MATCH(N$5,'Aceite de Oliva'!$A$259:$YM$259,0))</f>
        <v>4.1499999999999995</v>
      </c>
      <c r="O13" s="40">
        <f>INDEX('Aceite de Oliva'!$A$259:$YM$285,MATCH($B13,'Aceite de Oliva'!$A$259:$A$285,0),MATCH(O$5,'Aceite de Oliva'!$A$259:$YM$259,0))</f>
        <v>14.83</v>
      </c>
      <c r="P13" s="40">
        <f>INDEX('Aceite de Oliva'!$A$259:$YM$285,MATCH($B13,'Aceite de Oliva'!$A$259:$A$285,0),MATCH(P$5,'Aceite de Oliva'!$A$259:$YM$259,0))</f>
        <v>16.09</v>
      </c>
    </row>
    <row r="14" spans="1:17" x14ac:dyDescent="0.3">
      <c r="A14" s="6"/>
      <c r="B14" s="16">
        <f t="shared" si="1"/>
        <v>2.6</v>
      </c>
      <c r="C14" s="17">
        <f t="shared" si="2"/>
        <v>2.7</v>
      </c>
      <c r="E14" s="40">
        <f>INDEX('Aceite de Oliva'!$A$259:$YM$285,MATCH($B14,'Aceite de Oliva'!$A$259:$A$285,0),MATCH(E$5,'Aceite de Oliva'!$A$259:$YM$259,0))</f>
        <v>0.15</v>
      </c>
      <c r="F14" s="40">
        <f>INDEX('Aceite de Oliva'!$A$259:$YM$285,MATCH($B14,'Aceite de Oliva'!$A$259:$A$285,0),MATCH(F$5,'Aceite de Oliva'!$A$259:$YM$259,0))</f>
        <v>0.58000000000000007</v>
      </c>
      <c r="G14" s="40">
        <f>INDEX('Aceite de Oliva'!$A$259:$YM$285,MATCH($B14,'Aceite de Oliva'!$A$259:$A$285,0),MATCH(G$5,'Aceite de Oliva'!$A$259:$YM$259,0))</f>
        <v>0.3</v>
      </c>
      <c r="H14" s="40">
        <f>INDEX('Aceite de Oliva'!$A$259:$YM$285,MATCH($B14,'Aceite de Oliva'!$A$259:$A$285,0),MATCH(H$5,'Aceite de Oliva'!$A$259:$YM$259,0))</f>
        <v>0.28000000000000003</v>
      </c>
      <c r="I14" s="40">
        <f>INDEX('Aceite de Oliva'!$A$259:$YM$285,MATCH($B14,'Aceite de Oliva'!$A$259:$A$285,0),MATCH(I$5,'Aceite de Oliva'!$A$259:$YM$259,0))</f>
        <v>0.4</v>
      </c>
      <c r="J14" s="40">
        <f>INDEX('Aceite de Oliva'!$A$259:$YM$285,MATCH($B14,'Aceite de Oliva'!$A$259:$A$285,0),MATCH(J$5,'Aceite de Oliva'!$A$259:$YM$259,0))</f>
        <v>0.59</v>
      </c>
      <c r="K14" s="40">
        <f>INDEX('Aceite de Oliva'!$A$259:$YM$285,MATCH($B14,'Aceite de Oliva'!$A$259:$A$285,0),MATCH(K$5,'Aceite de Oliva'!$A$259:$YM$259,0))</f>
        <v>0.65</v>
      </c>
      <c r="L14" s="40">
        <f>INDEX('Aceite de Oliva'!$A$259:$YM$285,MATCH($B14,'Aceite de Oliva'!$A$259:$A$285,0),MATCH(L$5,'Aceite de Oliva'!$A$259:$YM$259,0))</f>
        <v>1.58</v>
      </c>
      <c r="M14" s="40">
        <f>INDEX('Aceite de Oliva'!$A$259:$YM$285,MATCH($B14,'Aceite de Oliva'!$A$259:$A$285,0),MATCH(M$5,'Aceite de Oliva'!$A$259:$YM$259,0))</f>
        <v>3.54</v>
      </c>
      <c r="N14" s="40">
        <f>INDEX('Aceite de Oliva'!$A$259:$YM$285,MATCH($B14,'Aceite de Oliva'!$A$259:$A$285,0),MATCH(N$5,'Aceite de Oliva'!$A$259:$YM$259,0))</f>
        <v>3.22</v>
      </c>
      <c r="O14" s="40">
        <f>INDEX('Aceite de Oliva'!$A$259:$YM$285,MATCH($B14,'Aceite de Oliva'!$A$259:$A$285,0),MATCH(O$5,'Aceite de Oliva'!$A$259:$YM$259,0))</f>
        <v>4.6500000000000004</v>
      </c>
      <c r="P14" s="40">
        <f>INDEX('Aceite de Oliva'!$A$259:$YM$285,MATCH($B14,'Aceite de Oliva'!$A$259:$A$285,0),MATCH(P$5,'Aceite de Oliva'!$A$259:$YM$259,0))</f>
        <v>3.9299999999999997</v>
      </c>
    </row>
    <row r="15" spans="1:17" x14ac:dyDescent="0.3">
      <c r="A15" s="6"/>
      <c r="B15" s="16">
        <f t="shared" si="1"/>
        <v>2.7</v>
      </c>
      <c r="C15" s="17">
        <f t="shared" si="2"/>
        <v>2.8000000000000003</v>
      </c>
      <c r="E15" s="40">
        <f>INDEX('Aceite de Oliva'!$A$259:$YM$285,MATCH($B15,'Aceite de Oliva'!$A$259:$A$285,0),MATCH(E$5,'Aceite de Oliva'!$A$259:$YM$259,0))</f>
        <v>7.0000000000000007E-2</v>
      </c>
      <c r="F15" s="40">
        <f>INDEX('Aceite de Oliva'!$A$259:$YM$285,MATCH($B15,'Aceite de Oliva'!$A$259:$A$285,0),MATCH(F$5,'Aceite de Oliva'!$A$259:$YM$259,0))</f>
        <v>0.1</v>
      </c>
      <c r="G15" s="40">
        <f>INDEX('Aceite de Oliva'!$A$259:$YM$285,MATCH($B15,'Aceite de Oliva'!$A$259:$A$285,0),MATCH(G$5,'Aceite de Oliva'!$A$259:$YM$259,0))</f>
        <v>0.36000000000000004</v>
      </c>
      <c r="H15" s="40">
        <f>INDEX('Aceite de Oliva'!$A$259:$YM$285,MATCH($B15,'Aceite de Oliva'!$A$259:$A$285,0),MATCH(H$5,'Aceite de Oliva'!$A$259:$YM$259,0))</f>
        <v>0.27</v>
      </c>
      <c r="I15" s="40">
        <f>INDEX('Aceite de Oliva'!$A$259:$YM$285,MATCH($B15,'Aceite de Oliva'!$A$259:$A$285,0),MATCH(I$5,'Aceite de Oliva'!$A$259:$YM$259,0))</f>
        <v>7.0000000000000007E-2</v>
      </c>
      <c r="J15" s="40">
        <f>INDEX('Aceite de Oliva'!$A$259:$YM$285,MATCH($B15,'Aceite de Oliva'!$A$259:$A$285,0),MATCH(J$5,'Aceite de Oliva'!$A$259:$YM$259,0))</f>
        <v>1.4500000000000002</v>
      </c>
      <c r="K15" s="40">
        <f>INDEX('Aceite de Oliva'!$A$259:$YM$285,MATCH($B15,'Aceite de Oliva'!$A$259:$A$285,0),MATCH(K$5,'Aceite de Oliva'!$A$259:$YM$259,0))</f>
        <v>0.36</v>
      </c>
      <c r="L15" s="40">
        <f>INDEX('Aceite de Oliva'!$A$259:$YM$285,MATCH($B15,'Aceite de Oliva'!$A$259:$A$285,0),MATCH(L$5,'Aceite de Oliva'!$A$259:$YM$259,0))</f>
        <v>0.11</v>
      </c>
      <c r="M15" s="40">
        <f>INDEX('Aceite de Oliva'!$A$259:$YM$285,MATCH($B15,'Aceite de Oliva'!$A$259:$A$285,0),MATCH(M$5,'Aceite de Oliva'!$A$259:$YM$259,0))</f>
        <v>2.16</v>
      </c>
      <c r="N15" s="40">
        <f>INDEX('Aceite de Oliva'!$A$259:$YM$285,MATCH($B15,'Aceite de Oliva'!$A$259:$A$285,0),MATCH(N$5,'Aceite de Oliva'!$A$259:$YM$259,0))</f>
        <v>2.67</v>
      </c>
      <c r="O15" s="40">
        <f>INDEX('Aceite de Oliva'!$A$259:$YM$285,MATCH($B15,'Aceite de Oliva'!$A$259:$A$285,0),MATCH(O$5,'Aceite de Oliva'!$A$259:$YM$259,0))</f>
        <v>3.1599999999999997</v>
      </c>
      <c r="P15" s="40">
        <f>INDEX('Aceite de Oliva'!$A$259:$YM$285,MATCH($B15,'Aceite de Oliva'!$A$259:$A$285,0),MATCH(P$5,'Aceite de Oliva'!$A$259:$YM$259,0))</f>
        <v>1.86</v>
      </c>
    </row>
    <row r="16" spans="1:17" x14ac:dyDescent="0.3">
      <c r="A16" s="6"/>
      <c r="B16" s="16">
        <f t="shared" si="1"/>
        <v>2.8000000000000003</v>
      </c>
      <c r="C16" s="17">
        <f t="shared" si="2"/>
        <v>2.9000000000000004</v>
      </c>
      <c r="E16" s="40">
        <f>INDEX('Aceite de Oliva'!$A$259:$YM$285,MATCH($B16,'Aceite de Oliva'!$A$259:$A$285,0),MATCH(E$5,'Aceite de Oliva'!$A$259:$YM$259,0))</f>
        <v>0</v>
      </c>
      <c r="F16" s="40">
        <f>INDEX('Aceite de Oliva'!$A$259:$YM$285,MATCH($B16,'Aceite de Oliva'!$A$259:$A$285,0),MATCH(F$5,'Aceite de Oliva'!$A$259:$YM$259,0))</f>
        <v>0.35</v>
      </c>
      <c r="G16" s="40">
        <f>INDEX('Aceite de Oliva'!$A$259:$YM$285,MATCH($B16,'Aceite de Oliva'!$A$259:$A$285,0),MATCH(G$5,'Aceite de Oliva'!$A$259:$YM$259,0))</f>
        <v>0.05</v>
      </c>
      <c r="H16" s="40">
        <f>INDEX('Aceite de Oliva'!$A$259:$YM$285,MATCH($B16,'Aceite de Oliva'!$A$259:$A$285,0),MATCH(H$5,'Aceite de Oliva'!$A$259:$YM$259,0))</f>
        <v>0</v>
      </c>
      <c r="I16" s="40">
        <f>INDEX('Aceite de Oliva'!$A$259:$YM$285,MATCH($B16,'Aceite de Oliva'!$A$259:$A$285,0),MATCH(I$5,'Aceite de Oliva'!$A$259:$YM$259,0))</f>
        <v>0.04</v>
      </c>
      <c r="J16" s="40">
        <f>INDEX('Aceite de Oliva'!$A$259:$YM$285,MATCH($B16,'Aceite de Oliva'!$A$259:$A$285,0),MATCH(J$5,'Aceite de Oliva'!$A$259:$YM$259,0))</f>
        <v>0.32999999999999996</v>
      </c>
      <c r="K16" s="40">
        <f>INDEX('Aceite de Oliva'!$A$259:$YM$285,MATCH($B16,'Aceite de Oliva'!$A$259:$A$285,0),MATCH(K$5,'Aceite de Oliva'!$A$259:$YM$259,0))</f>
        <v>1.6199999999999999</v>
      </c>
      <c r="L16" s="40">
        <f>INDEX('Aceite de Oliva'!$A$259:$YM$285,MATCH($B16,'Aceite de Oliva'!$A$259:$A$285,0),MATCH(L$5,'Aceite de Oliva'!$A$259:$YM$259,0))</f>
        <v>0.54</v>
      </c>
      <c r="M16" s="40">
        <f>INDEX('Aceite de Oliva'!$A$259:$YM$285,MATCH($B16,'Aceite de Oliva'!$A$259:$A$285,0),MATCH(M$5,'Aceite de Oliva'!$A$259:$YM$259,0))</f>
        <v>0.83000000000000007</v>
      </c>
      <c r="N16" s="40">
        <f>INDEX('Aceite de Oliva'!$A$259:$YM$285,MATCH($B16,'Aceite de Oliva'!$A$259:$A$285,0),MATCH(N$5,'Aceite de Oliva'!$A$259:$YM$259,0))</f>
        <v>4.49</v>
      </c>
      <c r="O16" s="40">
        <f>INDEX('Aceite de Oliva'!$A$259:$YM$285,MATCH($B16,'Aceite de Oliva'!$A$259:$A$285,0),MATCH(O$5,'Aceite de Oliva'!$A$259:$YM$259,0))</f>
        <v>5.0599999999999996</v>
      </c>
      <c r="P16" s="40">
        <f>INDEX('Aceite de Oliva'!$A$259:$YM$285,MATCH($B16,'Aceite de Oliva'!$A$259:$A$285,0),MATCH(P$5,'Aceite de Oliva'!$A$259:$YM$259,0))</f>
        <v>5.0599999999999996</v>
      </c>
    </row>
    <row r="17" spans="1:16" x14ac:dyDescent="0.3">
      <c r="A17" s="6"/>
      <c r="B17" s="16">
        <f t="shared" si="1"/>
        <v>2.9000000000000004</v>
      </c>
      <c r="C17" s="17">
        <f t="shared" si="2"/>
        <v>3.0000000000000004</v>
      </c>
      <c r="E17" s="40">
        <f>INDEX('Aceite de Oliva'!$A$259:$YM$285,MATCH($B17,'Aceite de Oliva'!$A$259:$A$285,0),MATCH(E$5,'Aceite de Oliva'!$A$259:$YM$259,0))</f>
        <v>0.34</v>
      </c>
      <c r="F17" s="40">
        <f>INDEX('Aceite de Oliva'!$A$259:$YM$285,MATCH($B17,'Aceite de Oliva'!$A$259:$A$285,0),MATCH(F$5,'Aceite de Oliva'!$A$259:$YM$259,0))</f>
        <v>0.55000000000000004</v>
      </c>
      <c r="G17" s="40">
        <f>INDEX('Aceite de Oliva'!$A$259:$YM$285,MATCH($B17,'Aceite de Oliva'!$A$259:$A$285,0),MATCH(G$5,'Aceite de Oliva'!$A$259:$YM$259,0))</f>
        <v>9.0000000000000011E-2</v>
      </c>
      <c r="H17" s="40">
        <f>INDEX('Aceite de Oliva'!$A$259:$YM$285,MATCH($B17,'Aceite de Oliva'!$A$259:$A$285,0),MATCH(H$5,'Aceite de Oliva'!$A$259:$YM$259,0))</f>
        <v>0.28000000000000003</v>
      </c>
      <c r="I17" s="40">
        <f>INDEX('Aceite de Oliva'!$A$259:$YM$285,MATCH($B17,'Aceite de Oliva'!$A$259:$A$285,0),MATCH(I$5,'Aceite de Oliva'!$A$259:$YM$259,0))</f>
        <v>4.07</v>
      </c>
      <c r="J17" s="40">
        <f>INDEX('Aceite de Oliva'!$A$259:$YM$285,MATCH($B17,'Aceite de Oliva'!$A$259:$A$285,0),MATCH(J$5,'Aceite de Oliva'!$A$259:$YM$259,0))</f>
        <v>5.51</v>
      </c>
      <c r="K17" s="40">
        <f>INDEX('Aceite de Oliva'!$A$259:$YM$285,MATCH($B17,'Aceite de Oliva'!$A$259:$A$285,0),MATCH(K$5,'Aceite de Oliva'!$A$259:$YM$259,0))</f>
        <v>8.52</v>
      </c>
      <c r="L17" s="40">
        <f>INDEX('Aceite de Oliva'!$A$259:$YM$285,MATCH($B17,'Aceite de Oliva'!$A$259:$A$285,0),MATCH(L$5,'Aceite de Oliva'!$A$259:$YM$259,0))</f>
        <v>8.14</v>
      </c>
      <c r="M17" s="40">
        <f>INDEX('Aceite de Oliva'!$A$259:$YM$285,MATCH($B17,'Aceite de Oliva'!$A$259:$A$285,0),MATCH(M$5,'Aceite de Oliva'!$A$259:$YM$259,0))</f>
        <v>12.909999999999998</v>
      </c>
      <c r="N17" s="40">
        <f>INDEX('Aceite de Oliva'!$A$259:$YM$285,MATCH($B17,'Aceite de Oliva'!$A$259:$A$285,0),MATCH(N$5,'Aceite de Oliva'!$A$259:$YM$259,0))</f>
        <v>24.96</v>
      </c>
      <c r="O17" s="40">
        <f>INDEX('Aceite de Oliva'!$A$259:$YM$285,MATCH($B17,'Aceite de Oliva'!$A$259:$A$285,0),MATCH(O$5,'Aceite de Oliva'!$A$259:$YM$259,0))</f>
        <v>42.05</v>
      </c>
      <c r="P17" s="40">
        <f>INDEX('Aceite de Oliva'!$A$259:$YM$285,MATCH($B17,'Aceite de Oliva'!$A$259:$A$285,0),MATCH(P$5,'Aceite de Oliva'!$A$259:$YM$259,0))</f>
        <v>43.839999999999996</v>
      </c>
    </row>
    <row r="18" spans="1:16" x14ac:dyDescent="0.3">
      <c r="B18" s="16">
        <f t="shared" si="1"/>
        <v>3.0000000000000004</v>
      </c>
      <c r="C18" s="17">
        <f t="shared" si="2"/>
        <v>3.1000000000000005</v>
      </c>
      <c r="E18" s="40">
        <f>INDEX('Aceite de Oliva'!$A$259:$YM$285,MATCH($B18,'Aceite de Oliva'!$A$259:$A$285,0),MATCH(E$5,'Aceite de Oliva'!$A$259:$YM$259,0))</f>
        <v>7.82</v>
      </c>
      <c r="F18" s="40">
        <f>INDEX('Aceite de Oliva'!$A$259:$YM$285,MATCH($B18,'Aceite de Oliva'!$A$259:$A$285,0),MATCH(F$5,'Aceite de Oliva'!$A$259:$YM$259,0))</f>
        <v>0.33</v>
      </c>
      <c r="G18" s="40">
        <f>INDEX('Aceite de Oliva'!$A$259:$YM$285,MATCH($B18,'Aceite de Oliva'!$A$259:$A$285,0),MATCH(G$5,'Aceite de Oliva'!$A$259:$YM$259,0))</f>
        <v>0.13</v>
      </c>
      <c r="H18" s="40">
        <f>INDEX('Aceite de Oliva'!$A$259:$YM$285,MATCH($B18,'Aceite de Oliva'!$A$259:$A$285,0),MATCH(H$5,'Aceite de Oliva'!$A$259:$YM$259,0))</f>
        <v>0.23</v>
      </c>
      <c r="I18" s="40">
        <f>INDEX('Aceite de Oliva'!$A$259:$YM$285,MATCH($B18,'Aceite de Oliva'!$A$259:$A$285,0),MATCH(I$5,'Aceite de Oliva'!$A$259:$YM$259,0))</f>
        <v>0.44</v>
      </c>
      <c r="J18" s="40">
        <f>INDEX('Aceite de Oliva'!$A$259:$YM$285,MATCH($B18,'Aceite de Oliva'!$A$259:$A$285,0),MATCH(J$5,'Aceite de Oliva'!$A$259:$YM$259,0))</f>
        <v>0.73</v>
      </c>
      <c r="K18" s="40">
        <f>INDEX('Aceite de Oliva'!$A$259:$YM$285,MATCH($B18,'Aceite de Oliva'!$A$259:$A$285,0),MATCH(K$5,'Aceite de Oliva'!$A$259:$YM$259,0))</f>
        <v>1.49</v>
      </c>
      <c r="L18" s="40">
        <f>INDEX('Aceite de Oliva'!$A$259:$YM$285,MATCH($B18,'Aceite de Oliva'!$A$259:$A$285,0),MATCH(L$5,'Aceite de Oliva'!$A$259:$YM$259,0))</f>
        <v>2.42</v>
      </c>
      <c r="M18" s="40">
        <f>INDEX('Aceite de Oliva'!$A$259:$YM$285,MATCH($B18,'Aceite de Oliva'!$A$259:$A$285,0),MATCH(M$5,'Aceite de Oliva'!$A$259:$YM$259,0))</f>
        <v>2.11</v>
      </c>
      <c r="N18" s="40">
        <f>INDEX('Aceite de Oliva'!$A$259:$YM$285,MATCH($B18,'Aceite de Oliva'!$A$259:$A$285,0),MATCH(N$5,'Aceite de Oliva'!$A$259:$YM$259,0))</f>
        <v>3.21</v>
      </c>
      <c r="O18" s="40">
        <f>INDEX('Aceite de Oliva'!$A$259:$YM$285,MATCH($B18,'Aceite de Oliva'!$A$259:$A$285,0),MATCH(O$5,'Aceite de Oliva'!$A$259:$YM$259,0))</f>
        <v>3.06</v>
      </c>
      <c r="P18" s="40">
        <f>INDEX('Aceite de Oliva'!$A$259:$YM$285,MATCH($B18,'Aceite de Oliva'!$A$259:$A$285,0),MATCH(P$5,'Aceite de Oliva'!$A$259:$YM$259,0))</f>
        <v>2.59</v>
      </c>
    </row>
    <row r="19" spans="1:16" x14ac:dyDescent="0.3">
      <c r="B19" s="16">
        <f t="shared" si="1"/>
        <v>3.1000000000000005</v>
      </c>
      <c r="C19" s="17">
        <f t="shared" si="2"/>
        <v>3.2000000000000006</v>
      </c>
      <c r="E19" s="40">
        <f>INDEX('Aceite de Oliva'!$A$259:$YM$285,MATCH($B19,'Aceite de Oliva'!$A$259:$A$285,0),MATCH(E$5,'Aceite de Oliva'!$A$259:$YM$259,0))</f>
        <v>7.0000000000000007E-2</v>
      </c>
      <c r="F19" s="40">
        <f>INDEX('Aceite de Oliva'!$A$259:$YM$285,MATCH($B19,'Aceite de Oliva'!$A$259:$A$285,0),MATCH(F$5,'Aceite de Oliva'!$A$259:$YM$259,0))</f>
        <v>0</v>
      </c>
      <c r="G19" s="40">
        <f>INDEX('Aceite de Oliva'!$A$259:$YM$285,MATCH($B19,'Aceite de Oliva'!$A$259:$A$285,0),MATCH(G$5,'Aceite de Oliva'!$A$259:$YM$259,0))</f>
        <v>0.08</v>
      </c>
      <c r="H19" s="40">
        <f>INDEX('Aceite de Oliva'!$A$259:$YM$285,MATCH($B19,'Aceite de Oliva'!$A$259:$A$285,0),MATCH(H$5,'Aceite de Oliva'!$A$259:$YM$259,0))</f>
        <v>1.85</v>
      </c>
      <c r="I19" s="40">
        <f>INDEX('Aceite de Oliva'!$A$259:$YM$285,MATCH($B19,'Aceite de Oliva'!$A$259:$A$285,0),MATCH(I$5,'Aceite de Oliva'!$A$259:$YM$259,0))</f>
        <v>2.16</v>
      </c>
      <c r="J19" s="40">
        <f>INDEX('Aceite de Oliva'!$A$259:$YM$285,MATCH($B19,'Aceite de Oliva'!$A$259:$A$285,0),MATCH(J$5,'Aceite de Oliva'!$A$259:$YM$259,0))</f>
        <v>2.71</v>
      </c>
      <c r="K19" s="40">
        <f>INDEX('Aceite de Oliva'!$A$259:$YM$285,MATCH($B19,'Aceite de Oliva'!$A$259:$A$285,0),MATCH(K$5,'Aceite de Oliva'!$A$259:$YM$259,0))</f>
        <v>1.67</v>
      </c>
      <c r="L19" s="40">
        <f>INDEX('Aceite de Oliva'!$A$259:$YM$285,MATCH($B19,'Aceite de Oliva'!$A$259:$A$285,0),MATCH(L$5,'Aceite de Oliva'!$A$259:$YM$259,0))</f>
        <v>3.78</v>
      </c>
      <c r="M19" s="40">
        <f>INDEX('Aceite de Oliva'!$A$259:$YM$285,MATCH($B19,'Aceite de Oliva'!$A$259:$A$285,0),MATCH(M$5,'Aceite de Oliva'!$A$259:$YM$259,0))</f>
        <v>7.66</v>
      </c>
      <c r="N19" s="40">
        <f>INDEX('Aceite de Oliva'!$A$259:$YM$285,MATCH($B19,'Aceite de Oliva'!$A$259:$A$285,0),MATCH(N$5,'Aceite de Oliva'!$A$259:$YM$259,0))</f>
        <v>2.71</v>
      </c>
      <c r="O19" s="40">
        <f>INDEX('Aceite de Oliva'!$A$259:$YM$285,MATCH($B19,'Aceite de Oliva'!$A$259:$A$285,0),MATCH(O$5,'Aceite de Oliva'!$A$259:$YM$259,0))</f>
        <v>0.95</v>
      </c>
      <c r="P19" s="40">
        <f>INDEX('Aceite de Oliva'!$A$259:$YM$285,MATCH($B19,'Aceite de Oliva'!$A$259:$A$285,0),MATCH(P$5,'Aceite de Oliva'!$A$259:$YM$259,0))</f>
        <v>2.59</v>
      </c>
    </row>
    <row r="20" spans="1:16" x14ac:dyDescent="0.3">
      <c r="B20" s="16">
        <f t="shared" si="1"/>
        <v>3.2000000000000006</v>
      </c>
      <c r="C20" s="17">
        <f t="shared" si="2"/>
        <v>3.3000000000000007</v>
      </c>
      <c r="E20" s="40">
        <f>INDEX('Aceite de Oliva'!$A$259:$YM$285,MATCH($B20,'Aceite de Oliva'!$A$259:$A$285,0),MATCH(E$5,'Aceite de Oliva'!$A$259:$YM$259,0))</f>
        <v>0.42</v>
      </c>
      <c r="F20" s="40">
        <f>INDEX('Aceite de Oliva'!$A$259:$YM$285,MATCH($B20,'Aceite de Oliva'!$A$259:$A$285,0),MATCH(F$5,'Aceite de Oliva'!$A$259:$YM$259,0))</f>
        <v>0.49</v>
      </c>
      <c r="G20" s="40">
        <f>INDEX('Aceite de Oliva'!$A$259:$YM$285,MATCH($B20,'Aceite de Oliva'!$A$259:$A$285,0),MATCH(G$5,'Aceite de Oliva'!$A$259:$YM$259,0))</f>
        <v>0.19</v>
      </c>
      <c r="H20" s="40">
        <f>INDEX('Aceite de Oliva'!$A$259:$YM$285,MATCH($B20,'Aceite de Oliva'!$A$259:$A$285,0),MATCH(H$5,'Aceite de Oliva'!$A$259:$YM$259,0))</f>
        <v>0.44999999999999996</v>
      </c>
      <c r="I20" s="40">
        <f>INDEX('Aceite de Oliva'!$A$259:$YM$285,MATCH($B20,'Aceite de Oliva'!$A$259:$A$285,0),MATCH(I$5,'Aceite de Oliva'!$A$259:$YM$259,0))</f>
        <v>1.3399999999999999</v>
      </c>
      <c r="J20" s="40">
        <f>INDEX('Aceite de Oliva'!$A$259:$YM$285,MATCH($B20,'Aceite de Oliva'!$A$259:$A$285,0),MATCH(J$5,'Aceite de Oliva'!$A$259:$YM$259,0))</f>
        <v>1.99</v>
      </c>
      <c r="K20" s="40">
        <f>INDEX('Aceite de Oliva'!$A$259:$YM$285,MATCH($B20,'Aceite de Oliva'!$A$259:$A$285,0),MATCH(K$5,'Aceite de Oliva'!$A$259:$YM$259,0))</f>
        <v>2.7</v>
      </c>
      <c r="L20" s="40">
        <f>INDEX('Aceite de Oliva'!$A$259:$YM$285,MATCH($B20,'Aceite de Oliva'!$A$259:$A$285,0),MATCH(L$5,'Aceite de Oliva'!$A$259:$YM$259,0))</f>
        <v>1.6300000000000001</v>
      </c>
      <c r="M20" s="40">
        <f>INDEX('Aceite de Oliva'!$A$259:$YM$285,MATCH($B20,'Aceite de Oliva'!$A$259:$A$285,0),MATCH(M$5,'Aceite de Oliva'!$A$259:$YM$259,0))</f>
        <v>1.6</v>
      </c>
      <c r="N20" s="40">
        <f>INDEX('Aceite de Oliva'!$A$259:$YM$285,MATCH($B20,'Aceite de Oliva'!$A$259:$A$285,0),MATCH(N$5,'Aceite de Oliva'!$A$259:$YM$259,0))</f>
        <v>14.09</v>
      </c>
      <c r="O20" s="40">
        <f>INDEX('Aceite de Oliva'!$A$259:$YM$285,MATCH($B20,'Aceite de Oliva'!$A$259:$A$285,0),MATCH(O$5,'Aceite de Oliva'!$A$259:$YM$259,0))</f>
        <v>2.6</v>
      </c>
      <c r="P20" s="40">
        <f>INDEX('Aceite de Oliva'!$A$259:$YM$285,MATCH($B20,'Aceite de Oliva'!$A$259:$A$285,0),MATCH(P$5,'Aceite de Oliva'!$A$259:$YM$259,0))</f>
        <v>2.96</v>
      </c>
    </row>
    <row r="21" spans="1:16" x14ac:dyDescent="0.3">
      <c r="B21" s="16">
        <f t="shared" si="1"/>
        <v>3.3000000000000007</v>
      </c>
      <c r="C21" s="17">
        <f t="shared" si="2"/>
        <v>3.4000000000000008</v>
      </c>
      <c r="E21" s="40">
        <f>INDEX('Aceite de Oliva'!$A$259:$YM$285,MATCH($B21,'Aceite de Oliva'!$A$259:$A$285,0),MATCH(E$5,'Aceite de Oliva'!$A$259:$YM$259,0))</f>
        <v>1.88</v>
      </c>
      <c r="F21" s="40">
        <f>INDEX('Aceite de Oliva'!$A$259:$YM$285,MATCH($B21,'Aceite de Oliva'!$A$259:$A$285,0),MATCH(F$5,'Aceite de Oliva'!$A$259:$YM$259,0))</f>
        <v>1.88</v>
      </c>
      <c r="G21" s="40">
        <f>INDEX('Aceite de Oliva'!$A$259:$YM$285,MATCH($B21,'Aceite de Oliva'!$A$259:$A$285,0),MATCH(G$5,'Aceite de Oliva'!$A$259:$YM$259,0))</f>
        <v>2.21</v>
      </c>
      <c r="H21" s="40">
        <f>INDEX('Aceite de Oliva'!$A$259:$YM$285,MATCH($B21,'Aceite de Oliva'!$A$259:$A$285,0),MATCH(H$5,'Aceite de Oliva'!$A$259:$YM$259,0))</f>
        <v>2.09</v>
      </c>
      <c r="I21" s="40">
        <f>INDEX('Aceite de Oliva'!$A$259:$YM$285,MATCH($B21,'Aceite de Oliva'!$A$259:$A$285,0),MATCH(I$5,'Aceite de Oliva'!$A$259:$YM$259,0))</f>
        <v>7.5600000000000005</v>
      </c>
      <c r="J21" s="40">
        <f>INDEX('Aceite de Oliva'!$A$259:$YM$285,MATCH($B21,'Aceite de Oliva'!$A$259:$A$285,0),MATCH(J$5,'Aceite de Oliva'!$A$259:$YM$259,0))</f>
        <v>5.48</v>
      </c>
      <c r="K21" s="40">
        <f>INDEX('Aceite de Oliva'!$A$259:$YM$285,MATCH($B21,'Aceite de Oliva'!$A$259:$A$285,0),MATCH(K$5,'Aceite de Oliva'!$A$259:$YM$259,0))</f>
        <v>5.26</v>
      </c>
      <c r="L21" s="40">
        <f>INDEX('Aceite de Oliva'!$A$259:$YM$285,MATCH($B21,'Aceite de Oliva'!$A$259:$A$285,0),MATCH(L$5,'Aceite de Oliva'!$A$259:$YM$259,0))</f>
        <v>2.75</v>
      </c>
      <c r="M21" s="40">
        <f>INDEX('Aceite de Oliva'!$A$259:$YM$285,MATCH($B21,'Aceite de Oliva'!$A$259:$A$285,0),MATCH(M$5,'Aceite de Oliva'!$A$259:$YM$259,0))</f>
        <v>2.83</v>
      </c>
      <c r="N21" s="40">
        <f>INDEX('Aceite de Oliva'!$A$259:$YM$285,MATCH($B21,'Aceite de Oliva'!$A$259:$A$285,0),MATCH(N$5,'Aceite de Oliva'!$A$259:$YM$259,0))</f>
        <v>2.42</v>
      </c>
      <c r="O21" s="40">
        <f>INDEX('Aceite de Oliva'!$A$259:$YM$285,MATCH($B21,'Aceite de Oliva'!$A$259:$A$285,0),MATCH(O$5,'Aceite de Oliva'!$A$259:$YM$259,0))</f>
        <v>3.25</v>
      </c>
      <c r="P21" s="40">
        <f>INDEX('Aceite de Oliva'!$A$259:$YM$285,MATCH($B21,'Aceite de Oliva'!$A$259:$A$285,0),MATCH(P$5,'Aceite de Oliva'!$A$259:$YM$259,0))</f>
        <v>2.38</v>
      </c>
    </row>
    <row r="22" spans="1:16" x14ac:dyDescent="0.3">
      <c r="B22" s="16">
        <f t="shared" si="1"/>
        <v>3.4000000000000008</v>
      </c>
      <c r="C22" s="17">
        <f t="shared" si="2"/>
        <v>3.5000000000000009</v>
      </c>
      <c r="E22" s="40">
        <f>INDEX('Aceite de Oliva'!$A$259:$YM$285,MATCH($B22,'Aceite de Oliva'!$A$259:$A$285,0),MATCH(E$5,'Aceite de Oliva'!$A$259:$YM$259,0))</f>
        <v>0.73</v>
      </c>
      <c r="F22" s="40">
        <f>INDEX('Aceite de Oliva'!$A$259:$YM$285,MATCH($B22,'Aceite de Oliva'!$A$259:$A$285,0),MATCH(F$5,'Aceite de Oliva'!$A$259:$YM$259,0))</f>
        <v>0.54</v>
      </c>
      <c r="G22" s="40">
        <f>INDEX('Aceite de Oliva'!$A$259:$YM$285,MATCH($B22,'Aceite de Oliva'!$A$259:$A$285,0),MATCH(G$5,'Aceite de Oliva'!$A$259:$YM$259,0))</f>
        <v>0.82000000000000006</v>
      </c>
      <c r="H22" s="40">
        <f>INDEX('Aceite de Oliva'!$A$259:$YM$285,MATCH($B22,'Aceite de Oliva'!$A$259:$A$285,0),MATCH(H$5,'Aceite de Oliva'!$A$259:$YM$259,0))</f>
        <v>0.79</v>
      </c>
      <c r="I22" s="40">
        <f>INDEX('Aceite de Oliva'!$A$259:$YM$285,MATCH($B22,'Aceite de Oliva'!$A$259:$A$285,0),MATCH(I$5,'Aceite de Oliva'!$A$259:$YM$259,0))</f>
        <v>11.91</v>
      </c>
      <c r="J22" s="40">
        <f>INDEX('Aceite de Oliva'!$A$259:$YM$285,MATCH($B22,'Aceite de Oliva'!$A$259:$A$285,0),MATCH(J$5,'Aceite de Oliva'!$A$259:$YM$259,0))</f>
        <v>19.400000000000002</v>
      </c>
      <c r="K22" s="40">
        <f>INDEX('Aceite de Oliva'!$A$259:$YM$285,MATCH($B22,'Aceite de Oliva'!$A$259:$A$285,0),MATCH(K$5,'Aceite de Oliva'!$A$259:$YM$259,0))</f>
        <v>7.52</v>
      </c>
      <c r="L22" s="40">
        <f>INDEX('Aceite de Oliva'!$A$259:$YM$285,MATCH($B22,'Aceite de Oliva'!$A$259:$A$285,0),MATCH(L$5,'Aceite de Oliva'!$A$259:$YM$259,0))</f>
        <v>9.5</v>
      </c>
      <c r="M22" s="40">
        <f>INDEX('Aceite de Oliva'!$A$259:$YM$285,MATCH($B22,'Aceite de Oliva'!$A$259:$A$285,0),MATCH(M$5,'Aceite de Oliva'!$A$259:$YM$259,0))</f>
        <v>8.59</v>
      </c>
      <c r="N22" s="40">
        <f>INDEX('Aceite de Oliva'!$A$259:$YM$285,MATCH($B22,'Aceite de Oliva'!$A$259:$A$285,0),MATCH(N$5,'Aceite de Oliva'!$A$259:$YM$259,0))</f>
        <v>9.91</v>
      </c>
      <c r="O22" s="40">
        <f>INDEX('Aceite de Oliva'!$A$259:$YM$285,MATCH($B22,'Aceite de Oliva'!$A$259:$A$285,0),MATCH(O$5,'Aceite de Oliva'!$A$259:$YM$259,0))</f>
        <v>2.35</v>
      </c>
      <c r="P22" s="40">
        <f>INDEX('Aceite de Oliva'!$A$259:$YM$285,MATCH($B22,'Aceite de Oliva'!$A$259:$A$285,0),MATCH(P$5,'Aceite de Oliva'!$A$259:$YM$259,0))</f>
        <v>3.28</v>
      </c>
    </row>
    <row r="23" spans="1:16" x14ac:dyDescent="0.3">
      <c r="B23" s="16">
        <f t="shared" si="1"/>
        <v>3.5000000000000009</v>
      </c>
      <c r="C23" s="17">
        <f t="shared" si="2"/>
        <v>3.600000000000001</v>
      </c>
      <c r="E23" s="40">
        <f>INDEX('Aceite de Oliva'!$A$259:$YM$285,MATCH($B23,'Aceite de Oliva'!$A$259:$A$285,0),MATCH(E$5,'Aceite de Oliva'!$A$259:$YM$259,0))</f>
        <v>2.21</v>
      </c>
      <c r="F23" s="40">
        <f>INDEX('Aceite de Oliva'!$A$259:$YM$285,MATCH($B23,'Aceite de Oliva'!$A$259:$A$285,0),MATCH(F$5,'Aceite de Oliva'!$A$259:$YM$259,0))</f>
        <v>4.28</v>
      </c>
      <c r="G23" s="40">
        <f>INDEX('Aceite de Oliva'!$A$259:$YM$285,MATCH($B23,'Aceite de Oliva'!$A$259:$A$285,0),MATCH(G$5,'Aceite de Oliva'!$A$259:$YM$259,0))</f>
        <v>4</v>
      </c>
      <c r="H23" s="40">
        <f>INDEX('Aceite de Oliva'!$A$259:$YM$285,MATCH($B23,'Aceite de Oliva'!$A$259:$A$285,0),MATCH(H$5,'Aceite de Oliva'!$A$259:$YM$259,0))</f>
        <v>17.32</v>
      </c>
      <c r="I23" s="40">
        <f>INDEX('Aceite de Oliva'!$A$259:$YM$285,MATCH($B23,'Aceite de Oliva'!$A$259:$A$285,0),MATCH(I$5,'Aceite de Oliva'!$A$259:$YM$259,0))</f>
        <v>14.73</v>
      </c>
      <c r="J23" s="40">
        <f>INDEX('Aceite de Oliva'!$A$259:$YM$285,MATCH($B23,'Aceite de Oliva'!$A$259:$A$285,0),MATCH(J$5,'Aceite de Oliva'!$A$259:$YM$259,0))</f>
        <v>9.3099999999999987</v>
      </c>
      <c r="K23" s="40">
        <f>INDEX('Aceite de Oliva'!$A$259:$YM$285,MATCH($B23,'Aceite de Oliva'!$A$259:$A$285,0),MATCH(K$5,'Aceite de Oliva'!$A$259:$YM$259,0))</f>
        <v>21.32</v>
      </c>
      <c r="L23" s="40">
        <f>INDEX('Aceite de Oliva'!$A$259:$YM$285,MATCH($B23,'Aceite de Oliva'!$A$259:$A$285,0),MATCH(L$5,'Aceite de Oliva'!$A$259:$YM$259,0))</f>
        <v>19.57</v>
      </c>
      <c r="M23" s="40">
        <f>INDEX('Aceite de Oliva'!$A$259:$YM$285,MATCH($B23,'Aceite de Oliva'!$A$259:$A$285,0),MATCH(M$5,'Aceite de Oliva'!$A$259:$YM$259,0))</f>
        <v>18.3</v>
      </c>
      <c r="N23" s="40">
        <f>INDEX('Aceite de Oliva'!$A$259:$YM$285,MATCH($B23,'Aceite de Oliva'!$A$259:$A$285,0),MATCH(N$5,'Aceite de Oliva'!$A$259:$YM$259,0))</f>
        <v>8.6999999999999993</v>
      </c>
      <c r="O23" s="40">
        <f>INDEX('Aceite de Oliva'!$A$259:$YM$285,MATCH($B23,'Aceite de Oliva'!$A$259:$A$285,0),MATCH(O$5,'Aceite de Oliva'!$A$259:$YM$259,0))</f>
        <v>1.92</v>
      </c>
      <c r="P23" s="40">
        <f>INDEX('Aceite de Oliva'!$A$259:$YM$285,MATCH($B23,'Aceite de Oliva'!$A$259:$A$285,0),MATCH(P$5,'Aceite de Oliva'!$A$259:$YM$259,0))</f>
        <v>0.76</v>
      </c>
    </row>
    <row r="24" spans="1:16" x14ac:dyDescent="0.3">
      <c r="B24" s="16">
        <f t="shared" si="1"/>
        <v>3.600000000000001</v>
      </c>
      <c r="C24" s="17">
        <f t="shared" si="2"/>
        <v>3.7000000000000011</v>
      </c>
      <c r="E24" s="40">
        <f>INDEX('Aceite de Oliva'!$A$259:$YM$285,MATCH($B24,'Aceite de Oliva'!$A$259:$A$285,0),MATCH(E$5,'Aceite de Oliva'!$A$259:$YM$259,0))</f>
        <v>3.48</v>
      </c>
      <c r="F24" s="40">
        <f>INDEX('Aceite de Oliva'!$A$259:$YM$285,MATCH($B24,'Aceite de Oliva'!$A$259:$A$285,0),MATCH(F$5,'Aceite de Oliva'!$A$259:$YM$259,0))</f>
        <v>3.3400000000000003</v>
      </c>
      <c r="G24" s="40">
        <f>INDEX('Aceite de Oliva'!$A$259:$YM$285,MATCH($B24,'Aceite de Oliva'!$A$259:$A$285,0),MATCH(G$5,'Aceite de Oliva'!$A$259:$YM$259,0))</f>
        <v>2.35</v>
      </c>
      <c r="H24" s="40">
        <f>INDEX('Aceite de Oliva'!$A$259:$YM$285,MATCH($B24,'Aceite de Oliva'!$A$259:$A$285,0),MATCH(H$5,'Aceite de Oliva'!$A$259:$YM$259,0))</f>
        <v>2.8499999999999996</v>
      </c>
      <c r="I24" s="40">
        <f>INDEX('Aceite de Oliva'!$A$259:$YM$285,MATCH($B24,'Aceite de Oliva'!$A$259:$A$285,0),MATCH(I$5,'Aceite de Oliva'!$A$259:$YM$259,0))</f>
        <v>3.85</v>
      </c>
      <c r="J24" s="40">
        <f>INDEX('Aceite de Oliva'!$A$259:$YM$285,MATCH($B24,'Aceite de Oliva'!$A$259:$A$285,0),MATCH(J$5,'Aceite de Oliva'!$A$259:$YM$259,0))</f>
        <v>4.75</v>
      </c>
      <c r="K24" s="40">
        <f>INDEX('Aceite de Oliva'!$A$259:$YM$285,MATCH($B24,'Aceite de Oliva'!$A$259:$A$285,0),MATCH(K$5,'Aceite de Oliva'!$A$259:$YM$259,0))</f>
        <v>15.79</v>
      </c>
      <c r="L24" s="40">
        <f>INDEX('Aceite de Oliva'!$A$259:$YM$285,MATCH($B24,'Aceite de Oliva'!$A$259:$A$285,0),MATCH(L$5,'Aceite de Oliva'!$A$259:$YM$259,0))</f>
        <v>24.23</v>
      </c>
      <c r="M24" s="40">
        <f>INDEX('Aceite de Oliva'!$A$259:$YM$285,MATCH($B24,'Aceite de Oliva'!$A$259:$A$285,0),MATCH(M$5,'Aceite de Oliva'!$A$259:$YM$259,0))</f>
        <v>21.64</v>
      </c>
      <c r="N24" s="40">
        <f>INDEX('Aceite de Oliva'!$A$259:$YM$285,MATCH($B24,'Aceite de Oliva'!$A$259:$A$285,0),MATCH(N$5,'Aceite de Oliva'!$A$259:$YM$259,0))</f>
        <v>5.58</v>
      </c>
      <c r="O24" s="40">
        <f>INDEX('Aceite de Oliva'!$A$259:$YM$285,MATCH($B24,'Aceite de Oliva'!$A$259:$A$285,0),MATCH(O$5,'Aceite de Oliva'!$A$259:$YM$259,0))</f>
        <v>1.32</v>
      </c>
      <c r="P24" s="40">
        <f>INDEX('Aceite de Oliva'!$A$259:$YM$285,MATCH($B24,'Aceite de Oliva'!$A$259:$A$285,0),MATCH(P$5,'Aceite de Oliva'!$A$259:$YM$259,0))</f>
        <v>2.1</v>
      </c>
    </row>
    <row r="25" spans="1:16" x14ac:dyDescent="0.3">
      <c r="B25" s="16">
        <f t="shared" si="1"/>
        <v>3.7000000000000011</v>
      </c>
      <c r="C25" s="17">
        <f t="shared" si="2"/>
        <v>3.8000000000000012</v>
      </c>
      <c r="E25" s="40">
        <f>INDEX('Aceite de Oliva'!$A$259:$YM$285,MATCH($B25,'Aceite de Oliva'!$A$259:$A$285,0),MATCH(E$5,'Aceite de Oliva'!$A$259:$YM$259,0))</f>
        <v>1.24</v>
      </c>
      <c r="F25" s="40">
        <f>INDEX('Aceite de Oliva'!$A$259:$YM$285,MATCH($B25,'Aceite de Oliva'!$A$259:$A$285,0),MATCH(F$5,'Aceite de Oliva'!$A$259:$YM$259,0))</f>
        <v>3.57</v>
      </c>
      <c r="G25" s="40">
        <f>INDEX('Aceite de Oliva'!$A$259:$YM$285,MATCH($B25,'Aceite de Oliva'!$A$259:$A$285,0),MATCH(G$5,'Aceite de Oliva'!$A$259:$YM$259,0))</f>
        <v>2.9499999999999997</v>
      </c>
      <c r="H25" s="40">
        <f>INDEX('Aceite de Oliva'!$A$259:$YM$285,MATCH($B25,'Aceite de Oliva'!$A$259:$A$285,0),MATCH(H$5,'Aceite de Oliva'!$A$259:$YM$259,0))</f>
        <v>6.8000000000000007</v>
      </c>
      <c r="I25" s="40">
        <f>INDEX('Aceite de Oliva'!$A$259:$YM$285,MATCH($B25,'Aceite de Oliva'!$A$259:$A$285,0),MATCH(I$5,'Aceite de Oliva'!$A$259:$YM$259,0))</f>
        <v>4.29</v>
      </c>
      <c r="J25" s="40">
        <f>INDEX('Aceite de Oliva'!$A$259:$YM$285,MATCH($B25,'Aceite de Oliva'!$A$259:$A$285,0),MATCH(J$5,'Aceite de Oliva'!$A$259:$YM$259,0))</f>
        <v>9.879999999999999</v>
      </c>
      <c r="K25" s="40">
        <f>INDEX('Aceite de Oliva'!$A$259:$YM$285,MATCH($B25,'Aceite de Oliva'!$A$259:$A$285,0),MATCH(K$5,'Aceite de Oliva'!$A$259:$YM$259,0))</f>
        <v>9.61</v>
      </c>
      <c r="L25" s="40">
        <f>INDEX('Aceite de Oliva'!$A$259:$YM$285,MATCH($B25,'Aceite de Oliva'!$A$259:$A$285,0),MATCH(L$5,'Aceite de Oliva'!$A$259:$YM$259,0))</f>
        <v>4.8199999999999994</v>
      </c>
      <c r="M25" s="40">
        <f>INDEX('Aceite de Oliva'!$A$259:$YM$285,MATCH($B25,'Aceite de Oliva'!$A$259:$A$285,0),MATCH(M$5,'Aceite de Oliva'!$A$259:$YM$259,0))</f>
        <v>1.77</v>
      </c>
      <c r="N25" s="40">
        <f>INDEX('Aceite de Oliva'!$A$259:$YM$285,MATCH($B25,'Aceite de Oliva'!$A$259:$A$285,0),MATCH(N$5,'Aceite de Oliva'!$A$259:$YM$259,0))</f>
        <v>2.0099999999999998</v>
      </c>
      <c r="O25" s="40">
        <f>INDEX('Aceite de Oliva'!$A$259:$YM$285,MATCH($B25,'Aceite de Oliva'!$A$259:$A$285,0),MATCH(O$5,'Aceite de Oliva'!$A$259:$YM$259,0))</f>
        <v>0.96000000000000008</v>
      </c>
      <c r="P25" s="40">
        <f>INDEX('Aceite de Oliva'!$A$259:$YM$285,MATCH($B25,'Aceite de Oliva'!$A$259:$A$285,0),MATCH(P$5,'Aceite de Oliva'!$A$259:$YM$259,0))</f>
        <v>1.54</v>
      </c>
    </row>
    <row r="26" spans="1:16" x14ac:dyDescent="0.3">
      <c r="B26" s="20">
        <f t="shared" si="1"/>
        <v>3.8000000000000012</v>
      </c>
      <c r="C26" s="21">
        <f t="shared" si="2"/>
        <v>3.9000000000000012</v>
      </c>
      <c r="E26" s="40">
        <f>INDEX('Aceite de Oliva'!$A$259:$YM$285,MATCH($B26,'Aceite de Oliva'!$A$259:$A$285,0),MATCH(E$5,'Aceite de Oliva'!$A$259:$YM$259,0))</f>
        <v>9.4799999999999986</v>
      </c>
      <c r="F26" s="40">
        <f>INDEX('Aceite de Oliva'!$A$259:$YM$285,MATCH($B26,'Aceite de Oliva'!$A$259:$A$285,0),MATCH(F$5,'Aceite de Oliva'!$A$259:$YM$259,0))</f>
        <v>8.620000000000001</v>
      </c>
      <c r="G26" s="40">
        <f>INDEX('Aceite de Oliva'!$A$259:$YM$285,MATCH($B26,'Aceite de Oliva'!$A$259:$A$285,0),MATCH(G$5,'Aceite de Oliva'!$A$259:$YM$259,0))</f>
        <v>8.65</v>
      </c>
      <c r="H26" s="40">
        <f>INDEX('Aceite de Oliva'!$A$259:$YM$285,MATCH($B26,'Aceite de Oliva'!$A$259:$A$285,0),MATCH(H$5,'Aceite de Oliva'!$A$259:$YM$259,0))</f>
        <v>10.55</v>
      </c>
      <c r="I26" s="40">
        <f>INDEX('Aceite de Oliva'!$A$259:$YM$285,MATCH($B26,'Aceite de Oliva'!$A$259:$A$285,0),MATCH(I$5,'Aceite de Oliva'!$A$259:$YM$259,0))</f>
        <v>6.68</v>
      </c>
      <c r="J26" s="40">
        <f>INDEX('Aceite de Oliva'!$A$259:$YM$285,MATCH($B26,'Aceite de Oliva'!$A$259:$A$285,0),MATCH(J$5,'Aceite de Oliva'!$A$259:$YM$259,0))</f>
        <v>7.53</v>
      </c>
      <c r="K26" s="40">
        <f>INDEX('Aceite de Oliva'!$A$259:$YM$285,MATCH($B26,'Aceite de Oliva'!$A$259:$A$285,0),MATCH(K$5,'Aceite de Oliva'!$A$259:$YM$259,0))</f>
        <v>3.7699999999999996</v>
      </c>
      <c r="L26" s="40">
        <f>INDEX('Aceite de Oliva'!$A$259:$YM$285,MATCH($B26,'Aceite de Oliva'!$A$259:$A$285,0),MATCH(L$5,'Aceite de Oliva'!$A$259:$YM$259,0))</f>
        <v>1.8599999999999999</v>
      </c>
      <c r="M26" s="40">
        <f>INDEX('Aceite de Oliva'!$A$259:$YM$285,MATCH($B26,'Aceite de Oliva'!$A$259:$A$285,0),MATCH(M$5,'Aceite de Oliva'!$A$259:$YM$259,0))</f>
        <v>1.24</v>
      </c>
      <c r="N26" s="40">
        <f>INDEX('Aceite de Oliva'!$A$259:$YM$285,MATCH($B26,'Aceite de Oliva'!$A$259:$A$285,0),MATCH(N$5,'Aceite de Oliva'!$A$259:$YM$259,0))</f>
        <v>1.08</v>
      </c>
      <c r="O26" s="40">
        <f>INDEX('Aceite de Oliva'!$A$259:$YM$285,MATCH($B26,'Aceite de Oliva'!$A$259:$A$285,0),MATCH(O$5,'Aceite de Oliva'!$A$259:$YM$259,0))</f>
        <v>1.7</v>
      </c>
      <c r="P26" s="40">
        <f>INDEX('Aceite de Oliva'!$A$259:$YM$285,MATCH($B26,'Aceite de Oliva'!$A$259:$A$285,0),MATCH(P$5,'Aceite de Oliva'!$A$259:$YM$259,0))</f>
        <v>0.62</v>
      </c>
    </row>
    <row r="27" spans="1:16" x14ac:dyDescent="0.3">
      <c r="B27" s="16">
        <f t="shared" si="1"/>
        <v>3.9000000000000012</v>
      </c>
      <c r="C27" s="17">
        <f t="shared" si="2"/>
        <v>4.0000000000000009</v>
      </c>
      <c r="E27" s="40">
        <f>INDEX('Aceite de Oliva'!$A$259:$YM$285,MATCH($B27,'Aceite de Oliva'!$A$259:$A$285,0),MATCH(E$5,'Aceite de Oliva'!$A$259:$YM$259,0))</f>
        <v>9.1100000000000012</v>
      </c>
      <c r="F27" s="40">
        <f>INDEX('Aceite de Oliva'!$A$259:$YM$285,MATCH($B27,'Aceite de Oliva'!$A$259:$A$285,0),MATCH(F$5,'Aceite de Oliva'!$A$259:$YM$259,0))</f>
        <v>11.79</v>
      </c>
      <c r="G27" s="40">
        <f>INDEX('Aceite de Oliva'!$A$259:$YM$285,MATCH($B27,'Aceite de Oliva'!$A$259:$A$285,0),MATCH(G$5,'Aceite de Oliva'!$A$259:$YM$259,0))</f>
        <v>12.64</v>
      </c>
      <c r="H27" s="40">
        <f>INDEX('Aceite de Oliva'!$A$259:$YM$285,MATCH($B27,'Aceite de Oliva'!$A$259:$A$285,0),MATCH(H$5,'Aceite de Oliva'!$A$259:$YM$259,0))</f>
        <v>9.17</v>
      </c>
      <c r="I27" s="40">
        <f>INDEX('Aceite de Oliva'!$A$259:$YM$285,MATCH($B27,'Aceite de Oliva'!$A$259:$A$285,0),MATCH(I$5,'Aceite de Oliva'!$A$259:$YM$259,0))</f>
        <v>10.93</v>
      </c>
      <c r="J27" s="40">
        <f>INDEX('Aceite de Oliva'!$A$259:$YM$285,MATCH($B27,'Aceite de Oliva'!$A$259:$A$285,0),MATCH(J$5,'Aceite de Oliva'!$A$259:$YM$259,0))</f>
        <v>11.829999999999998</v>
      </c>
      <c r="K27" s="40">
        <f>INDEX('Aceite de Oliva'!$A$259:$YM$285,MATCH($B27,'Aceite de Oliva'!$A$259:$A$285,0),MATCH(K$5,'Aceite de Oliva'!$A$259:$YM$259,0))</f>
        <v>9.09</v>
      </c>
      <c r="L27" s="40">
        <f>INDEX('Aceite de Oliva'!$A$259:$YM$285,MATCH($B27,'Aceite de Oliva'!$A$259:$A$285,0),MATCH(L$5,'Aceite de Oliva'!$A$259:$YM$259,0))</f>
        <v>8.9599999999999991</v>
      </c>
      <c r="M27" s="40">
        <f>INDEX('Aceite de Oliva'!$A$259:$YM$285,MATCH($B27,'Aceite de Oliva'!$A$259:$A$285,0),MATCH(M$5,'Aceite de Oliva'!$A$259:$YM$259,0))</f>
        <v>7.26</v>
      </c>
      <c r="N27" s="40">
        <f>INDEX('Aceite de Oliva'!$A$259:$YM$285,MATCH($B27,'Aceite de Oliva'!$A$259:$A$285,0),MATCH(N$5,'Aceite de Oliva'!$A$259:$YM$259,0))</f>
        <v>3.5500000000000003</v>
      </c>
      <c r="O27" s="40">
        <f>INDEX('Aceite de Oliva'!$A$259:$YM$285,MATCH($B27,'Aceite de Oliva'!$A$259:$A$285,0),MATCH(O$5,'Aceite de Oliva'!$A$259:$YM$259,0))</f>
        <v>3.33</v>
      </c>
      <c r="P27" s="40">
        <f>INDEX('Aceite de Oliva'!$A$259:$YM$285,MATCH($B27,'Aceite de Oliva'!$A$259:$A$285,0),MATCH(P$5,'Aceite de Oliva'!$A$259:$YM$259,0))</f>
        <v>1.56</v>
      </c>
    </row>
    <row r="28" spans="1:16" x14ac:dyDescent="0.3">
      <c r="B28" s="16">
        <f t="shared" si="1"/>
        <v>4.0000000000000009</v>
      </c>
      <c r="C28" s="17">
        <f t="shared" si="2"/>
        <v>4.1000000000000005</v>
      </c>
      <c r="E28" s="40">
        <f>INDEX('Aceite de Oliva'!$A$259:$YM$285,MATCH($B28,'Aceite de Oliva'!$A$259:$A$285,0),MATCH(E$5,'Aceite de Oliva'!$A$259:$YM$259,0))</f>
        <v>30.220000000000002</v>
      </c>
      <c r="F28" s="40">
        <f>INDEX('Aceite de Oliva'!$A$259:$YM$285,MATCH($B28,'Aceite de Oliva'!$A$259:$A$285,0),MATCH(F$5,'Aceite de Oliva'!$A$259:$YM$259,0))</f>
        <v>34.940000000000005</v>
      </c>
      <c r="G28" s="40">
        <f>INDEX('Aceite de Oliva'!$A$259:$YM$285,MATCH($B28,'Aceite de Oliva'!$A$259:$A$285,0),MATCH(G$5,'Aceite de Oliva'!$A$259:$YM$259,0))</f>
        <v>34.82</v>
      </c>
      <c r="H28" s="40">
        <f>INDEX('Aceite de Oliva'!$A$259:$YM$285,MATCH($B28,'Aceite de Oliva'!$A$259:$A$285,0),MATCH(H$5,'Aceite de Oliva'!$A$259:$YM$259,0))</f>
        <v>25.87</v>
      </c>
      <c r="I28" s="40">
        <f>INDEX('Aceite de Oliva'!$A$259:$YM$285,MATCH($B28,'Aceite de Oliva'!$A$259:$A$285,0),MATCH(I$5,'Aceite de Oliva'!$A$259:$YM$259,0))</f>
        <v>15.530000000000001</v>
      </c>
      <c r="J28" s="40">
        <f>INDEX('Aceite de Oliva'!$A$259:$YM$285,MATCH($B28,'Aceite de Oliva'!$A$259:$A$285,0),MATCH(J$5,'Aceite de Oliva'!$A$259:$YM$259,0))</f>
        <v>1.49</v>
      </c>
      <c r="K28" s="40">
        <f>INDEX('Aceite de Oliva'!$A$259:$YM$285,MATCH($B28,'Aceite de Oliva'!$A$259:$A$285,0),MATCH(K$5,'Aceite de Oliva'!$A$259:$YM$259,0))</f>
        <v>1.2</v>
      </c>
      <c r="L28" s="40">
        <f>INDEX('Aceite de Oliva'!$A$259:$YM$285,MATCH($B28,'Aceite de Oliva'!$A$259:$A$285,0),MATCH(L$5,'Aceite de Oliva'!$A$259:$YM$259,0))</f>
        <v>0.65999999999999992</v>
      </c>
      <c r="M28" s="40">
        <f>INDEX('Aceite de Oliva'!$A$259:$YM$285,MATCH($B28,'Aceite de Oliva'!$A$259:$A$285,0),MATCH(M$5,'Aceite de Oliva'!$A$259:$YM$259,0))</f>
        <v>0.85</v>
      </c>
      <c r="N28" s="40">
        <f>INDEX('Aceite de Oliva'!$A$259:$YM$285,MATCH($B28,'Aceite de Oliva'!$A$259:$A$285,0),MATCH(N$5,'Aceite de Oliva'!$A$259:$YM$259,0))</f>
        <v>0.34</v>
      </c>
      <c r="O28" s="40">
        <f>INDEX('Aceite de Oliva'!$A$259:$YM$285,MATCH($B28,'Aceite de Oliva'!$A$259:$A$285,0),MATCH(O$5,'Aceite de Oliva'!$A$259:$YM$259,0))</f>
        <v>0.51</v>
      </c>
      <c r="P28" s="40">
        <f>INDEX('Aceite de Oliva'!$A$259:$YM$285,MATCH($B28,'Aceite de Oliva'!$A$259:$A$285,0),MATCH(P$5,'Aceite de Oliva'!$A$259:$YM$259,0))</f>
        <v>0.31999999999999995</v>
      </c>
    </row>
    <row r="29" spans="1:16" x14ac:dyDescent="0.3">
      <c r="B29" s="16">
        <f t="shared" si="1"/>
        <v>4.1000000000000005</v>
      </c>
      <c r="C29" s="17">
        <f t="shared" si="2"/>
        <v>4.2</v>
      </c>
      <c r="E29" s="40">
        <f>INDEX('Aceite de Oliva'!$A$259:$YM$285,MATCH($B29,'Aceite de Oliva'!$A$259:$A$285,0),MATCH(E$5,'Aceite de Oliva'!$A$259:$YM$259,0))</f>
        <v>7.89</v>
      </c>
      <c r="F29" s="40">
        <f>INDEX('Aceite de Oliva'!$A$259:$YM$285,MATCH($B29,'Aceite de Oliva'!$A$259:$A$285,0),MATCH(F$5,'Aceite de Oliva'!$A$259:$YM$259,0))</f>
        <v>5.8599999999999994</v>
      </c>
      <c r="G29" s="40">
        <f>INDEX('Aceite de Oliva'!$A$259:$YM$285,MATCH($B29,'Aceite de Oliva'!$A$259:$A$285,0),MATCH(G$5,'Aceite de Oliva'!$A$259:$YM$259,0))</f>
        <v>5.6</v>
      </c>
      <c r="H29" s="40">
        <f>INDEX('Aceite de Oliva'!$A$259:$YM$285,MATCH($B29,'Aceite de Oliva'!$A$259:$A$285,0),MATCH(H$5,'Aceite de Oliva'!$A$259:$YM$259,0))</f>
        <v>3.6</v>
      </c>
      <c r="I29" s="40">
        <f>INDEX('Aceite de Oliva'!$A$259:$YM$285,MATCH($B29,'Aceite de Oliva'!$A$259:$A$285,0),MATCH(I$5,'Aceite de Oliva'!$A$259:$YM$259,0))</f>
        <v>2.54</v>
      </c>
      <c r="J29" s="40">
        <f>INDEX('Aceite de Oliva'!$A$259:$YM$285,MATCH($B29,'Aceite de Oliva'!$A$259:$A$285,0),MATCH(J$5,'Aceite de Oliva'!$A$259:$YM$259,0))</f>
        <v>1.2999999999999998</v>
      </c>
      <c r="K29" s="40">
        <f>INDEX('Aceite de Oliva'!$A$259:$YM$285,MATCH($B29,'Aceite de Oliva'!$A$259:$A$285,0),MATCH(K$5,'Aceite de Oliva'!$A$259:$YM$259,0))</f>
        <v>1.0699999999999998</v>
      </c>
      <c r="L29" s="40">
        <f>INDEX('Aceite de Oliva'!$A$259:$YM$285,MATCH($B29,'Aceite de Oliva'!$A$259:$A$285,0),MATCH(L$5,'Aceite de Oliva'!$A$259:$YM$259,0))</f>
        <v>0.47</v>
      </c>
      <c r="M29" s="40">
        <f>INDEX('Aceite de Oliva'!$A$259:$YM$285,MATCH($B29,'Aceite de Oliva'!$A$259:$A$285,0),MATCH(M$5,'Aceite de Oliva'!$A$259:$YM$259,0))</f>
        <v>0.55000000000000004</v>
      </c>
      <c r="N29" s="40">
        <f>INDEX('Aceite de Oliva'!$A$259:$YM$285,MATCH($B29,'Aceite de Oliva'!$A$259:$A$285,0),MATCH(N$5,'Aceite de Oliva'!$A$259:$YM$259,0))</f>
        <v>0.28000000000000003</v>
      </c>
      <c r="O29" s="40">
        <f>INDEX('Aceite de Oliva'!$A$259:$YM$285,MATCH($B29,'Aceite de Oliva'!$A$259:$A$285,0),MATCH(O$5,'Aceite de Oliva'!$A$259:$YM$259,0))</f>
        <v>0.83</v>
      </c>
      <c r="P29" s="40">
        <f>INDEX('Aceite de Oliva'!$A$259:$YM$285,MATCH($B29,'Aceite de Oliva'!$A$259:$A$285,0),MATCH(P$5,'Aceite de Oliva'!$A$259:$YM$259,0))</f>
        <v>0.73</v>
      </c>
    </row>
    <row r="30" spans="1:16" x14ac:dyDescent="0.3">
      <c r="B30" s="16">
        <f t="shared" si="1"/>
        <v>4.2</v>
      </c>
      <c r="C30" s="17">
        <f t="shared" si="2"/>
        <v>4.3</v>
      </c>
      <c r="E30" s="40">
        <f>INDEX('Aceite de Oliva'!$A$259:$YM$285,MATCH($B30,'Aceite de Oliva'!$A$259:$A$285,0),MATCH(E$5,'Aceite de Oliva'!$A$259:$YM$259,0))</f>
        <v>2.5199999999999996</v>
      </c>
      <c r="F30" s="40">
        <f>INDEX('Aceite de Oliva'!$A$259:$YM$285,MATCH($B30,'Aceite de Oliva'!$A$259:$A$285,0),MATCH(F$5,'Aceite de Oliva'!$A$259:$YM$259,0))</f>
        <v>3.2800000000000002</v>
      </c>
      <c r="G30" s="40">
        <f>INDEX('Aceite de Oliva'!$A$259:$YM$285,MATCH($B30,'Aceite de Oliva'!$A$259:$A$285,0),MATCH(G$5,'Aceite de Oliva'!$A$259:$YM$259,0))</f>
        <v>2.99</v>
      </c>
      <c r="H30" s="40">
        <f>INDEX('Aceite de Oliva'!$A$259:$YM$285,MATCH($B30,'Aceite de Oliva'!$A$259:$A$285,0),MATCH(H$5,'Aceite de Oliva'!$A$259:$YM$259,0))</f>
        <v>1.01</v>
      </c>
      <c r="I30" s="40">
        <f>INDEX('Aceite de Oliva'!$A$259:$YM$285,MATCH($B30,'Aceite de Oliva'!$A$259:$A$285,0),MATCH(I$5,'Aceite de Oliva'!$A$259:$YM$259,0))</f>
        <v>0.44000000000000006</v>
      </c>
      <c r="J30" s="40">
        <f>INDEX('Aceite de Oliva'!$A$259:$YM$285,MATCH($B30,'Aceite de Oliva'!$A$259:$A$285,0),MATCH(J$5,'Aceite de Oliva'!$A$259:$YM$259,0))</f>
        <v>0.47000000000000003</v>
      </c>
      <c r="K30" s="40">
        <f>INDEX('Aceite de Oliva'!$A$259:$YM$285,MATCH($B30,'Aceite de Oliva'!$A$259:$A$285,0),MATCH(K$5,'Aceite de Oliva'!$A$259:$YM$259,0))</f>
        <v>0.28999999999999998</v>
      </c>
      <c r="L30" s="40">
        <f>INDEX('Aceite de Oliva'!$A$259:$YM$285,MATCH($B30,'Aceite de Oliva'!$A$259:$A$285,0),MATCH(L$5,'Aceite de Oliva'!$A$259:$YM$259,0))</f>
        <v>0.08</v>
      </c>
      <c r="M30" s="40">
        <f>INDEX('Aceite de Oliva'!$A$259:$YM$285,MATCH($B30,'Aceite de Oliva'!$A$259:$A$285,0),MATCH(M$5,'Aceite de Oliva'!$A$259:$YM$259,0))</f>
        <v>0.56000000000000005</v>
      </c>
      <c r="N30" s="40">
        <f>INDEX('Aceite de Oliva'!$A$259:$YM$285,MATCH($B30,'Aceite de Oliva'!$A$259:$A$285,0),MATCH(N$5,'Aceite de Oliva'!$A$259:$YM$259,0))</f>
        <v>0.13</v>
      </c>
      <c r="O30" s="40">
        <f>INDEX('Aceite de Oliva'!$A$259:$YM$285,MATCH($B30,'Aceite de Oliva'!$A$259:$A$285,0),MATCH(O$5,'Aceite de Oliva'!$A$259:$YM$259,0))</f>
        <v>0.85</v>
      </c>
      <c r="P30" s="40">
        <f>INDEX('Aceite de Oliva'!$A$259:$YM$285,MATCH($B30,'Aceite de Oliva'!$A$259:$A$285,0),MATCH(P$5,'Aceite de Oliva'!$A$259:$YM$259,0))</f>
        <v>0.22999999999999998</v>
      </c>
    </row>
    <row r="31" spans="1:16" x14ac:dyDescent="0.3">
      <c r="B31" s="16">
        <f t="shared" si="1"/>
        <v>4.3</v>
      </c>
      <c r="C31" s="17">
        <f t="shared" si="2"/>
        <v>4.3999999999999995</v>
      </c>
      <c r="E31" s="40">
        <f>INDEX('Aceite de Oliva'!$A$259:$YM$285,MATCH($B31,'Aceite de Oliva'!$A$259:$A$285,0),MATCH(E$5,'Aceite de Oliva'!$A$259:$YM$259,0))</f>
        <v>3.13</v>
      </c>
      <c r="F31" s="40">
        <f>INDEX('Aceite de Oliva'!$A$259:$YM$285,MATCH($B31,'Aceite de Oliva'!$A$259:$A$285,0),MATCH(F$5,'Aceite de Oliva'!$A$259:$YM$259,0))</f>
        <v>2.25</v>
      </c>
      <c r="G31" s="40">
        <f>INDEX('Aceite de Oliva'!$A$259:$YM$285,MATCH($B31,'Aceite de Oliva'!$A$259:$A$285,0),MATCH(G$5,'Aceite de Oliva'!$A$259:$YM$259,0))</f>
        <v>2.7</v>
      </c>
      <c r="H31" s="40">
        <f>INDEX('Aceite de Oliva'!$A$259:$YM$285,MATCH($B31,'Aceite de Oliva'!$A$259:$A$285,0),MATCH(H$5,'Aceite de Oliva'!$A$259:$YM$259,0))</f>
        <v>0.79</v>
      </c>
      <c r="I31" s="40">
        <f>INDEX('Aceite de Oliva'!$A$259:$YM$285,MATCH($B31,'Aceite de Oliva'!$A$259:$A$285,0),MATCH(I$5,'Aceite de Oliva'!$A$259:$YM$259,0))</f>
        <v>0.37</v>
      </c>
      <c r="J31" s="40">
        <f>INDEX('Aceite de Oliva'!$A$259:$YM$285,MATCH($B31,'Aceite de Oliva'!$A$259:$A$285,0),MATCH(J$5,'Aceite de Oliva'!$A$259:$YM$259,0))</f>
        <v>0.6</v>
      </c>
      <c r="K31" s="40">
        <f>INDEX('Aceite de Oliva'!$A$259:$YM$285,MATCH($B31,'Aceite de Oliva'!$A$259:$A$285,0),MATCH(K$5,'Aceite de Oliva'!$A$259:$YM$259,0))</f>
        <v>0.27</v>
      </c>
      <c r="L31" s="40">
        <f>INDEX('Aceite de Oliva'!$A$259:$YM$285,MATCH($B31,'Aceite de Oliva'!$A$259:$A$285,0),MATCH(L$5,'Aceite de Oliva'!$A$259:$YM$259,0))</f>
        <v>0.31999999999999995</v>
      </c>
      <c r="M31" s="40">
        <f>INDEX('Aceite de Oliva'!$A$259:$YM$285,MATCH($B31,'Aceite de Oliva'!$A$259:$A$285,0),MATCH(M$5,'Aceite de Oliva'!$A$259:$YM$259,0))</f>
        <v>0.42</v>
      </c>
      <c r="N31" s="40">
        <f>INDEX('Aceite de Oliva'!$A$259:$YM$285,MATCH($B31,'Aceite de Oliva'!$A$259:$A$285,0),MATCH(N$5,'Aceite de Oliva'!$A$259:$YM$259,0))</f>
        <v>7.0000000000000007E-2</v>
      </c>
      <c r="O31" s="40">
        <f>INDEX('Aceite de Oliva'!$A$259:$YM$285,MATCH($B31,'Aceite de Oliva'!$A$259:$A$285,0),MATCH(O$5,'Aceite de Oliva'!$A$259:$YM$259,0))</f>
        <v>0.1</v>
      </c>
      <c r="P31" s="40">
        <f>INDEX('Aceite de Oliva'!$A$259:$YM$285,MATCH($B31,'Aceite de Oliva'!$A$259:$A$285,0),MATCH(P$5,'Aceite de Oliva'!$A$259:$YM$259,0))</f>
        <v>0.06</v>
      </c>
    </row>
    <row r="32" spans="1:16" x14ac:dyDescent="0.3">
      <c r="B32" s="16">
        <f t="shared" si="1"/>
        <v>4.3999999999999995</v>
      </c>
      <c r="C32" s="17">
        <f t="shared" si="2"/>
        <v>4.4999999999999991</v>
      </c>
      <c r="E32" s="40">
        <f>INDEX('Aceite de Oliva'!$A$259:$YM$285,MATCH($B32,'Aceite de Oliva'!$A$259:$A$285,0),MATCH(E$5,'Aceite de Oliva'!$A$259:$YM$259,0))</f>
        <v>0.69</v>
      </c>
      <c r="F32" s="40">
        <f>INDEX('Aceite de Oliva'!$A$259:$YM$285,MATCH($B32,'Aceite de Oliva'!$A$259:$A$285,0),MATCH(F$5,'Aceite de Oliva'!$A$259:$YM$259,0))</f>
        <v>1.02</v>
      </c>
      <c r="G32" s="40">
        <f>INDEX('Aceite de Oliva'!$A$259:$YM$285,MATCH($B32,'Aceite de Oliva'!$A$259:$A$285,0),MATCH(G$5,'Aceite de Oliva'!$A$259:$YM$259,0))</f>
        <v>1.05</v>
      </c>
      <c r="H32" s="40">
        <f>INDEX('Aceite de Oliva'!$A$259:$YM$285,MATCH($B32,'Aceite de Oliva'!$A$259:$A$285,0),MATCH(H$5,'Aceite de Oliva'!$A$259:$YM$259,0))</f>
        <v>0.85</v>
      </c>
      <c r="I32" s="40">
        <f>INDEX('Aceite de Oliva'!$A$259:$YM$285,MATCH($B32,'Aceite de Oliva'!$A$259:$A$285,0),MATCH(I$5,'Aceite de Oliva'!$A$259:$YM$259,0))</f>
        <v>0.81</v>
      </c>
      <c r="J32" s="40">
        <f>INDEX('Aceite de Oliva'!$A$259:$YM$285,MATCH($B32,'Aceite de Oliva'!$A$259:$A$285,0),MATCH(J$5,'Aceite de Oliva'!$A$259:$YM$259,0))</f>
        <v>0.39</v>
      </c>
      <c r="K32" s="40">
        <f>INDEX('Aceite de Oliva'!$A$259:$YM$285,MATCH($B32,'Aceite de Oliva'!$A$259:$A$285,0),MATCH(K$5,'Aceite de Oliva'!$A$259:$YM$259,0))</f>
        <v>0.22</v>
      </c>
      <c r="L32" s="40">
        <f>INDEX('Aceite de Oliva'!$A$259:$YM$285,MATCH($B32,'Aceite de Oliva'!$A$259:$A$285,0),MATCH(L$5,'Aceite de Oliva'!$A$259:$YM$259,0))</f>
        <v>0.59</v>
      </c>
      <c r="M32" s="40">
        <f>INDEX('Aceite de Oliva'!$A$259:$YM$285,MATCH($B32,'Aceite de Oliva'!$A$259:$A$285,0),MATCH(M$5,'Aceite de Oliva'!$A$259:$YM$259,0))</f>
        <v>0.37</v>
      </c>
      <c r="N32" s="40">
        <f>INDEX('Aceite de Oliva'!$A$259:$YM$285,MATCH($B32,'Aceite de Oliva'!$A$259:$A$285,0),MATCH(N$5,'Aceite de Oliva'!$A$259:$YM$259,0))</f>
        <v>0.8</v>
      </c>
      <c r="O32" s="40">
        <f>INDEX('Aceite de Oliva'!$A$259:$YM$285,MATCH($B32,'Aceite de Oliva'!$A$259:$A$285,0),MATCH(O$5,'Aceite de Oliva'!$A$259:$YM$259,0))</f>
        <v>0.36</v>
      </c>
      <c r="P32" s="40">
        <f>INDEX('Aceite de Oliva'!$A$259:$YM$285,MATCH($B32,'Aceite de Oliva'!$A$259:$A$285,0),MATCH(P$5,'Aceite de Oliva'!$A$259:$YM$259,0))</f>
        <v>0.73</v>
      </c>
    </row>
    <row r="33" spans="2:16" x14ac:dyDescent="0.3">
      <c r="B33" s="22">
        <f t="shared" si="1"/>
        <v>4.4999999999999991</v>
      </c>
      <c r="C33" s="23"/>
      <c r="E33" s="40">
        <f>INDEX('Aceite de Oliva'!$A$259:$YM$285,MATCH($B33,'Aceite de Oliva'!$A$259:$A$285,0),MATCH(E$5,'Aceite de Oliva'!$A$259:$YM$259,0))</f>
        <v>16.359999999999996</v>
      </c>
      <c r="F33" s="40">
        <f>INDEX('Aceite de Oliva'!$A$259:$YM$285,MATCH($B33,'Aceite de Oliva'!$A$259:$A$285,0),MATCH(F$5,'Aceite de Oliva'!$A$259:$YM$259,0))</f>
        <v>14.620000000000001</v>
      </c>
      <c r="G33" s="40">
        <f>INDEX('Aceite de Oliva'!$A$259:$YM$285,MATCH($B33,'Aceite de Oliva'!$A$259:$A$285,0),MATCH(G$5,'Aceite de Oliva'!$A$259:$YM$259,0))</f>
        <v>17.050000000000004</v>
      </c>
      <c r="H33" s="40">
        <f>INDEX('Aceite de Oliva'!$A$259:$YM$285,MATCH($B33,'Aceite de Oliva'!$A$259:$A$285,0),MATCH(H$5,'Aceite de Oliva'!$A$259:$YM$259,0))</f>
        <v>13.010000000000002</v>
      </c>
      <c r="I33" s="40">
        <f>INDEX('Aceite de Oliva'!$A$259:$YM$285,MATCH($B33,'Aceite de Oliva'!$A$259:$A$285,0),MATCH(I$5,'Aceite de Oliva'!$A$259:$YM$259,0))</f>
        <v>10.19</v>
      </c>
      <c r="J33" s="40">
        <f>INDEX('Aceite de Oliva'!$A$259:$YM$285,MATCH($B33,'Aceite de Oliva'!$A$259:$A$285,0),MATCH(J$5,'Aceite de Oliva'!$A$259:$YM$259,0))</f>
        <v>12.769999999999996</v>
      </c>
      <c r="K33" s="40">
        <f>INDEX('Aceite de Oliva'!$A$259:$YM$285,MATCH($B33,'Aceite de Oliva'!$A$259:$A$285,0),MATCH(K$5,'Aceite de Oliva'!$A$259:$YM$259,0))</f>
        <v>6.6000000000000005</v>
      </c>
      <c r="L33" s="40">
        <f>INDEX('Aceite de Oliva'!$A$259:$YM$285,MATCH($B33,'Aceite de Oliva'!$A$259:$A$285,0),MATCH(L$5,'Aceite de Oliva'!$A$259:$YM$259,0))</f>
        <v>5.9199999999999982</v>
      </c>
      <c r="M33" s="40">
        <f>INDEX('Aceite de Oliva'!$A$259:$YM$285,MATCH($B33,'Aceite de Oliva'!$A$259:$A$285,0),MATCH(M$5,'Aceite de Oliva'!$A$259:$YM$259,0))</f>
        <v>3.6999999999999993</v>
      </c>
      <c r="N33" s="40">
        <f>INDEX('Aceite de Oliva'!$A$259:$YM$285,MATCH($B33,'Aceite de Oliva'!$A$259:$A$285,0),MATCH(N$5,'Aceite de Oliva'!$A$259:$YM$259,0))</f>
        <v>4.1999999999999993</v>
      </c>
      <c r="O33" s="40">
        <f>INDEX('Aceite de Oliva'!$A$259:$YM$285,MATCH($B33,'Aceite de Oliva'!$A$259:$A$285,0),MATCH(O$5,'Aceite de Oliva'!$A$259:$YM$259,0))</f>
        <v>5.299999999999998</v>
      </c>
      <c r="P33" s="40">
        <f>INDEX('Aceite de Oliva'!$A$259:$YM$285,MATCH($B33,'Aceite de Oliva'!$A$259:$A$285,0),MATCH(P$5,'Aceite de Oliva'!$A$259:$YM$259,0))</f>
        <v>4.9999999999999991</v>
      </c>
    </row>
    <row r="34" spans="2:16" x14ac:dyDescent="0.3">
      <c r="B34" s="2"/>
      <c r="C34" s="2"/>
      <c r="E34" s="6"/>
      <c r="F34" s="6"/>
      <c r="G34" s="6"/>
      <c r="H34" s="6"/>
      <c r="I34" s="6"/>
      <c r="P34" s="38"/>
    </row>
    <row r="35" spans="2:16" x14ac:dyDescent="0.3">
      <c r="B35" s="2"/>
      <c r="C35" s="2"/>
      <c r="E35" s="40">
        <f>SUM(E10:E34)</f>
        <v>99.97999999999999</v>
      </c>
      <c r="F35" s="40">
        <f t="shared" ref="F35:P35" si="3">SUM(F10:F34)</f>
        <v>100.03</v>
      </c>
      <c r="G35" s="40">
        <f t="shared" si="3"/>
        <v>100.03999999999999</v>
      </c>
      <c r="H35" s="40">
        <f t="shared" si="3"/>
        <v>99.98</v>
      </c>
      <c r="I35" s="40">
        <f t="shared" si="3"/>
        <v>99.98</v>
      </c>
      <c r="J35" s="40">
        <f t="shared" si="3"/>
        <v>100.00999999999998</v>
      </c>
      <c r="K35" s="40">
        <f t="shared" si="3"/>
        <v>99.979999999999976</v>
      </c>
      <c r="L35" s="40">
        <f t="shared" si="3"/>
        <v>100.00999999999998</v>
      </c>
      <c r="M35" s="40">
        <f t="shared" si="3"/>
        <v>99.97</v>
      </c>
      <c r="N35" s="40">
        <f t="shared" si="3"/>
        <v>100</v>
      </c>
      <c r="O35" s="40">
        <f t="shared" si="3"/>
        <v>100.00999999999998</v>
      </c>
      <c r="P35" s="40">
        <f t="shared" si="3"/>
        <v>100.02000000000001</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P74"/>
  <sheetViews>
    <sheetView showGridLines="0" showRowColHeaders="0" zoomScale="80" zoomScaleNormal="80" workbookViewId="0">
      <selection activeCell="Q50" sqref="Q50"/>
    </sheetView>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de Oliva</v>
      </c>
    </row>
    <row r="6" spans="2:8" ht="1.5" customHeight="1" x14ac:dyDescent="0.3">
      <c r="C6" s="36"/>
    </row>
    <row r="37" spans="2:16" x14ac:dyDescent="0.3">
      <c r="P37" s="57"/>
    </row>
    <row r="43" spans="2:16" ht="15.6" x14ac:dyDescent="0.3">
      <c r="B43" s="37" t="s">
        <v>297</v>
      </c>
    </row>
    <row r="44" spans="2:16" ht="6" customHeight="1" x14ac:dyDescent="0.3"/>
    <row r="45" spans="2:16" ht="15.9" customHeight="1" x14ac:dyDescent="0.3">
      <c r="B45" s="59" t="s">
        <v>355</v>
      </c>
      <c r="C45" s="60"/>
      <c r="D45" s="60"/>
      <c r="E45" s="60"/>
      <c r="F45" s="60"/>
      <c r="G45" s="60"/>
      <c r="H45" s="60"/>
      <c r="I45" s="60"/>
      <c r="J45" s="60"/>
      <c r="K45" s="60"/>
      <c r="L45" s="60"/>
      <c r="M45" s="60"/>
      <c r="N45" s="60"/>
      <c r="O45" s="61"/>
    </row>
    <row r="46" spans="2:16" ht="15.9" customHeight="1" x14ac:dyDescent="0.3">
      <c r="B46" s="62"/>
      <c r="C46" s="63"/>
      <c r="D46" s="63"/>
      <c r="E46" s="63"/>
      <c r="F46" s="63"/>
      <c r="G46" s="63"/>
      <c r="H46" s="63"/>
      <c r="I46" s="63"/>
      <c r="J46" s="63"/>
      <c r="K46" s="63"/>
      <c r="L46" s="63"/>
      <c r="M46" s="63"/>
      <c r="N46" s="63"/>
      <c r="O46" s="64"/>
    </row>
    <row r="47" spans="2:16" ht="15.9" customHeight="1" x14ac:dyDescent="0.3">
      <c r="B47" s="62"/>
      <c r="C47" s="63"/>
      <c r="D47" s="63"/>
      <c r="E47" s="63"/>
      <c r="F47" s="63"/>
      <c r="G47" s="63"/>
      <c r="H47" s="63"/>
      <c r="I47" s="63"/>
      <c r="J47" s="63"/>
      <c r="K47" s="63"/>
      <c r="L47" s="63"/>
      <c r="M47" s="63"/>
      <c r="N47" s="63"/>
      <c r="O47" s="64"/>
    </row>
    <row r="48" spans="2:16" ht="15.9" customHeight="1" x14ac:dyDescent="0.3">
      <c r="B48" s="62"/>
      <c r="C48" s="63"/>
      <c r="D48" s="63"/>
      <c r="E48" s="63"/>
      <c r="F48" s="63"/>
      <c r="G48" s="63"/>
      <c r="H48" s="63"/>
      <c r="I48" s="63"/>
      <c r="J48" s="63"/>
      <c r="K48" s="63"/>
      <c r="L48" s="63"/>
      <c r="M48" s="63"/>
      <c r="N48" s="63"/>
      <c r="O48" s="64"/>
    </row>
    <row r="49" spans="2:15" ht="15.9" customHeight="1" x14ac:dyDescent="0.3">
      <c r="B49" s="62"/>
      <c r="C49" s="63"/>
      <c r="D49" s="63"/>
      <c r="E49" s="63"/>
      <c r="F49" s="63"/>
      <c r="G49" s="63"/>
      <c r="H49" s="63"/>
      <c r="I49" s="63"/>
      <c r="J49" s="63"/>
      <c r="K49" s="63"/>
      <c r="L49" s="63"/>
      <c r="M49" s="63"/>
      <c r="N49" s="63"/>
      <c r="O49" s="64"/>
    </row>
    <row r="50" spans="2:15" ht="15.9" customHeight="1" x14ac:dyDescent="0.3">
      <c r="B50" s="62"/>
      <c r="C50" s="63"/>
      <c r="D50" s="63"/>
      <c r="E50" s="63"/>
      <c r="F50" s="63"/>
      <c r="G50" s="63"/>
      <c r="H50" s="63"/>
      <c r="I50" s="63"/>
      <c r="J50" s="63"/>
      <c r="K50" s="63"/>
      <c r="L50" s="63"/>
      <c r="M50" s="63"/>
      <c r="N50" s="63"/>
      <c r="O50" s="64"/>
    </row>
    <row r="51" spans="2:15" ht="15.9" customHeight="1" x14ac:dyDescent="0.3">
      <c r="B51" s="62"/>
      <c r="C51" s="63"/>
      <c r="D51" s="63"/>
      <c r="E51" s="63"/>
      <c r="F51" s="63"/>
      <c r="G51" s="63"/>
      <c r="H51" s="63"/>
      <c r="I51" s="63"/>
      <c r="J51" s="63"/>
      <c r="K51" s="63"/>
      <c r="L51" s="63"/>
      <c r="M51" s="63"/>
      <c r="N51" s="63"/>
      <c r="O51" s="64"/>
    </row>
    <row r="52" spans="2:15" ht="15.9" customHeight="1" x14ac:dyDescent="0.3">
      <c r="B52" s="62"/>
      <c r="C52" s="63"/>
      <c r="D52" s="63"/>
      <c r="E52" s="63"/>
      <c r="F52" s="63"/>
      <c r="G52" s="63"/>
      <c r="H52" s="63"/>
      <c r="I52" s="63"/>
      <c r="J52" s="63"/>
      <c r="K52" s="63"/>
      <c r="L52" s="63"/>
      <c r="M52" s="63"/>
      <c r="N52" s="63"/>
      <c r="O52" s="64"/>
    </row>
    <row r="53" spans="2:15" ht="15.9" customHeight="1" x14ac:dyDescent="0.3">
      <c r="B53" s="62"/>
      <c r="C53" s="63"/>
      <c r="D53" s="63"/>
      <c r="E53" s="63"/>
      <c r="F53" s="63"/>
      <c r="G53" s="63"/>
      <c r="H53" s="63"/>
      <c r="I53" s="63"/>
      <c r="J53" s="63"/>
      <c r="K53" s="63"/>
      <c r="L53" s="63"/>
      <c r="M53" s="63"/>
      <c r="N53" s="63"/>
      <c r="O53" s="64"/>
    </row>
    <row r="54" spans="2:15" ht="15.9" customHeight="1" x14ac:dyDescent="0.3">
      <c r="B54" s="62"/>
      <c r="C54" s="63"/>
      <c r="D54" s="63"/>
      <c r="E54" s="63"/>
      <c r="F54" s="63"/>
      <c r="G54" s="63"/>
      <c r="H54" s="63"/>
      <c r="I54" s="63"/>
      <c r="J54" s="63"/>
      <c r="K54" s="63"/>
      <c r="L54" s="63"/>
      <c r="M54" s="63"/>
      <c r="N54" s="63"/>
      <c r="O54" s="64"/>
    </row>
    <row r="55" spans="2:15" ht="15.9" customHeight="1" x14ac:dyDescent="0.3">
      <c r="B55" s="62"/>
      <c r="C55" s="63"/>
      <c r="D55" s="63"/>
      <c r="E55" s="63"/>
      <c r="F55" s="63"/>
      <c r="G55" s="63"/>
      <c r="H55" s="63"/>
      <c r="I55" s="63"/>
      <c r="J55" s="63"/>
      <c r="K55" s="63"/>
      <c r="L55" s="63"/>
      <c r="M55" s="63"/>
      <c r="N55" s="63"/>
      <c r="O55" s="64"/>
    </row>
    <row r="56" spans="2:15" ht="15.9" customHeight="1" x14ac:dyDescent="0.3">
      <c r="B56" s="62"/>
      <c r="C56" s="63"/>
      <c r="D56" s="63"/>
      <c r="E56" s="63"/>
      <c r="F56" s="63"/>
      <c r="G56" s="63"/>
      <c r="H56" s="63"/>
      <c r="I56" s="63"/>
      <c r="J56" s="63"/>
      <c r="K56" s="63"/>
      <c r="L56" s="63"/>
      <c r="M56" s="63"/>
      <c r="N56" s="63"/>
      <c r="O56" s="64"/>
    </row>
    <row r="57" spans="2:15" ht="15.9" customHeight="1" x14ac:dyDescent="0.3">
      <c r="B57" s="62"/>
      <c r="C57" s="63"/>
      <c r="D57" s="63"/>
      <c r="E57" s="63"/>
      <c r="F57" s="63"/>
      <c r="G57" s="63"/>
      <c r="H57" s="63"/>
      <c r="I57" s="63"/>
      <c r="J57" s="63"/>
      <c r="K57" s="63"/>
      <c r="L57" s="63"/>
      <c r="M57" s="63"/>
      <c r="N57" s="63"/>
      <c r="O57" s="64"/>
    </row>
    <row r="58" spans="2:15" ht="15.9" customHeight="1" x14ac:dyDescent="0.3">
      <c r="B58" s="62"/>
      <c r="C58" s="63"/>
      <c r="D58" s="63"/>
      <c r="E58" s="63"/>
      <c r="F58" s="63"/>
      <c r="G58" s="63"/>
      <c r="H58" s="63"/>
      <c r="I58" s="63"/>
      <c r="J58" s="63"/>
      <c r="K58" s="63"/>
      <c r="L58" s="63"/>
      <c r="M58" s="63"/>
      <c r="N58" s="63"/>
      <c r="O58" s="64"/>
    </row>
    <row r="59" spans="2:15" ht="15.9" customHeight="1" x14ac:dyDescent="0.3">
      <c r="B59" s="62"/>
      <c r="C59" s="63"/>
      <c r="D59" s="63"/>
      <c r="E59" s="63"/>
      <c r="F59" s="63"/>
      <c r="G59" s="63"/>
      <c r="H59" s="63"/>
      <c r="I59" s="63"/>
      <c r="J59" s="63"/>
      <c r="K59" s="63"/>
      <c r="L59" s="63"/>
      <c r="M59" s="63"/>
      <c r="N59" s="63"/>
      <c r="O59" s="64"/>
    </row>
    <row r="60" spans="2:15" ht="15.9" customHeight="1" x14ac:dyDescent="0.3">
      <c r="B60" s="62"/>
      <c r="C60" s="63"/>
      <c r="D60" s="63"/>
      <c r="E60" s="63"/>
      <c r="F60" s="63"/>
      <c r="G60" s="63"/>
      <c r="H60" s="63"/>
      <c r="I60" s="63"/>
      <c r="J60" s="63"/>
      <c r="K60" s="63"/>
      <c r="L60" s="63"/>
      <c r="M60" s="63"/>
      <c r="N60" s="63"/>
      <c r="O60" s="64"/>
    </row>
    <row r="61" spans="2:15" ht="15.9" customHeight="1" x14ac:dyDescent="0.3">
      <c r="B61" s="62"/>
      <c r="C61" s="63"/>
      <c r="D61" s="63"/>
      <c r="E61" s="63"/>
      <c r="F61" s="63"/>
      <c r="G61" s="63"/>
      <c r="H61" s="63"/>
      <c r="I61" s="63"/>
      <c r="J61" s="63"/>
      <c r="K61" s="63"/>
      <c r="L61" s="63"/>
      <c r="M61" s="63"/>
      <c r="N61" s="63"/>
      <c r="O61" s="64"/>
    </row>
    <row r="62" spans="2:15" ht="15.9" customHeight="1" x14ac:dyDescent="0.3">
      <c r="B62" s="62"/>
      <c r="C62" s="63"/>
      <c r="D62" s="63"/>
      <c r="E62" s="63"/>
      <c r="F62" s="63"/>
      <c r="G62" s="63"/>
      <c r="H62" s="63"/>
      <c r="I62" s="63"/>
      <c r="J62" s="63"/>
      <c r="K62" s="63"/>
      <c r="L62" s="63"/>
      <c r="M62" s="63"/>
      <c r="N62" s="63"/>
      <c r="O62" s="64"/>
    </row>
    <row r="63" spans="2:15" ht="15.9" customHeight="1" x14ac:dyDescent="0.3">
      <c r="B63" s="62"/>
      <c r="C63" s="63"/>
      <c r="D63" s="63"/>
      <c r="E63" s="63"/>
      <c r="F63" s="63"/>
      <c r="G63" s="63"/>
      <c r="H63" s="63"/>
      <c r="I63" s="63"/>
      <c r="J63" s="63"/>
      <c r="K63" s="63"/>
      <c r="L63" s="63"/>
      <c r="M63" s="63"/>
      <c r="N63" s="63"/>
      <c r="O63" s="64"/>
    </row>
    <row r="64" spans="2:15" ht="15.9" customHeight="1" x14ac:dyDescent="0.3">
      <c r="B64" s="62"/>
      <c r="C64" s="63"/>
      <c r="D64" s="63"/>
      <c r="E64" s="63"/>
      <c r="F64" s="63"/>
      <c r="G64" s="63"/>
      <c r="H64" s="63"/>
      <c r="I64" s="63"/>
      <c r="J64" s="63"/>
      <c r="K64" s="63"/>
      <c r="L64" s="63"/>
      <c r="M64" s="63"/>
      <c r="N64" s="63"/>
      <c r="O64" s="64"/>
    </row>
    <row r="65" spans="2:15" ht="15.9" customHeight="1" x14ac:dyDescent="0.3">
      <c r="B65" s="62"/>
      <c r="C65" s="63"/>
      <c r="D65" s="63"/>
      <c r="E65" s="63"/>
      <c r="F65" s="63"/>
      <c r="G65" s="63"/>
      <c r="H65" s="63"/>
      <c r="I65" s="63"/>
      <c r="J65" s="63"/>
      <c r="K65" s="63"/>
      <c r="L65" s="63"/>
      <c r="M65" s="63"/>
      <c r="N65" s="63"/>
      <c r="O65" s="64"/>
    </row>
    <row r="66" spans="2:15" ht="15.9" customHeight="1" x14ac:dyDescent="0.3">
      <c r="B66" s="62"/>
      <c r="C66" s="63"/>
      <c r="D66" s="63"/>
      <c r="E66" s="63"/>
      <c r="F66" s="63"/>
      <c r="G66" s="63"/>
      <c r="H66" s="63"/>
      <c r="I66" s="63"/>
      <c r="J66" s="63"/>
      <c r="K66" s="63"/>
      <c r="L66" s="63"/>
      <c r="M66" s="63"/>
      <c r="N66" s="63"/>
      <c r="O66" s="64"/>
    </row>
    <row r="67" spans="2:15" ht="15.9" customHeight="1" x14ac:dyDescent="0.3">
      <c r="B67" s="65"/>
      <c r="C67" s="66"/>
      <c r="D67" s="66"/>
      <c r="E67" s="66"/>
      <c r="F67" s="66"/>
      <c r="G67" s="66"/>
      <c r="H67" s="66"/>
      <c r="I67" s="66"/>
      <c r="J67" s="66"/>
      <c r="K67" s="66"/>
      <c r="L67" s="66"/>
      <c r="M67" s="66"/>
      <c r="N67" s="66"/>
      <c r="O67" s="67"/>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D9" sqref="D9"/>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1</v>
      </c>
      <c r="G1" s="30">
        <v>1</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Portada</vt:lpstr>
      <vt:lpstr>Gráfico</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2018-08-01T09:57:20Z</cp:lastPrinted>
  <dcterms:created xsi:type="dcterms:W3CDTF">2018-07-03T08:51:17Z</dcterms:created>
  <dcterms:modified xsi:type="dcterms:W3CDTF">2021-07-09T08:12:49Z</dcterms:modified>
</cp:coreProperties>
</file>