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1225E742-B7AD-411E-9191-3F40E775FD16}" xr6:coauthVersionLast="47" xr6:coauthVersionMax="47" xr10:uidLastSave="{00000000-0000-0000-0000-000000000000}"/>
  <workbookProtection workbookAlgorithmName="SHA-512" workbookHashValue="ktux7yxtnN5RayfNXcgHginpTOg7oSPdt9FgeC/i509C6Rt6/fLCk8gE3yyStnqT3kUcR4OBwvKU1vX6oqYOvw==" workbookSaltValue="KASqKoHbPMNuuMcH31om0g==" workbookSpinCount="100000" lockStructure="1"/>
  <bookViews>
    <workbookView xWindow="-108" yWindow="-108" windowWidth="23256" windowHeight="12576" tabRatio="884" xr2:uid="{00000000-000D-0000-FFFF-FFFF00000000}"/>
  </bookViews>
  <sheets>
    <sheet name="Portada" sheetId="12" r:id="rId1"/>
    <sheet name="Aceite de Oliva" sheetId="1" state="veryHidden" r:id="rId2"/>
    <sheet name="Aceite Virgen Extra" sheetId="8" state="veryHidden" r:id="rId3"/>
    <sheet name="Aceite Virgen" sheetId="7"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G285" i="7" l="1"/>
  <c r="GF285" i="7"/>
  <c r="GE285" i="7"/>
  <c r="GD285" i="7"/>
  <c r="GG284" i="7"/>
  <c r="GF284" i="7"/>
  <c r="GE284" i="7"/>
  <c r="GD284" i="7"/>
  <c r="GG283" i="7"/>
  <c r="GF283" i="7"/>
  <c r="GE283" i="7"/>
  <c r="GD283" i="7"/>
  <c r="GG282" i="7"/>
  <c r="GF282" i="7"/>
  <c r="GE282" i="7"/>
  <c r="GD282" i="7"/>
  <c r="GG281" i="7"/>
  <c r="GF281" i="7"/>
  <c r="GE281" i="7"/>
  <c r="GD281" i="7"/>
  <c r="GG280" i="7"/>
  <c r="GF280" i="7"/>
  <c r="GE280" i="7"/>
  <c r="GD280" i="7"/>
  <c r="GG279" i="7"/>
  <c r="GF279" i="7"/>
  <c r="GE279" i="7"/>
  <c r="GD279" i="7"/>
  <c r="GG278" i="7"/>
  <c r="GF278" i="7"/>
  <c r="GE278" i="7"/>
  <c r="GD278" i="7"/>
  <c r="GG277" i="7"/>
  <c r="GF277" i="7"/>
  <c r="GE277" i="7"/>
  <c r="GD277" i="7"/>
  <c r="GG276" i="7"/>
  <c r="GF276" i="7"/>
  <c r="GE276" i="7"/>
  <c r="GD276" i="7"/>
  <c r="GG275" i="7"/>
  <c r="GF275" i="7"/>
  <c r="GE275" i="7"/>
  <c r="GD275" i="7"/>
  <c r="GG274" i="7"/>
  <c r="GF274" i="7"/>
  <c r="GE274" i="7"/>
  <c r="GD274" i="7"/>
  <c r="GG273" i="7"/>
  <c r="GF273" i="7"/>
  <c r="GE273" i="7"/>
  <c r="GD273" i="7"/>
  <c r="GG272" i="7"/>
  <c r="GF272" i="7"/>
  <c r="GE272" i="7"/>
  <c r="GD272" i="7"/>
  <c r="GG271" i="7"/>
  <c r="GF271" i="7"/>
  <c r="GE271" i="7"/>
  <c r="GD271" i="7"/>
  <c r="GG270" i="7"/>
  <c r="GF270" i="7"/>
  <c r="GE270" i="7"/>
  <c r="GD270" i="7"/>
  <c r="GG269" i="7"/>
  <c r="GF269" i="7"/>
  <c r="GE269" i="7"/>
  <c r="GD269" i="7"/>
  <c r="GG268" i="7"/>
  <c r="GF268" i="7"/>
  <c r="GE268" i="7"/>
  <c r="GD268" i="7"/>
  <c r="GG267" i="7"/>
  <c r="GF267" i="7"/>
  <c r="GE267" i="7"/>
  <c r="GD267" i="7"/>
  <c r="GG266" i="7"/>
  <c r="GF266" i="7"/>
  <c r="GE266" i="7"/>
  <c r="GD266" i="7"/>
  <c r="GG265" i="7"/>
  <c r="GF265" i="7"/>
  <c r="GE265" i="7"/>
  <c r="GD265" i="7"/>
  <c r="GG264" i="7"/>
  <c r="GF264" i="7"/>
  <c r="GE264" i="7"/>
  <c r="GD264" i="7"/>
  <c r="GG263" i="7"/>
  <c r="GF263" i="7"/>
  <c r="GE263" i="7"/>
  <c r="GD263" i="7"/>
  <c r="GG262" i="7"/>
  <c r="GG287" i="7" s="1"/>
  <c r="GF262" i="7"/>
  <c r="GF287" i="7" s="1"/>
  <c r="GE262" i="7"/>
  <c r="GE287" i="7" s="1"/>
  <c r="GD262" i="7"/>
  <c r="GD287" i="7" s="1"/>
  <c r="GD260" i="7"/>
  <c r="GF259" i="7" s="1"/>
  <c r="GG285" i="8"/>
  <c r="GF285" i="8"/>
  <c r="GE285" i="8"/>
  <c r="GD285" i="8"/>
  <c r="GG284" i="8"/>
  <c r="GF284" i="8"/>
  <c r="GE284" i="8"/>
  <c r="GD284" i="8"/>
  <c r="GG283" i="8"/>
  <c r="GF283" i="8"/>
  <c r="GE283" i="8"/>
  <c r="GD283" i="8"/>
  <c r="GG282" i="8"/>
  <c r="GF282" i="8"/>
  <c r="GE282" i="8"/>
  <c r="GD282" i="8"/>
  <c r="GG281" i="8"/>
  <c r="GF281" i="8"/>
  <c r="GE281" i="8"/>
  <c r="GD281" i="8"/>
  <c r="GG280" i="8"/>
  <c r="GF280" i="8"/>
  <c r="GE280" i="8"/>
  <c r="GD280" i="8"/>
  <c r="GG279" i="8"/>
  <c r="GF279" i="8"/>
  <c r="GE279" i="8"/>
  <c r="GD279" i="8"/>
  <c r="GG278" i="8"/>
  <c r="GF278" i="8"/>
  <c r="GE278" i="8"/>
  <c r="GD278" i="8"/>
  <c r="GG277" i="8"/>
  <c r="GF277" i="8"/>
  <c r="GE277" i="8"/>
  <c r="GD277" i="8"/>
  <c r="GG276" i="8"/>
  <c r="GF276" i="8"/>
  <c r="GE276" i="8"/>
  <c r="GD276" i="8"/>
  <c r="GG275" i="8"/>
  <c r="GF275" i="8"/>
  <c r="GE275" i="8"/>
  <c r="GD275" i="8"/>
  <c r="GG274" i="8"/>
  <c r="GF274" i="8"/>
  <c r="GE274" i="8"/>
  <c r="GD274" i="8"/>
  <c r="GG273" i="8"/>
  <c r="GF273" i="8"/>
  <c r="GE273" i="8"/>
  <c r="GD273" i="8"/>
  <c r="GG272" i="8"/>
  <c r="GF272" i="8"/>
  <c r="GE272" i="8"/>
  <c r="GD272" i="8"/>
  <c r="GG271" i="8"/>
  <c r="GF271" i="8"/>
  <c r="GE271" i="8"/>
  <c r="GD271" i="8"/>
  <c r="GG270" i="8"/>
  <c r="GF270" i="8"/>
  <c r="GE270" i="8"/>
  <c r="GD270" i="8"/>
  <c r="GG269" i="8"/>
  <c r="GF269" i="8"/>
  <c r="GE269" i="8"/>
  <c r="GD269" i="8"/>
  <c r="GG268" i="8"/>
  <c r="GF268" i="8"/>
  <c r="GE268" i="8"/>
  <c r="GD268" i="8"/>
  <c r="GG267" i="8"/>
  <c r="GF267" i="8"/>
  <c r="GE267" i="8"/>
  <c r="GD267" i="8"/>
  <c r="GG266" i="8"/>
  <c r="GF266" i="8"/>
  <c r="GE266" i="8"/>
  <c r="GD266" i="8"/>
  <c r="GG265" i="8"/>
  <c r="GF265" i="8"/>
  <c r="GE265" i="8"/>
  <c r="GD265" i="8"/>
  <c r="GG264" i="8"/>
  <c r="GF264" i="8"/>
  <c r="GE264" i="8"/>
  <c r="GD264" i="8"/>
  <c r="GG263" i="8"/>
  <c r="GF263" i="8"/>
  <c r="GE263" i="8"/>
  <c r="GD263" i="8"/>
  <c r="GG262" i="8"/>
  <c r="GG287" i="8" s="1"/>
  <c r="GF262" i="8"/>
  <c r="GF287" i="8" s="1"/>
  <c r="GE262" i="8"/>
  <c r="GE287" i="8" s="1"/>
  <c r="GD262" i="8"/>
  <c r="GD287" i="8" s="1"/>
  <c r="GD260" i="8"/>
  <c r="GG259" i="8" s="1"/>
  <c r="GE259" i="8"/>
  <c r="GD259" i="8"/>
  <c r="GG285" i="1"/>
  <c r="GF285" i="1"/>
  <c r="GE285" i="1"/>
  <c r="GD285" i="1"/>
  <c r="GG284" i="1"/>
  <c r="GF284" i="1"/>
  <c r="GE284" i="1"/>
  <c r="GD284" i="1"/>
  <c r="GG283" i="1"/>
  <c r="GF283" i="1"/>
  <c r="GE283" i="1"/>
  <c r="GD283" i="1"/>
  <c r="GG282" i="1"/>
  <c r="GF282" i="1"/>
  <c r="GE282" i="1"/>
  <c r="GD282" i="1"/>
  <c r="GG281" i="1"/>
  <c r="GF281" i="1"/>
  <c r="GE281" i="1"/>
  <c r="GD281" i="1"/>
  <c r="GG280" i="1"/>
  <c r="GF280" i="1"/>
  <c r="GE280" i="1"/>
  <c r="GD280" i="1"/>
  <c r="GG279" i="1"/>
  <c r="GF279" i="1"/>
  <c r="GE279" i="1"/>
  <c r="GD279" i="1"/>
  <c r="GG278" i="1"/>
  <c r="GF278" i="1"/>
  <c r="GE278" i="1"/>
  <c r="GD278" i="1"/>
  <c r="GG277" i="1"/>
  <c r="GF277" i="1"/>
  <c r="GE277" i="1"/>
  <c r="GD277" i="1"/>
  <c r="GG276" i="1"/>
  <c r="GF276" i="1"/>
  <c r="GE276" i="1"/>
  <c r="GD276" i="1"/>
  <c r="GG275" i="1"/>
  <c r="GF275" i="1"/>
  <c r="GE275" i="1"/>
  <c r="GD275" i="1"/>
  <c r="GG274" i="1"/>
  <c r="GF274" i="1"/>
  <c r="GE274" i="1"/>
  <c r="GD274" i="1"/>
  <c r="GG273" i="1"/>
  <c r="GF273" i="1"/>
  <c r="GE273" i="1"/>
  <c r="GD273" i="1"/>
  <c r="GG272" i="1"/>
  <c r="GF272" i="1"/>
  <c r="GE272" i="1"/>
  <c r="GD272" i="1"/>
  <c r="GG271" i="1"/>
  <c r="GF271" i="1"/>
  <c r="GE271" i="1"/>
  <c r="GD271" i="1"/>
  <c r="GG270" i="1"/>
  <c r="GF270" i="1"/>
  <c r="GE270" i="1"/>
  <c r="GD270" i="1"/>
  <c r="GG269" i="1"/>
  <c r="GF269" i="1"/>
  <c r="GE269" i="1"/>
  <c r="GD269" i="1"/>
  <c r="GG268" i="1"/>
  <c r="GF268" i="1"/>
  <c r="GE268" i="1"/>
  <c r="GD268" i="1"/>
  <c r="GG267" i="1"/>
  <c r="GF267" i="1"/>
  <c r="GE267" i="1"/>
  <c r="GD267" i="1"/>
  <c r="GG266" i="1"/>
  <c r="GF266" i="1"/>
  <c r="GE266" i="1"/>
  <c r="GD266" i="1"/>
  <c r="GG265" i="1"/>
  <c r="GF265" i="1"/>
  <c r="GE265" i="1"/>
  <c r="GD265" i="1"/>
  <c r="GG264" i="1"/>
  <c r="GF264" i="1"/>
  <c r="GE264" i="1"/>
  <c r="GD264" i="1"/>
  <c r="GG263" i="1"/>
  <c r="GF263" i="1"/>
  <c r="GE263" i="1"/>
  <c r="GD263" i="1"/>
  <c r="GG262" i="1"/>
  <c r="GG287" i="1" s="1"/>
  <c r="GF262" i="1"/>
  <c r="GF287" i="1" s="1"/>
  <c r="GE262" i="1"/>
  <c r="GE287" i="1" s="1"/>
  <c r="GD262" i="1"/>
  <c r="GD287" i="1" s="1"/>
  <c r="GD260" i="1"/>
  <c r="GF259" i="1" s="1"/>
  <c r="GG259" i="1"/>
  <c r="GE259" i="1"/>
  <c r="GD259" i="1"/>
  <c r="GD259" i="7" l="1"/>
  <c r="GE259" i="7"/>
  <c r="GG259" i="7"/>
  <c r="GF259" i="8"/>
  <c r="FW260" i="7"/>
  <c r="FZ259" i="7" s="1"/>
  <c r="FW259" i="7"/>
  <c r="FW260" i="8"/>
  <c r="FZ259" i="8" s="1"/>
  <c r="FW260" i="1"/>
  <c r="FZ259" i="1" s="1"/>
  <c r="FY259" i="1" l="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FW262" i="8" l="1"/>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FZ263" i="7" l="1"/>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FZ264" i="8" l="1"/>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FQ265" i="7" l="1"/>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FB266" i="8" l="1"/>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FY267" i="8" l="1"/>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FX268" i="7" l="1"/>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FY269" i="8" l="1"/>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FY270" i="7" l="1"/>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263" i="1"/>
  <c r="AM263" i="1"/>
  <c r="AA263" i="1"/>
  <c r="AU263" i="1"/>
  <c r="BH263" i="1"/>
  <c r="BA263" i="1"/>
  <c r="A264" i="1"/>
  <c r="C12" i="2"/>
  <c r="D12" i="11" s="1"/>
  <c r="F12" i="11" s="1"/>
  <c r="FX263" i="1" l="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F11" i="2" l="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H11" i="11"/>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FP272" i="8" l="1"/>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FX273" i="8" l="1"/>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G14" i="11" l="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FW275" i="7" l="1"/>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FX276" i="8" l="1"/>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FW277" i="7" l="1"/>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FX278" i="8" l="1"/>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11" s="1"/>
  <c r="I19" i="2"/>
  <c r="E19" i="2"/>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FC279" i="8" l="1"/>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FX280" i="8" l="1"/>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FW281" i="7" l="1"/>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G22" i="11" l="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FW283" i="7" l="1"/>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FX284" i="8" l="1"/>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R287" i="7" s="1"/>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E287" i="7" s="1"/>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FZ287" i="7" l="1"/>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G25" i="11" l="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FW279" i="1" l="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FY280" i="1" l="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FW281" i="1" l="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FY282" i="1" l="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FW283" i="1" l="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FW284" i="1" l="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FZ285" i="1" l="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<sst xmlns="http://schemas.openxmlformats.org/spreadsheetml/2006/main" count="21545" uniqueCount="372">
  <si>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</si>
  <si>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</si>
  <si>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</si>
  <si>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</si>
  <si>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</si>
  <si>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</si>
  <si>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</si>
  <si>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</si>
  <si>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</si>
  <si>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</si>
  <si>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</si>
  <si>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</si>
  <si>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</si>
  <si>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</si>
  <si>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</si>
  <si>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</si>
  <si>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</si>
  <si>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</si>
  <si>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</si>
  <si>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</si>
  <si>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</si>
  <si>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</si>
  <si>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</si>
  <si>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</si>
  <si>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</si>
  <si>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</si>
  <si>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</si>
  <si>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</si>
  <si>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</si>
  <si>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</si>
  <si>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</si>
  <si>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</si>
  <si>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</si>
  <si>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</si>
  <si>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</si>
  <si>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</si>
  <si>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</si>
  <si>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</si>
  <si>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</si>
  <si>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</si>
  <si>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</si>
  <si>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</si>
  <si>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</si>
  <si>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</si>
  <si>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</si>
  <si>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</si>
  <si>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</si>
  <si>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</si>
  <si>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</si>
  <si>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</si>
  <si>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</si>
  <si>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</si>
  <si>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</si>
  <si>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</si>
  <si>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</si>
  <si>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</si>
  <si>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</si>
  <si>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</si>
  <si>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</si>
  <si>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</si>
  <si>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</si>
  <si>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</si>
  <si>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</si>
  <si>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</si>
  <si>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</si>
  <si>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</si>
  <si>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</si>
  <si>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</si>
  <si>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</si>
  <si>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</si>
  <si>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</si>
  <si>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</si>
  <si>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</si>
  <si>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</si>
  <si>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</si>
  <si>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</si>
  <si>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</si>
  <si>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</si>
  <si>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</si>
  <si>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</si>
  <si>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</si>
  <si>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</si>
  <si>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</si>
  <si>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</si>
  <si>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</si>
  <si>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</si>
  <si>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</si>
  <si>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</si>
  <si>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</si>
  <si>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</si>
  <si>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</si>
  <si>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</si>
  <si>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</si>
  <si>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</si>
  <si>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</si>
  <si>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</si>
  <si>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</si>
  <si>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</si>
  <si>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</si>
  <si>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</si>
  <si>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</si>
  <si>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</si>
  <si>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</si>
  <si>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</si>
  <si>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</si>
  <si>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</si>
  <si>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</si>
  <si>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</si>
  <si>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</si>
  <si>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</si>
  <si>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</si>
  <si>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</si>
  <si>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</si>
  <si>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</si>
  <si>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</si>
  <si>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</si>
  <si>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</si>
  <si>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</si>
  <si>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</si>
  <si>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</si>
  <si>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</si>
  <si>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</si>
  <si>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</si>
  <si>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</si>
  <si>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</si>
  <si>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</si>
  <si>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</si>
  <si>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</si>
  <si>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</si>
  <si>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</si>
  <si>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</si>
  <si>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</si>
  <si>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</si>
  <si>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</si>
  <si>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</si>
  <si>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</si>
  <si>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</si>
  <si>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</si>
  <si>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</si>
  <si>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</si>
  <si>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</si>
  <si>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</si>
  <si>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</si>
  <si>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</si>
  <si>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</si>
  <si>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</si>
  <si>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</si>
  <si>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</si>
  <si>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</si>
  <si>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</si>
  <si>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</si>
  <si>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</si>
  <si>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</si>
  <si>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</si>
  <si>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</si>
  <si>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</si>
  <si>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</si>
  <si>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</si>
  <si>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</si>
  <si>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</si>
  <si>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</si>
  <si>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</si>
  <si>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</si>
  <si>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</si>
  <si>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</si>
  <si>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</si>
  <si>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</si>
  <si>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</si>
  <si>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</si>
  <si>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</si>
  <si>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</si>
  <si>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</si>
  <si>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</si>
  <si>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</si>
  <si>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</si>
  <si>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</si>
  <si>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</si>
  <si>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</si>
  <si>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</si>
  <si>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</si>
  <si>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</si>
  <si>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</si>
  <si>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</si>
  <si>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</si>
  <si>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</si>
  <si>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</si>
  <si>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</si>
  <si>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</si>
  <si>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</si>
  <si>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</si>
  <si>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</si>
  <si>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</si>
  <si>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</si>
  <si>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</si>
  <si>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</si>
  <si>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</si>
  <si>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</si>
  <si>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</si>
  <si>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</si>
  <si>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</si>
  <si>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</si>
  <si>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</si>
  <si>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</si>
  <si>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</si>
  <si>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</si>
  <si>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</si>
  <si>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</si>
  <si>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</si>
  <si>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</si>
  <si>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</si>
  <si>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</si>
  <si>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</si>
  <si>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</si>
  <si>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</si>
  <si>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</si>
  <si>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</si>
  <si>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</si>
  <si>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</si>
  <si>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</si>
  <si>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</si>
  <si>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</si>
  <si>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</si>
  <si>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</si>
  <si>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</si>
  <si>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</si>
  <si>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</si>
  <si>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</si>
  <si>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</si>
  <si>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</si>
  <si>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</si>
  <si>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</si>
  <si>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</si>
  <si>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</si>
  <si>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</si>
  <si>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</si>
  <si>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</si>
  <si>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</si>
  <si>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</si>
  <si>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</si>
  <si>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</si>
  <si>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</si>
  <si>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</si>
  <si>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</si>
  <si>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</si>
  <si>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</si>
  <si>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</si>
  <si>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</si>
  <si>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</si>
  <si>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</si>
  <si>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</si>
  <si>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</si>
  <si>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</si>
  <si>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</si>
  <si>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</si>
  <si>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</si>
  <si>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</si>
  <si>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</si>
  <si>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</si>
  <si>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</si>
  <si>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</si>
  <si>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</si>
  <si>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</si>
  <si>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</si>
  <si>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</si>
  <si>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</si>
  <si>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</si>
  <si>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</si>
  <si>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</si>
  <si>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</si>
  <si>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</si>
  <si>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</si>
  <si>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</si>
  <si>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</si>
  <si>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</si>
  <si>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</si>
  <si>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</si>
  <si>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</si>
  <si>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</si>
  <si>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</si>
  <si>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</si>
  <si>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</si>
  <si>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</si>
  <si>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</si>
  <si>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</si>
  <si>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</si>
  <si>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</si>
  <si>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</si>
  <si>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</si>
  <si>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</si>
  <si>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</si>
  <si>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</si>
  <si>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</si>
  <si>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</si>
  <si>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</si>
  <si>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</si>
  <si>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</si>
  <si>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</si>
  <si>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</si>
  <si>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</si>
  <si>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</si>
  <si>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</si>
  <si>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</si>
  <si>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</si>
  <si>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</si>
  <si>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</si>
  <si>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</si>
  <si>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</si>
  <si>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</si>
  <si>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</si>
  <si>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</si>
  <si>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</si>
  <si>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</si>
  <si>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</si>
  <si>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</si>
  <si>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</si>
  <si>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</si>
  <si>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</si>
  <si>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</si>
  <si>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</si>
  <si>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</si>
  <si>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</si>
  <si>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</si>
  <si>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</si>
  <si>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</si>
  <si>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</si>
  <si>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</si>
  <si>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</si>
  <si>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</si>
  <si>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</si>
  <si>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</si>
  <si>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</si>
  <si>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</si>
  <si>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</si>
  <si>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</si>
  <si>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</si>
  <si>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</si>
  <si>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</si>
  <si>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</si>
  <si>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</si>
  <si>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</si>
  <si>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</si>
  <si>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</si>
  <si>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</si>
  <si>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</si>
  <si>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</si>
  <si>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</si>
  <si>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</si>
  <si>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</si>
  <si>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</si>
  <si>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</si>
  <si>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</si>
  <si>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</si>
  <si>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</si>
  <si>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</si>
  <si>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</si>
  <si>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</si>
  <si>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</si>
  <si>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</si>
  <si>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</si>
  <si>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</si>
  <si>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</si>
  <si>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</si>
  <si>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</si>
  <si>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</si>
  <si>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</si>
  <si>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</si>
  <si>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</si>
  <si>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</si>
  <si>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</si>
  <si>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</si>
  <si>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</si>
  <si>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 xml:space="preserve">• El aceite de oliva continúa el desplazamiento hacia tramos inferiores de precio. En el mes de agosto de 2019, el 43,7% de las compras se adquieren entre los 2,6-2,7 €/litro. El responsable principal de esta concentración es el discount, pues acumula el 61,2% de los litros en este rango de precios. El supermercado acumula casi 1 de cada 2 litros en este tramo de precios (46,6%). Por su parte el hipermercado acumula el 27,8% de sus compras en este rango de precio.
• En el caso del aceite de oliva virgen, la mayor acumulación de compras se sitúa en el tramo de 3,2-3,3 €/litro con el 20,7% de las mismas. Es el supermercado el que mayor incidencia tiene con un 30,7%, mientras que el hipermercado se concentra en el rando de 2,6 a 2,7 €/l. Por su parte, el discount acumula la mayor proporción de sus compras con una acumulación del 54,6% en el tramo 2,8-2,9 €/litro, también es significativo el tramo con una concentración del 22,7% entre los 3,1-3,2 €/l. 
El segundo tramo con el 16,2% de los litros de aceite de oliva virgen se adquieren entre los 2,6-2,7 €/litro, siendo el hipermercado el que contribuye en mayor medida a ello con una concentración del 32,8%. Es importante destacar el 19,3% de litros vendidos en el tramo de 4,4-4,5 €-litro.
• Finalmente, en referencia al aceite de oliva virgen extra, la mayor concentración es la que oscila entre los 3,5-3,7 €/litro (22,7%), resultando el rango de precio más alto de entre los distintos tipos de aceite. Supermercados y discount, responsables directos de esta concentración (28,5% y 38,0% respectivamente), se convierte además en el tramo con mayor concentración de compras para dichos canales.
El rango de los 2,7 € a los 2,9 €/litro también cuenta con una concentración significativa del 12,8% de las ventas, siendo de nuevo los supermercados (15,1%) y los hipermercados (13,4%), los canales que más aportan a la concentración de este tramo. Por su parte el discount tiene su segunda mayor concentración de comprasen el tramo que oscila 4,9-5,1 €/litro con el 13,2%.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</si>
</sst>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4" borderId="0" xfId="0"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3" xfId="0" applyFont="1" applyBorder="1" applyAlignment="1">
      <alignment horizontal="left" vertical="top" wrapText="1"/>
    </xf>
    <xf numFmtId="0" fontId="15" fillId="0" borderId="0"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247">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SEPTIEMBRE 18</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0.74</c:v>
                </c:pt>
                <c:pt idx="1">
                  <c:v>0.37</c:v>
                </c:pt>
                <c:pt idx="2">
                  <c:v>0.29000000000000004</c:v>
                </c:pt>
                <c:pt idx="3">
                  <c:v>0.89</c:v>
                </c:pt>
                <c:pt idx="4">
                  <c:v>0.34</c:v>
                </c:pt>
                <c:pt idx="5">
                  <c:v>4.5399999999999991</c:v>
                </c:pt>
                <c:pt idx="6">
                  <c:v>24.65</c:v>
                </c:pt>
                <c:pt idx="7">
                  <c:v>5.7799999999999994</c:v>
                </c:pt>
                <c:pt idx="8">
                  <c:v>26.3</c:v>
                </c:pt>
                <c:pt idx="9">
                  <c:v>1.79</c:v>
                </c:pt>
                <c:pt idx="10">
                  <c:v>2.8</c:v>
                </c:pt>
                <c:pt idx="11">
                  <c:v>3.09</c:v>
                </c:pt>
                <c:pt idx="12">
                  <c:v>0.53</c:v>
                </c:pt>
                <c:pt idx="13">
                  <c:v>12.19</c:v>
                </c:pt>
                <c:pt idx="14">
                  <c:v>1.1200000000000001</c:v>
                </c:pt>
                <c:pt idx="15">
                  <c:v>1.3399999999999999</c:v>
                </c:pt>
                <c:pt idx="16">
                  <c:v>1.46</c:v>
                </c:pt>
                <c:pt idx="17">
                  <c:v>1.71</c:v>
                </c:pt>
                <c:pt idx="18">
                  <c:v>1.45</c:v>
                </c:pt>
                <c:pt idx="19">
                  <c:v>0.31</c:v>
                </c:pt>
                <c:pt idx="20">
                  <c:v>0.23</c:v>
                </c:pt>
                <c:pt idx="21">
                  <c:v>0.56000000000000005</c:v>
                </c:pt>
                <c:pt idx="22">
                  <c:v>0.1</c:v>
                </c:pt>
                <c:pt idx="23">
                  <c:v>7.42</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OCTUBRE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1.22</c:v>
                </c:pt>
                <c:pt idx="1">
                  <c:v>1.2799999999999998</c:v>
                </c:pt>
                <c:pt idx="2">
                  <c:v>0.90999999999999992</c:v>
                </c:pt>
                <c:pt idx="3">
                  <c:v>1.18</c:v>
                </c:pt>
                <c:pt idx="4">
                  <c:v>1.9700000000000002</c:v>
                </c:pt>
                <c:pt idx="5">
                  <c:v>6.7</c:v>
                </c:pt>
                <c:pt idx="6">
                  <c:v>19.75</c:v>
                </c:pt>
                <c:pt idx="7">
                  <c:v>3.35</c:v>
                </c:pt>
                <c:pt idx="8">
                  <c:v>31.17</c:v>
                </c:pt>
                <c:pt idx="9">
                  <c:v>1.0900000000000001</c:v>
                </c:pt>
                <c:pt idx="10">
                  <c:v>3.0700000000000003</c:v>
                </c:pt>
                <c:pt idx="11">
                  <c:v>0.85999999999999988</c:v>
                </c:pt>
                <c:pt idx="12">
                  <c:v>1.06</c:v>
                </c:pt>
                <c:pt idx="13">
                  <c:v>8.43</c:v>
                </c:pt>
                <c:pt idx="14">
                  <c:v>0.16</c:v>
                </c:pt>
                <c:pt idx="15">
                  <c:v>0.62</c:v>
                </c:pt>
                <c:pt idx="16">
                  <c:v>0.12</c:v>
                </c:pt>
                <c:pt idx="17">
                  <c:v>3.85</c:v>
                </c:pt>
                <c:pt idx="18">
                  <c:v>2.2999999999999998</c:v>
                </c:pt>
                <c:pt idx="19">
                  <c:v>0.15000000000000002</c:v>
                </c:pt>
                <c:pt idx="20">
                  <c:v>0.25</c:v>
                </c:pt>
                <c:pt idx="21">
                  <c:v>0.97</c:v>
                </c:pt>
                <c:pt idx="22">
                  <c:v>0.33</c:v>
                </c:pt>
                <c:pt idx="23">
                  <c:v>9.2000000000000011</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NOVIEMBRE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1.28</c:v>
                </c:pt>
                <c:pt idx="1">
                  <c:v>0.82</c:v>
                </c:pt>
                <c:pt idx="2">
                  <c:v>0.69000000000000006</c:v>
                </c:pt>
                <c:pt idx="3">
                  <c:v>1.02</c:v>
                </c:pt>
                <c:pt idx="4">
                  <c:v>1.1100000000000001</c:v>
                </c:pt>
                <c:pt idx="5">
                  <c:v>4.83</c:v>
                </c:pt>
                <c:pt idx="6">
                  <c:v>17.990000000000002</c:v>
                </c:pt>
                <c:pt idx="7">
                  <c:v>3.06</c:v>
                </c:pt>
                <c:pt idx="8">
                  <c:v>28.03</c:v>
                </c:pt>
                <c:pt idx="9">
                  <c:v>1.91</c:v>
                </c:pt>
                <c:pt idx="10">
                  <c:v>6.1999999999999993</c:v>
                </c:pt>
                <c:pt idx="11">
                  <c:v>1.28</c:v>
                </c:pt>
                <c:pt idx="12">
                  <c:v>2.69</c:v>
                </c:pt>
                <c:pt idx="13">
                  <c:v>9.5399999999999991</c:v>
                </c:pt>
                <c:pt idx="14">
                  <c:v>0.71</c:v>
                </c:pt>
                <c:pt idx="15">
                  <c:v>1.9300000000000002</c:v>
                </c:pt>
                <c:pt idx="16">
                  <c:v>0.77</c:v>
                </c:pt>
                <c:pt idx="17">
                  <c:v>1.3699999999999999</c:v>
                </c:pt>
                <c:pt idx="18">
                  <c:v>3.01</c:v>
                </c:pt>
                <c:pt idx="19">
                  <c:v>0.22</c:v>
                </c:pt>
                <c:pt idx="20">
                  <c:v>0.69</c:v>
                </c:pt>
                <c:pt idx="21">
                  <c:v>0.69000000000000006</c:v>
                </c:pt>
                <c:pt idx="22">
                  <c:v>0.09</c:v>
                </c:pt>
                <c:pt idx="23">
                  <c:v>10.09</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DICIEMBRE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0</c:v>
                </c:pt>
                <c:pt idx="1">
                  <c:v>0.94000000000000006</c:v>
                </c:pt>
                <c:pt idx="2">
                  <c:v>0.09</c:v>
                </c:pt>
                <c:pt idx="3">
                  <c:v>0.7</c:v>
                </c:pt>
                <c:pt idx="4">
                  <c:v>7.82</c:v>
                </c:pt>
                <c:pt idx="5">
                  <c:v>4.0599999999999996</c:v>
                </c:pt>
                <c:pt idx="6">
                  <c:v>21.029999999999998</c:v>
                </c:pt>
                <c:pt idx="7">
                  <c:v>2.73</c:v>
                </c:pt>
                <c:pt idx="8">
                  <c:v>25.15</c:v>
                </c:pt>
                <c:pt idx="9">
                  <c:v>2.35</c:v>
                </c:pt>
                <c:pt idx="10">
                  <c:v>5.68</c:v>
                </c:pt>
                <c:pt idx="11">
                  <c:v>1.96</c:v>
                </c:pt>
                <c:pt idx="12">
                  <c:v>1.25</c:v>
                </c:pt>
                <c:pt idx="13">
                  <c:v>6.5200000000000005</c:v>
                </c:pt>
                <c:pt idx="14">
                  <c:v>4.4399999999999995</c:v>
                </c:pt>
                <c:pt idx="15">
                  <c:v>1.1400000000000001</c:v>
                </c:pt>
                <c:pt idx="16">
                  <c:v>0.05</c:v>
                </c:pt>
                <c:pt idx="17">
                  <c:v>2.76</c:v>
                </c:pt>
                <c:pt idx="18">
                  <c:v>0.28999999999999998</c:v>
                </c:pt>
                <c:pt idx="19">
                  <c:v>1</c:v>
                </c:pt>
                <c:pt idx="20">
                  <c:v>1.28</c:v>
                </c:pt>
                <c:pt idx="21">
                  <c:v>0</c:v>
                </c:pt>
                <c:pt idx="22">
                  <c:v>0.18</c:v>
                </c:pt>
                <c:pt idx="23">
                  <c:v>8.6</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ENERO 19</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0.56000000000000005</c:v>
                </c:pt>
                <c:pt idx="1">
                  <c:v>1.1200000000000001</c:v>
                </c:pt>
                <c:pt idx="2">
                  <c:v>1.4500000000000002</c:v>
                </c:pt>
                <c:pt idx="3">
                  <c:v>4.13</c:v>
                </c:pt>
                <c:pt idx="4">
                  <c:v>5</c:v>
                </c:pt>
                <c:pt idx="5">
                  <c:v>2.27</c:v>
                </c:pt>
                <c:pt idx="6">
                  <c:v>20.59</c:v>
                </c:pt>
                <c:pt idx="7">
                  <c:v>14.299999999999999</c:v>
                </c:pt>
                <c:pt idx="8">
                  <c:v>16.21</c:v>
                </c:pt>
                <c:pt idx="9">
                  <c:v>1.3</c:v>
                </c:pt>
                <c:pt idx="10">
                  <c:v>2.67</c:v>
                </c:pt>
                <c:pt idx="11">
                  <c:v>1.71</c:v>
                </c:pt>
                <c:pt idx="12">
                  <c:v>1.5899999999999999</c:v>
                </c:pt>
                <c:pt idx="13">
                  <c:v>7.65</c:v>
                </c:pt>
                <c:pt idx="14">
                  <c:v>4.1100000000000003</c:v>
                </c:pt>
                <c:pt idx="15">
                  <c:v>0.86999999999999988</c:v>
                </c:pt>
                <c:pt idx="16">
                  <c:v>0.74</c:v>
                </c:pt>
                <c:pt idx="17">
                  <c:v>2.79</c:v>
                </c:pt>
                <c:pt idx="18">
                  <c:v>1.7799999999999998</c:v>
                </c:pt>
                <c:pt idx="19">
                  <c:v>0</c:v>
                </c:pt>
                <c:pt idx="20">
                  <c:v>0.37</c:v>
                </c:pt>
                <c:pt idx="21">
                  <c:v>0.69000000000000006</c:v>
                </c:pt>
                <c:pt idx="22">
                  <c:v>0.22</c:v>
                </c:pt>
                <c:pt idx="23">
                  <c:v>7.8900000000000006</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FEBRERO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0.97999999999999987</c:v>
                </c:pt>
                <c:pt idx="1">
                  <c:v>1.1299999999999999</c:v>
                </c:pt>
                <c:pt idx="2">
                  <c:v>2.14</c:v>
                </c:pt>
                <c:pt idx="3">
                  <c:v>2.94</c:v>
                </c:pt>
                <c:pt idx="4">
                  <c:v>6.1199999999999992</c:v>
                </c:pt>
                <c:pt idx="5">
                  <c:v>2.44</c:v>
                </c:pt>
                <c:pt idx="6">
                  <c:v>18.149999999999999</c:v>
                </c:pt>
                <c:pt idx="7">
                  <c:v>22.59</c:v>
                </c:pt>
                <c:pt idx="8">
                  <c:v>3.33</c:v>
                </c:pt>
                <c:pt idx="9">
                  <c:v>0.71</c:v>
                </c:pt>
                <c:pt idx="10">
                  <c:v>5.21</c:v>
                </c:pt>
                <c:pt idx="11">
                  <c:v>2.3200000000000003</c:v>
                </c:pt>
                <c:pt idx="12">
                  <c:v>2.5700000000000003</c:v>
                </c:pt>
                <c:pt idx="13">
                  <c:v>7.5200000000000014</c:v>
                </c:pt>
                <c:pt idx="14">
                  <c:v>4.18</c:v>
                </c:pt>
                <c:pt idx="15">
                  <c:v>1.21</c:v>
                </c:pt>
                <c:pt idx="16">
                  <c:v>0.51</c:v>
                </c:pt>
                <c:pt idx="17">
                  <c:v>2.96</c:v>
                </c:pt>
                <c:pt idx="18">
                  <c:v>1.58</c:v>
                </c:pt>
                <c:pt idx="19">
                  <c:v>0.3</c:v>
                </c:pt>
                <c:pt idx="20">
                  <c:v>1.07</c:v>
                </c:pt>
                <c:pt idx="21">
                  <c:v>0.71</c:v>
                </c:pt>
                <c:pt idx="22">
                  <c:v>0.06</c:v>
                </c:pt>
                <c:pt idx="23">
                  <c:v>9.2899999999999991</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MARZO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0.56000000000000005</c:v>
                </c:pt>
                <c:pt idx="1">
                  <c:v>0</c:v>
                </c:pt>
                <c:pt idx="2">
                  <c:v>1</c:v>
                </c:pt>
                <c:pt idx="3">
                  <c:v>4.93</c:v>
                </c:pt>
                <c:pt idx="4">
                  <c:v>9.75</c:v>
                </c:pt>
                <c:pt idx="5">
                  <c:v>1.74</c:v>
                </c:pt>
                <c:pt idx="6">
                  <c:v>14.999999999999998</c:v>
                </c:pt>
                <c:pt idx="7">
                  <c:v>24.54</c:v>
                </c:pt>
                <c:pt idx="8">
                  <c:v>2.2200000000000002</c:v>
                </c:pt>
                <c:pt idx="9">
                  <c:v>2.61</c:v>
                </c:pt>
                <c:pt idx="10">
                  <c:v>4.33</c:v>
                </c:pt>
                <c:pt idx="11">
                  <c:v>2.1</c:v>
                </c:pt>
                <c:pt idx="12">
                  <c:v>3.8600000000000003</c:v>
                </c:pt>
                <c:pt idx="13">
                  <c:v>9.2100000000000009</c:v>
                </c:pt>
                <c:pt idx="14">
                  <c:v>3.3000000000000003</c:v>
                </c:pt>
                <c:pt idx="15">
                  <c:v>2.8400000000000003</c:v>
                </c:pt>
                <c:pt idx="16">
                  <c:v>0.38</c:v>
                </c:pt>
                <c:pt idx="17">
                  <c:v>0.15000000000000002</c:v>
                </c:pt>
                <c:pt idx="18">
                  <c:v>0.62000000000000011</c:v>
                </c:pt>
                <c:pt idx="19">
                  <c:v>0.08</c:v>
                </c:pt>
                <c:pt idx="20">
                  <c:v>0.26</c:v>
                </c:pt>
                <c:pt idx="21">
                  <c:v>0.17</c:v>
                </c:pt>
                <c:pt idx="22">
                  <c:v>0</c:v>
                </c:pt>
                <c:pt idx="23">
                  <c:v>10.360000000000001</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ABRIL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0.90999999999999992</c:v>
                </c:pt>
                <c:pt idx="1">
                  <c:v>1.44</c:v>
                </c:pt>
                <c:pt idx="2">
                  <c:v>1.05</c:v>
                </c:pt>
                <c:pt idx="3">
                  <c:v>6.84</c:v>
                </c:pt>
                <c:pt idx="4">
                  <c:v>6.43</c:v>
                </c:pt>
                <c:pt idx="5">
                  <c:v>6.29</c:v>
                </c:pt>
                <c:pt idx="6">
                  <c:v>12.33</c:v>
                </c:pt>
                <c:pt idx="7">
                  <c:v>18.98</c:v>
                </c:pt>
                <c:pt idx="8">
                  <c:v>4.6400000000000006</c:v>
                </c:pt>
                <c:pt idx="9">
                  <c:v>1.9</c:v>
                </c:pt>
                <c:pt idx="10">
                  <c:v>2.92</c:v>
                </c:pt>
                <c:pt idx="11">
                  <c:v>1.4400000000000002</c:v>
                </c:pt>
                <c:pt idx="12">
                  <c:v>4.6399999999999997</c:v>
                </c:pt>
                <c:pt idx="13">
                  <c:v>9.9899999999999984</c:v>
                </c:pt>
                <c:pt idx="14">
                  <c:v>2.7600000000000002</c:v>
                </c:pt>
                <c:pt idx="15">
                  <c:v>5.7899999999999991</c:v>
                </c:pt>
                <c:pt idx="16">
                  <c:v>0.41000000000000003</c:v>
                </c:pt>
                <c:pt idx="17">
                  <c:v>0.84000000000000008</c:v>
                </c:pt>
                <c:pt idx="18">
                  <c:v>0.59</c:v>
                </c:pt>
                <c:pt idx="19">
                  <c:v>0.35</c:v>
                </c:pt>
                <c:pt idx="20">
                  <c:v>0.04</c:v>
                </c:pt>
                <c:pt idx="21">
                  <c:v>0.78</c:v>
                </c:pt>
                <c:pt idx="22">
                  <c:v>0</c:v>
                </c:pt>
                <c:pt idx="23">
                  <c:v>8.6300000000000008</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MAYO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1.07</c:v>
                </c:pt>
                <c:pt idx="1">
                  <c:v>0.81</c:v>
                </c:pt>
                <c:pt idx="2">
                  <c:v>0.45</c:v>
                </c:pt>
                <c:pt idx="3">
                  <c:v>12.73</c:v>
                </c:pt>
                <c:pt idx="4">
                  <c:v>4.2</c:v>
                </c:pt>
                <c:pt idx="5">
                  <c:v>15.17</c:v>
                </c:pt>
                <c:pt idx="6">
                  <c:v>24.25</c:v>
                </c:pt>
                <c:pt idx="7">
                  <c:v>2.21</c:v>
                </c:pt>
                <c:pt idx="8">
                  <c:v>3.06</c:v>
                </c:pt>
                <c:pt idx="9">
                  <c:v>2.23</c:v>
                </c:pt>
                <c:pt idx="10">
                  <c:v>4.6899999999999995</c:v>
                </c:pt>
                <c:pt idx="11">
                  <c:v>0.73</c:v>
                </c:pt>
                <c:pt idx="12">
                  <c:v>3.36</c:v>
                </c:pt>
                <c:pt idx="13">
                  <c:v>6.8599999999999994</c:v>
                </c:pt>
                <c:pt idx="14">
                  <c:v>2.1</c:v>
                </c:pt>
                <c:pt idx="15">
                  <c:v>2.83</c:v>
                </c:pt>
                <c:pt idx="16">
                  <c:v>0.37</c:v>
                </c:pt>
                <c:pt idx="17">
                  <c:v>1.31</c:v>
                </c:pt>
                <c:pt idx="18">
                  <c:v>1.3</c:v>
                </c:pt>
                <c:pt idx="19">
                  <c:v>0.05</c:v>
                </c:pt>
                <c:pt idx="20">
                  <c:v>0.32999999999999996</c:v>
                </c:pt>
                <c:pt idx="21">
                  <c:v>0.4</c:v>
                </c:pt>
                <c:pt idx="22">
                  <c:v>0.43</c:v>
                </c:pt>
                <c:pt idx="23">
                  <c:v>9.08</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JUNIO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0.95000000000000018</c:v>
                </c:pt>
                <c:pt idx="1">
                  <c:v>0.26</c:v>
                </c:pt>
                <c:pt idx="2">
                  <c:v>1.8900000000000001</c:v>
                </c:pt>
                <c:pt idx="3">
                  <c:v>13.5</c:v>
                </c:pt>
                <c:pt idx="4">
                  <c:v>2.8000000000000003</c:v>
                </c:pt>
                <c:pt idx="5">
                  <c:v>16.11</c:v>
                </c:pt>
                <c:pt idx="6">
                  <c:v>25.19</c:v>
                </c:pt>
                <c:pt idx="7">
                  <c:v>1.4</c:v>
                </c:pt>
                <c:pt idx="8">
                  <c:v>1.62</c:v>
                </c:pt>
                <c:pt idx="9">
                  <c:v>1.9</c:v>
                </c:pt>
                <c:pt idx="10">
                  <c:v>5.24</c:v>
                </c:pt>
                <c:pt idx="11">
                  <c:v>1.4500000000000002</c:v>
                </c:pt>
                <c:pt idx="12">
                  <c:v>3.0999999999999996</c:v>
                </c:pt>
                <c:pt idx="13">
                  <c:v>8.02</c:v>
                </c:pt>
                <c:pt idx="14">
                  <c:v>1.4</c:v>
                </c:pt>
                <c:pt idx="15">
                  <c:v>1.88</c:v>
                </c:pt>
                <c:pt idx="16">
                  <c:v>0.11</c:v>
                </c:pt>
                <c:pt idx="17">
                  <c:v>0.52</c:v>
                </c:pt>
                <c:pt idx="18">
                  <c:v>0.32</c:v>
                </c:pt>
                <c:pt idx="19">
                  <c:v>0</c:v>
                </c:pt>
                <c:pt idx="20">
                  <c:v>0.57999999999999996</c:v>
                </c:pt>
                <c:pt idx="21">
                  <c:v>1.31</c:v>
                </c:pt>
                <c:pt idx="22">
                  <c:v>0</c:v>
                </c:pt>
                <c:pt idx="23">
                  <c:v>10.46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JULIO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0.19</c:v>
                </c:pt>
                <c:pt idx="1">
                  <c:v>0</c:v>
                </c:pt>
                <c:pt idx="2">
                  <c:v>8.41</c:v>
                </c:pt>
                <c:pt idx="3">
                  <c:v>10.809999999999999</c:v>
                </c:pt>
                <c:pt idx="4">
                  <c:v>3.14</c:v>
                </c:pt>
                <c:pt idx="5">
                  <c:v>14.659999999999998</c:v>
                </c:pt>
                <c:pt idx="6">
                  <c:v>22.9</c:v>
                </c:pt>
                <c:pt idx="7">
                  <c:v>0.85</c:v>
                </c:pt>
                <c:pt idx="8">
                  <c:v>2.75</c:v>
                </c:pt>
                <c:pt idx="9">
                  <c:v>1.59</c:v>
                </c:pt>
                <c:pt idx="10">
                  <c:v>5.3699999999999992</c:v>
                </c:pt>
                <c:pt idx="11">
                  <c:v>1.99</c:v>
                </c:pt>
                <c:pt idx="12">
                  <c:v>2.5099999999999998</c:v>
                </c:pt>
                <c:pt idx="13">
                  <c:v>11.39</c:v>
                </c:pt>
                <c:pt idx="14">
                  <c:v>0.5</c:v>
                </c:pt>
                <c:pt idx="15">
                  <c:v>0.7</c:v>
                </c:pt>
                <c:pt idx="16">
                  <c:v>0.38</c:v>
                </c:pt>
                <c:pt idx="17">
                  <c:v>0.12</c:v>
                </c:pt>
                <c:pt idx="18">
                  <c:v>0.54999999999999993</c:v>
                </c:pt>
                <c:pt idx="19">
                  <c:v>0</c:v>
                </c:pt>
                <c:pt idx="20">
                  <c:v>0.3</c:v>
                </c:pt>
                <c:pt idx="21">
                  <c:v>1.18</c:v>
                </c:pt>
                <c:pt idx="22">
                  <c:v>0.15000000000000002</c:v>
                </c:pt>
                <c:pt idx="23">
                  <c:v>9.57</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AGOSTO 19</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1.0499999999999998</c:v>
                </c:pt>
                <c:pt idx="1">
                  <c:v>0.72</c:v>
                </c:pt>
                <c:pt idx="2">
                  <c:v>15.080000000000002</c:v>
                </c:pt>
                <c:pt idx="3">
                  <c:v>2.2199999999999998</c:v>
                </c:pt>
                <c:pt idx="4">
                  <c:v>4.2</c:v>
                </c:pt>
                <c:pt idx="5">
                  <c:v>15.17</c:v>
                </c:pt>
                <c:pt idx="6">
                  <c:v>28.51</c:v>
                </c:pt>
                <c:pt idx="7">
                  <c:v>0.75</c:v>
                </c:pt>
                <c:pt idx="8">
                  <c:v>3.67</c:v>
                </c:pt>
                <c:pt idx="9">
                  <c:v>0.95</c:v>
                </c:pt>
                <c:pt idx="10">
                  <c:v>2.14</c:v>
                </c:pt>
                <c:pt idx="11">
                  <c:v>0.98</c:v>
                </c:pt>
                <c:pt idx="12">
                  <c:v>4.3900000000000006</c:v>
                </c:pt>
                <c:pt idx="13">
                  <c:v>7.8</c:v>
                </c:pt>
                <c:pt idx="14">
                  <c:v>0.47</c:v>
                </c:pt>
                <c:pt idx="15">
                  <c:v>0.92</c:v>
                </c:pt>
                <c:pt idx="16">
                  <c:v>0.58000000000000007</c:v>
                </c:pt>
                <c:pt idx="17">
                  <c:v>0.61</c:v>
                </c:pt>
                <c:pt idx="18">
                  <c:v>0.15</c:v>
                </c:pt>
                <c:pt idx="19">
                  <c:v>0</c:v>
                </c:pt>
                <c:pt idx="20">
                  <c:v>0.44</c:v>
                </c:pt>
                <c:pt idx="21">
                  <c:v>0.6</c:v>
                </c:pt>
                <c:pt idx="22">
                  <c:v>0</c:v>
                </c:pt>
                <c:pt idx="23">
                  <c:v>8.64</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3"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Agosto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502920</xdr:colOff>
      <xdr:row>0</xdr:row>
      <xdr:rowOff>83820</xdr:rowOff>
    </xdr:from>
    <xdr:to>
      <xdr:col>11</xdr:col>
      <xdr:colOff>708853</xdr:colOff>
      <xdr:row>3</xdr:row>
      <xdr:rowOff>142629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42760" y="8382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election activeCell="Q19" sqref="Q19"/>
    </sheetView>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Super+Autos</v>
      </c>
    </row>
    <row r="9" spans="3:18" x14ac:dyDescent="0.3">
      <c r="C9" s="7" t="s">
        <v>260</v>
      </c>
      <c r="D9" s="7" t="s">
        <v>261</v>
      </c>
      <c r="F9" s="6"/>
      <c r="G9" s="43" t="str">
        <f>'TAM Aceite de Oliva'!E9</f>
        <v xml:space="preserve"> SEPTIEMBRE 18</v>
      </c>
      <c r="H9" s="43" t="str">
        <f>'TAM Aceite de Oliva'!F9</f>
        <v xml:space="preserve"> OCTUBRE 18</v>
      </c>
      <c r="I9" s="43" t="str">
        <f>'TAM Aceite de Oliva'!G9</f>
        <v xml:space="preserve"> NOVIEMBRE 18</v>
      </c>
      <c r="J9" s="43" t="str">
        <f>'TAM Aceite de Oliva'!H9</f>
        <v xml:space="preserve"> DICIEMBRE 18</v>
      </c>
      <c r="K9" s="43" t="str">
        <f>'TAM Aceite de Oliva'!I9</f>
        <v xml:space="preserve"> ENERO 19</v>
      </c>
      <c r="L9" s="43" t="str">
        <f>'TAM Aceite de Oliva'!J9</f>
        <v xml:space="preserve"> FEBRERO 19</v>
      </c>
      <c r="M9" s="43" t="str">
        <f>'TAM Aceite de Oliva'!K9</f>
        <v xml:space="preserve"> MARZO 19</v>
      </c>
      <c r="N9" s="43" t="str">
        <f>'TAM Aceite de Oliva'!L9</f>
        <v xml:space="preserve"> ABRIL 19</v>
      </c>
      <c r="O9" s="43" t="str">
        <f>'TAM Aceite de Oliva'!M9</f>
        <v xml:space="preserve"> MAYO 19</v>
      </c>
      <c r="P9" s="43" t="str">
        <f>'TAM Aceite de Oliva'!N9</f>
        <v xml:space="preserve"> JUNIO 19</v>
      </c>
      <c r="Q9" s="43" t="str">
        <f>'TAM Aceite de Oliva'!O9</f>
        <v xml:space="preserve"> JULIO 19</v>
      </c>
      <c r="R9" s="43" t="str">
        <f>'TAM Aceite de Oliva'!P9</f>
        <v xml:space="preserve"> AGOSTO 19</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0.74</v>
      </c>
      <c r="H10" s="44">
        <f>CHOOSE(Enlaces!$G$1,'TAM Aceite de Oliva'!F10,'TAM Aceite Virgen'!F10,'TAM Aceite Virgen Extra'!F10)</f>
        <v>1.22</v>
      </c>
      <c r="I10" s="44">
        <f>CHOOSE(Enlaces!$G$1,'TAM Aceite de Oliva'!G10,'TAM Aceite Virgen'!G10,'TAM Aceite Virgen Extra'!G10)</f>
        <v>1.28</v>
      </c>
      <c r="J10" s="44">
        <f>CHOOSE(Enlaces!$G$1,'TAM Aceite de Oliva'!H10,'TAM Aceite Virgen'!H10,'TAM Aceite Virgen Extra'!H10)</f>
        <v>0</v>
      </c>
      <c r="K10" s="44">
        <f>CHOOSE(Enlaces!$G$1,'TAM Aceite de Oliva'!I10,'TAM Aceite Virgen'!I10,'TAM Aceite Virgen Extra'!I10)</f>
        <v>0.56000000000000005</v>
      </c>
      <c r="L10" s="44">
        <f>CHOOSE(Enlaces!$G$1,'TAM Aceite de Oliva'!J10,'TAM Aceite Virgen'!J10,'TAM Aceite Virgen Extra'!J10)</f>
        <v>0.97999999999999987</v>
      </c>
      <c r="M10" s="44">
        <f>CHOOSE(Enlaces!$G$1,'TAM Aceite de Oliva'!K10,'TAM Aceite Virgen'!K10,'TAM Aceite Virgen Extra'!K10)</f>
        <v>0.56000000000000005</v>
      </c>
      <c r="N10" s="44">
        <f>CHOOSE(Enlaces!$G$1,'TAM Aceite de Oliva'!L10,'TAM Aceite Virgen'!L10,'TAM Aceite Virgen Extra'!L10)</f>
        <v>0.90999999999999992</v>
      </c>
      <c r="O10" s="44">
        <f>CHOOSE(Enlaces!$G$1,'TAM Aceite de Oliva'!M10,'TAM Aceite Virgen'!M10,'TAM Aceite Virgen Extra'!M10)</f>
        <v>1.07</v>
      </c>
      <c r="P10" s="44">
        <f>CHOOSE(Enlaces!$G$1,'TAM Aceite de Oliva'!N10,'TAM Aceite Virgen'!N10,'TAM Aceite Virgen Extra'!N10)</f>
        <v>0.95000000000000018</v>
      </c>
      <c r="Q10" s="44">
        <f>CHOOSE(Enlaces!$G$1,'TAM Aceite de Oliva'!O10,'TAM Aceite Virgen'!O10,'TAM Aceite Virgen Extra'!O10)</f>
        <v>0.19</v>
      </c>
      <c r="R10" s="44">
        <f>CHOOSE(Enlaces!$G$1,'TAM Aceite de Oliva'!P10,'TAM Aceite Virgen'!P10,'TAM Aceite Virgen Extra'!P10)</f>
        <v>1.0499999999999998</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0.37</v>
      </c>
      <c r="H11" s="44">
        <f>CHOOSE(Enlaces!$G$1,'TAM Aceite de Oliva'!F11,'TAM Aceite Virgen'!F11,'TAM Aceite Virgen Extra'!F11)</f>
        <v>1.2799999999999998</v>
      </c>
      <c r="I11" s="44">
        <f>CHOOSE(Enlaces!$G$1,'TAM Aceite de Oliva'!G11,'TAM Aceite Virgen'!G11,'TAM Aceite Virgen Extra'!G11)</f>
        <v>0.82</v>
      </c>
      <c r="J11" s="44">
        <f>CHOOSE(Enlaces!$G$1,'TAM Aceite de Oliva'!H11,'TAM Aceite Virgen'!H11,'TAM Aceite Virgen Extra'!H11)</f>
        <v>0.94000000000000006</v>
      </c>
      <c r="K11" s="44">
        <f>CHOOSE(Enlaces!$G$1,'TAM Aceite de Oliva'!I11,'TAM Aceite Virgen'!I11,'TAM Aceite Virgen Extra'!I11)</f>
        <v>1.1200000000000001</v>
      </c>
      <c r="L11" s="44">
        <f>CHOOSE(Enlaces!$G$1,'TAM Aceite de Oliva'!J11,'TAM Aceite Virgen'!J11,'TAM Aceite Virgen Extra'!J11)</f>
        <v>1.1299999999999999</v>
      </c>
      <c r="M11" s="44">
        <f>CHOOSE(Enlaces!$G$1,'TAM Aceite de Oliva'!K11,'TAM Aceite Virgen'!K11,'TAM Aceite Virgen Extra'!K11)</f>
        <v>0</v>
      </c>
      <c r="N11" s="44">
        <f>CHOOSE(Enlaces!$G$1,'TAM Aceite de Oliva'!L11,'TAM Aceite Virgen'!L11,'TAM Aceite Virgen Extra'!L11)</f>
        <v>1.44</v>
      </c>
      <c r="O11" s="44">
        <f>CHOOSE(Enlaces!$G$1,'TAM Aceite de Oliva'!M11,'TAM Aceite Virgen'!M11,'TAM Aceite Virgen Extra'!M11)</f>
        <v>0.81</v>
      </c>
      <c r="P11" s="44">
        <f>CHOOSE(Enlaces!$G$1,'TAM Aceite de Oliva'!N11,'TAM Aceite Virgen'!N11,'TAM Aceite Virgen Extra'!N11)</f>
        <v>0.26</v>
      </c>
      <c r="Q11" s="44">
        <f>CHOOSE(Enlaces!$G$1,'TAM Aceite de Oliva'!O11,'TAM Aceite Virgen'!O11,'TAM Aceite Virgen Extra'!O11)</f>
        <v>0</v>
      </c>
      <c r="R11" s="44">
        <f>CHOOSE(Enlaces!$G$1,'TAM Aceite de Oliva'!P11,'TAM Aceite Virgen'!P11,'TAM Aceite Virgen Extra'!P11)</f>
        <v>0.72</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0.29000000000000004</v>
      </c>
      <c r="H12" s="44">
        <f>CHOOSE(Enlaces!$G$1,'TAM Aceite de Oliva'!F12,'TAM Aceite Virgen'!F12,'TAM Aceite Virgen Extra'!F12)</f>
        <v>0.90999999999999992</v>
      </c>
      <c r="I12" s="44">
        <f>CHOOSE(Enlaces!$G$1,'TAM Aceite de Oliva'!G12,'TAM Aceite Virgen'!G12,'TAM Aceite Virgen Extra'!G12)</f>
        <v>0.69000000000000006</v>
      </c>
      <c r="J12" s="44">
        <f>CHOOSE(Enlaces!$G$1,'TAM Aceite de Oliva'!H12,'TAM Aceite Virgen'!H12,'TAM Aceite Virgen Extra'!H12)</f>
        <v>0.09</v>
      </c>
      <c r="K12" s="44">
        <f>CHOOSE(Enlaces!$G$1,'TAM Aceite de Oliva'!I12,'TAM Aceite Virgen'!I12,'TAM Aceite Virgen Extra'!I12)</f>
        <v>1.4500000000000002</v>
      </c>
      <c r="L12" s="44">
        <f>CHOOSE(Enlaces!$G$1,'TAM Aceite de Oliva'!J12,'TAM Aceite Virgen'!J12,'TAM Aceite Virgen Extra'!J12)</f>
        <v>2.14</v>
      </c>
      <c r="M12" s="44">
        <f>CHOOSE(Enlaces!$G$1,'TAM Aceite de Oliva'!K12,'TAM Aceite Virgen'!K12,'TAM Aceite Virgen Extra'!K12)</f>
        <v>1</v>
      </c>
      <c r="N12" s="44">
        <f>CHOOSE(Enlaces!$G$1,'TAM Aceite de Oliva'!L12,'TAM Aceite Virgen'!L12,'TAM Aceite Virgen Extra'!L12)</f>
        <v>1.05</v>
      </c>
      <c r="O12" s="44">
        <f>CHOOSE(Enlaces!$G$1,'TAM Aceite de Oliva'!M12,'TAM Aceite Virgen'!M12,'TAM Aceite Virgen Extra'!M12)</f>
        <v>0.45</v>
      </c>
      <c r="P12" s="44">
        <f>CHOOSE(Enlaces!$G$1,'TAM Aceite de Oliva'!N12,'TAM Aceite Virgen'!N12,'TAM Aceite Virgen Extra'!N12)</f>
        <v>1.8900000000000001</v>
      </c>
      <c r="Q12" s="44">
        <f>CHOOSE(Enlaces!$G$1,'TAM Aceite de Oliva'!O12,'TAM Aceite Virgen'!O12,'TAM Aceite Virgen Extra'!O12)</f>
        <v>8.41</v>
      </c>
      <c r="R12" s="44">
        <f>CHOOSE(Enlaces!$G$1,'TAM Aceite de Oliva'!P12,'TAM Aceite Virgen'!P12,'TAM Aceite Virgen Extra'!P12)</f>
        <v>15.080000000000002</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0.89</v>
      </c>
      <c r="H13" s="44">
        <f>CHOOSE(Enlaces!$G$1,'TAM Aceite de Oliva'!F13,'TAM Aceite Virgen'!F13,'TAM Aceite Virgen Extra'!F13)</f>
        <v>1.18</v>
      </c>
      <c r="I13" s="44">
        <f>CHOOSE(Enlaces!$G$1,'TAM Aceite de Oliva'!G13,'TAM Aceite Virgen'!G13,'TAM Aceite Virgen Extra'!G13)</f>
        <v>1.02</v>
      </c>
      <c r="J13" s="44">
        <f>CHOOSE(Enlaces!$G$1,'TAM Aceite de Oliva'!H13,'TAM Aceite Virgen'!H13,'TAM Aceite Virgen Extra'!H13)</f>
        <v>0.7</v>
      </c>
      <c r="K13" s="44">
        <f>CHOOSE(Enlaces!$G$1,'TAM Aceite de Oliva'!I13,'TAM Aceite Virgen'!I13,'TAM Aceite Virgen Extra'!I13)</f>
        <v>4.13</v>
      </c>
      <c r="L13" s="44">
        <f>CHOOSE(Enlaces!$G$1,'TAM Aceite de Oliva'!J13,'TAM Aceite Virgen'!J13,'TAM Aceite Virgen Extra'!J13)</f>
        <v>2.94</v>
      </c>
      <c r="M13" s="44">
        <f>CHOOSE(Enlaces!$G$1,'TAM Aceite de Oliva'!K13,'TAM Aceite Virgen'!K13,'TAM Aceite Virgen Extra'!K13)</f>
        <v>4.93</v>
      </c>
      <c r="N13" s="44">
        <f>CHOOSE(Enlaces!$G$1,'TAM Aceite de Oliva'!L13,'TAM Aceite Virgen'!L13,'TAM Aceite Virgen Extra'!L13)</f>
        <v>6.84</v>
      </c>
      <c r="O13" s="44">
        <f>CHOOSE(Enlaces!$G$1,'TAM Aceite de Oliva'!M13,'TAM Aceite Virgen'!M13,'TAM Aceite Virgen Extra'!M13)</f>
        <v>12.73</v>
      </c>
      <c r="P13" s="44">
        <f>CHOOSE(Enlaces!$G$1,'TAM Aceite de Oliva'!N13,'TAM Aceite Virgen'!N13,'TAM Aceite Virgen Extra'!N13)</f>
        <v>13.5</v>
      </c>
      <c r="Q13" s="44">
        <f>CHOOSE(Enlaces!$G$1,'TAM Aceite de Oliva'!O13,'TAM Aceite Virgen'!O13,'TAM Aceite Virgen Extra'!O13)</f>
        <v>10.809999999999999</v>
      </c>
      <c r="R13" s="44">
        <f>CHOOSE(Enlaces!$G$1,'TAM Aceite de Oliva'!P13,'TAM Aceite Virgen'!P13,'TAM Aceite Virgen Extra'!P13)</f>
        <v>2.2199999999999998</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0.34</v>
      </c>
      <c r="H14" s="44">
        <f>CHOOSE(Enlaces!$G$1,'TAM Aceite de Oliva'!F14,'TAM Aceite Virgen'!F14,'TAM Aceite Virgen Extra'!F14)</f>
        <v>1.9700000000000002</v>
      </c>
      <c r="I14" s="44">
        <f>CHOOSE(Enlaces!$G$1,'TAM Aceite de Oliva'!G14,'TAM Aceite Virgen'!G14,'TAM Aceite Virgen Extra'!G14)</f>
        <v>1.1100000000000001</v>
      </c>
      <c r="J14" s="44">
        <f>CHOOSE(Enlaces!$G$1,'TAM Aceite de Oliva'!H14,'TAM Aceite Virgen'!H14,'TAM Aceite Virgen Extra'!H14)</f>
        <v>7.82</v>
      </c>
      <c r="K14" s="44">
        <f>CHOOSE(Enlaces!$G$1,'TAM Aceite de Oliva'!I14,'TAM Aceite Virgen'!I14,'TAM Aceite Virgen Extra'!I14)</f>
        <v>5</v>
      </c>
      <c r="L14" s="44">
        <f>CHOOSE(Enlaces!$G$1,'TAM Aceite de Oliva'!J14,'TAM Aceite Virgen'!J14,'TAM Aceite Virgen Extra'!J14)</f>
        <v>6.1199999999999992</v>
      </c>
      <c r="M14" s="44">
        <f>CHOOSE(Enlaces!$G$1,'TAM Aceite de Oliva'!K14,'TAM Aceite Virgen'!K14,'TAM Aceite Virgen Extra'!K14)</f>
        <v>9.75</v>
      </c>
      <c r="N14" s="44">
        <f>CHOOSE(Enlaces!$G$1,'TAM Aceite de Oliva'!L14,'TAM Aceite Virgen'!L14,'TAM Aceite Virgen Extra'!L14)</f>
        <v>6.43</v>
      </c>
      <c r="O14" s="44">
        <f>CHOOSE(Enlaces!$G$1,'TAM Aceite de Oliva'!M14,'TAM Aceite Virgen'!M14,'TAM Aceite Virgen Extra'!M14)</f>
        <v>4.2</v>
      </c>
      <c r="P14" s="44">
        <f>CHOOSE(Enlaces!$G$1,'TAM Aceite de Oliva'!N14,'TAM Aceite Virgen'!N14,'TAM Aceite Virgen Extra'!N14)</f>
        <v>2.8000000000000003</v>
      </c>
      <c r="Q14" s="44">
        <f>CHOOSE(Enlaces!$G$1,'TAM Aceite de Oliva'!O14,'TAM Aceite Virgen'!O14,'TAM Aceite Virgen Extra'!O14)</f>
        <v>3.14</v>
      </c>
      <c r="R14" s="44">
        <f>CHOOSE(Enlaces!$G$1,'TAM Aceite de Oliva'!P14,'TAM Aceite Virgen'!P14,'TAM Aceite Virgen Extra'!P14)</f>
        <v>4.2</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4.5399999999999991</v>
      </c>
      <c r="H15" s="44">
        <f>CHOOSE(Enlaces!$G$1,'TAM Aceite de Oliva'!F15,'TAM Aceite Virgen'!F15,'TAM Aceite Virgen Extra'!F15)</f>
        <v>6.7</v>
      </c>
      <c r="I15" s="44">
        <f>CHOOSE(Enlaces!$G$1,'TAM Aceite de Oliva'!G15,'TAM Aceite Virgen'!G15,'TAM Aceite Virgen Extra'!G15)</f>
        <v>4.83</v>
      </c>
      <c r="J15" s="44">
        <f>CHOOSE(Enlaces!$G$1,'TAM Aceite de Oliva'!H15,'TAM Aceite Virgen'!H15,'TAM Aceite Virgen Extra'!H15)</f>
        <v>4.0599999999999996</v>
      </c>
      <c r="K15" s="44">
        <f>CHOOSE(Enlaces!$G$1,'TAM Aceite de Oliva'!I15,'TAM Aceite Virgen'!I15,'TAM Aceite Virgen Extra'!I15)</f>
        <v>2.27</v>
      </c>
      <c r="L15" s="44">
        <f>CHOOSE(Enlaces!$G$1,'TAM Aceite de Oliva'!J15,'TAM Aceite Virgen'!J15,'TAM Aceite Virgen Extra'!J15)</f>
        <v>2.44</v>
      </c>
      <c r="M15" s="44">
        <f>CHOOSE(Enlaces!$G$1,'TAM Aceite de Oliva'!K15,'TAM Aceite Virgen'!K15,'TAM Aceite Virgen Extra'!K15)</f>
        <v>1.74</v>
      </c>
      <c r="N15" s="44">
        <f>CHOOSE(Enlaces!$G$1,'TAM Aceite de Oliva'!L15,'TAM Aceite Virgen'!L15,'TAM Aceite Virgen Extra'!L15)</f>
        <v>6.29</v>
      </c>
      <c r="O15" s="44">
        <f>CHOOSE(Enlaces!$G$1,'TAM Aceite de Oliva'!M15,'TAM Aceite Virgen'!M15,'TAM Aceite Virgen Extra'!M15)</f>
        <v>15.17</v>
      </c>
      <c r="P15" s="44">
        <f>CHOOSE(Enlaces!$G$1,'TAM Aceite de Oliva'!N15,'TAM Aceite Virgen'!N15,'TAM Aceite Virgen Extra'!N15)</f>
        <v>16.11</v>
      </c>
      <c r="Q15" s="44">
        <f>CHOOSE(Enlaces!$G$1,'TAM Aceite de Oliva'!O15,'TAM Aceite Virgen'!O15,'TAM Aceite Virgen Extra'!O15)</f>
        <v>14.659999999999998</v>
      </c>
      <c r="R15" s="44">
        <f>CHOOSE(Enlaces!$G$1,'TAM Aceite de Oliva'!P15,'TAM Aceite Virgen'!P15,'TAM Aceite Virgen Extra'!P15)</f>
        <v>15.17</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24.65</v>
      </c>
      <c r="H16" s="44">
        <f>CHOOSE(Enlaces!$G$1,'TAM Aceite de Oliva'!F16,'TAM Aceite Virgen'!F16,'TAM Aceite Virgen Extra'!F16)</f>
        <v>19.75</v>
      </c>
      <c r="I16" s="44">
        <f>CHOOSE(Enlaces!$G$1,'TAM Aceite de Oliva'!G16,'TAM Aceite Virgen'!G16,'TAM Aceite Virgen Extra'!G16)</f>
        <v>17.990000000000002</v>
      </c>
      <c r="J16" s="44">
        <f>CHOOSE(Enlaces!$G$1,'TAM Aceite de Oliva'!H16,'TAM Aceite Virgen'!H16,'TAM Aceite Virgen Extra'!H16)</f>
        <v>21.029999999999998</v>
      </c>
      <c r="K16" s="44">
        <f>CHOOSE(Enlaces!$G$1,'TAM Aceite de Oliva'!I16,'TAM Aceite Virgen'!I16,'TAM Aceite Virgen Extra'!I16)</f>
        <v>20.59</v>
      </c>
      <c r="L16" s="44">
        <f>CHOOSE(Enlaces!$G$1,'TAM Aceite de Oliva'!J16,'TAM Aceite Virgen'!J16,'TAM Aceite Virgen Extra'!J16)</f>
        <v>18.149999999999999</v>
      </c>
      <c r="M16" s="44">
        <f>CHOOSE(Enlaces!$G$1,'TAM Aceite de Oliva'!K16,'TAM Aceite Virgen'!K16,'TAM Aceite Virgen Extra'!K16)</f>
        <v>14.999999999999998</v>
      </c>
      <c r="N16" s="44">
        <f>CHOOSE(Enlaces!$G$1,'TAM Aceite de Oliva'!L16,'TAM Aceite Virgen'!L16,'TAM Aceite Virgen Extra'!L16)</f>
        <v>12.33</v>
      </c>
      <c r="O16" s="44">
        <f>CHOOSE(Enlaces!$G$1,'TAM Aceite de Oliva'!M16,'TAM Aceite Virgen'!M16,'TAM Aceite Virgen Extra'!M16)</f>
        <v>24.25</v>
      </c>
      <c r="P16" s="44">
        <f>CHOOSE(Enlaces!$G$1,'TAM Aceite de Oliva'!N16,'TAM Aceite Virgen'!N16,'TAM Aceite Virgen Extra'!N16)</f>
        <v>25.19</v>
      </c>
      <c r="Q16" s="44">
        <f>CHOOSE(Enlaces!$G$1,'TAM Aceite de Oliva'!O16,'TAM Aceite Virgen'!O16,'TAM Aceite Virgen Extra'!O16)</f>
        <v>22.9</v>
      </c>
      <c r="R16" s="44">
        <f>CHOOSE(Enlaces!$G$1,'TAM Aceite de Oliva'!P16,'TAM Aceite Virgen'!P16,'TAM Aceite Virgen Extra'!P16)</f>
        <v>28.51</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5.7799999999999994</v>
      </c>
      <c r="H17" s="44">
        <f>CHOOSE(Enlaces!$G$1,'TAM Aceite de Oliva'!F17,'TAM Aceite Virgen'!F17,'TAM Aceite Virgen Extra'!F17)</f>
        <v>3.35</v>
      </c>
      <c r="I17" s="44">
        <f>CHOOSE(Enlaces!$G$1,'TAM Aceite de Oliva'!G17,'TAM Aceite Virgen'!G17,'TAM Aceite Virgen Extra'!G17)</f>
        <v>3.06</v>
      </c>
      <c r="J17" s="44">
        <f>CHOOSE(Enlaces!$G$1,'TAM Aceite de Oliva'!H17,'TAM Aceite Virgen'!H17,'TAM Aceite Virgen Extra'!H17)</f>
        <v>2.73</v>
      </c>
      <c r="K17" s="44">
        <f>CHOOSE(Enlaces!$G$1,'TAM Aceite de Oliva'!I17,'TAM Aceite Virgen'!I17,'TAM Aceite Virgen Extra'!I17)</f>
        <v>14.299999999999999</v>
      </c>
      <c r="L17" s="44">
        <f>CHOOSE(Enlaces!$G$1,'TAM Aceite de Oliva'!J17,'TAM Aceite Virgen'!J17,'TAM Aceite Virgen Extra'!J17)</f>
        <v>22.59</v>
      </c>
      <c r="M17" s="44">
        <f>CHOOSE(Enlaces!$G$1,'TAM Aceite de Oliva'!K17,'TAM Aceite Virgen'!K17,'TAM Aceite Virgen Extra'!K17)</f>
        <v>24.54</v>
      </c>
      <c r="N17" s="44">
        <f>CHOOSE(Enlaces!$G$1,'TAM Aceite de Oliva'!L17,'TAM Aceite Virgen'!L17,'TAM Aceite Virgen Extra'!L17)</f>
        <v>18.98</v>
      </c>
      <c r="O17" s="44">
        <f>CHOOSE(Enlaces!$G$1,'TAM Aceite de Oliva'!M17,'TAM Aceite Virgen'!M17,'TAM Aceite Virgen Extra'!M17)</f>
        <v>2.21</v>
      </c>
      <c r="P17" s="44">
        <f>CHOOSE(Enlaces!$G$1,'TAM Aceite de Oliva'!N17,'TAM Aceite Virgen'!N17,'TAM Aceite Virgen Extra'!N17)</f>
        <v>1.4</v>
      </c>
      <c r="Q17" s="44">
        <f>CHOOSE(Enlaces!$G$1,'TAM Aceite de Oliva'!O17,'TAM Aceite Virgen'!O17,'TAM Aceite Virgen Extra'!O17)</f>
        <v>0.85</v>
      </c>
      <c r="R17" s="44">
        <f>CHOOSE(Enlaces!$G$1,'TAM Aceite de Oliva'!P17,'TAM Aceite Virgen'!P17,'TAM Aceite Virgen Extra'!P17)</f>
        <v>0.75</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26.3</v>
      </c>
      <c r="H18" s="44">
        <f>CHOOSE(Enlaces!$G$1,'TAM Aceite de Oliva'!F18,'TAM Aceite Virgen'!F18,'TAM Aceite Virgen Extra'!F18)</f>
        <v>31.17</v>
      </c>
      <c r="I18" s="44">
        <f>CHOOSE(Enlaces!$G$1,'TAM Aceite de Oliva'!G18,'TAM Aceite Virgen'!G18,'TAM Aceite Virgen Extra'!G18)</f>
        <v>28.03</v>
      </c>
      <c r="J18" s="44">
        <f>CHOOSE(Enlaces!$G$1,'TAM Aceite de Oliva'!H18,'TAM Aceite Virgen'!H18,'TAM Aceite Virgen Extra'!H18)</f>
        <v>25.15</v>
      </c>
      <c r="K18" s="44">
        <f>CHOOSE(Enlaces!$G$1,'TAM Aceite de Oliva'!I18,'TAM Aceite Virgen'!I18,'TAM Aceite Virgen Extra'!I18)</f>
        <v>16.21</v>
      </c>
      <c r="L18" s="44">
        <f>CHOOSE(Enlaces!$G$1,'TAM Aceite de Oliva'!J18,'TAM Aceite Virgen'!J18,'TAM Aceite Virgen Extra'!J18)</f>
        <v>3.33</v>
      </c>
      <c r="M18" s="44">
        <f>CHOOSE(Enlaces!$G$1,'TAM Aceite de Oliva'!K18,'TAM Aceite Virgen'!K18,'TAM Aceite Virgen Extra'!K18)</f>
        <v>2.2200000000000002</v>
      </c>
      <c r="N18" s="44">
        <f>CHOOSE(Enlaces!$G$1,'TAM Aceite de Oliva'!L18,'TAM Aceite Virgen'!L18,'TAM Aceite Virgen Extra'!L18)</f>
        <v>4.6400000000000006</v>
      </c>
      <c r="O18" s="44">
        <f>CHOOSE(Enlaces!$G$1,'TAM Aceite de Oliva'!M18,'TAM Aceite Virgen'!M18,'TAM Aceite Virgen Extra'!M18)</f>
        <v>3.06</v>
      </c>
      <c r="P18" s="44">
        <f>CHOOSE(Enlaces!$G$1,'TAM Aceite de Oliva'!N18,'TAM Aceite Virgen'!N18,'TAM Aceite Virgen Extra'!N18)</f>
        <v>1.62</v>
      </c>
      <c r="Q18" s="44">
        <f>CHOOSE(Enlaces!$G$1,'TAM Aceite de Oliva'!O18,'TAM Aceite Virgen'!O18,'TAM Aceite Virgen Extra'!O18)</f>
        <v>2.75</v>
      </c>
      <c r="R18" s="44">
        <f>CHOOSE(Enlaces!$G$1,'TAM Aceite de Oliva'!P18,'TAM Aceite Virgen'!P18,'TAM Aceite Virgen Extra'!P18)</f>
        <v>3.67</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1.79</v>
      </c>
      <c r="H19" s="44">
        <f>CHOOSE(Enlaces!$G$1,'TAM Aceite de Oliva'!F19,'TAM Aceite Virgen'!F19,'TAM Aceite Virgen Extra'!F19)</f>
        <v>1.0900000000000001</v>
      </c>
      <c r="I19" s="44">
        <f>CHOOSE(Enlaces!$G$1,'TAM Aceite de Oliva'!G19,'TAM Aceite Virgen'!G19,'TAM Aceite Virgen Extra'!G19)</f>
        <v>1.91</v>
      </c>
      <c r="J19" s="44">
        <f>CHOOSE(Enlaces!$G$1,'TAM Aceite de Oliva'!H19,'TAM Aceite Virgen'!H19,'TAM Aceite Virgen Extra'!H19)</f>
        <v>2.35</v>
      </c>
      <c r="K19" s="44">
        <f>CHOOSE(Enlaces!$G$1,'TAM Aceite de Oliva'!I19,'TAM Aceite Virgen'!I19,'TAM Aceite Virgen Extra'!I19)</f>
        <v>1.3</v>
      </c>
      <c r="L19" s="44">
        <f>CHOOSE(Enlaces!$G$1,'TAM Aceite de Oliva'!J19,'TAM Aceite Virgen'!J19,'TAM Aceite Virgen Extra'!J19)</f>
        <v>0.71</v>
      </c>
      <c r="M19" s="44">
        <f>CHOOSE(Enlaces!$G$1,'TAM Aceite de Oliva'!K19,'TAM Aceite Virgen'!K19,'TAM Aceite Virgen Extra'!K19)</f>
        <v>2.61</v>
      </c>
      <c r="N19" s="44">
        <f>CHOOSE(Enlaces!$G$1,'TAM Aceite de Oliva'!L19,'TAM Aceite Virgen'!L19,'TAM Aceite Virgen Extra'!L19)</f>
        <v>1.9</v>
      </c>
      <c r="O19" s="44">
        <f>CHOOSE(Enlaces!$G$1,'TAM Aceite de Oliva'!M19,'TAM Aceite Virgen'!M19,'TAM Aceite Virgen Extra'!M19)</f>
        <v>2.23</v>
      </c>
      <c r="P19" s="44">
        <f>CHOOSE(Enlaces!$G$1,'TAM Aceite de Oliva'!N19,'TAM Aceite Virgen'!N19,'TAM Aceite Virgen Extra'!N19)</f>
        <v>1.9</v>
      </c>
      <c r="Q19" s="44">
        <f>CHOOSE(Enlaces!$G$1,'TAM Aceite de Oliva'!O19,'TAM Aceite Virgen'!O19,'TAM Aceite Virgen Extra'!O19)</f>
        <v>1.59</v>
      </c>
      <c r="R19" s="44">
        <f>CHOOSE(Enlaces!$G$1,'TAM Aceite de Oliva'!P19,'TAM Aceite Virgen'!P19,'TAM Aceite Virgen Extra'!P19)</f>
        <v>0.95</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2.8</v>
      </c>
      <c r="H20" s="44">
        <f>CHOOSE(Enlaces!$G$1,'TAM Aceite de Oliva'!F20,'TAM Aceite Virgen'!F20,'TAM Aceite Virgen Extra'!F20)</f>
        <v>3.0700000000000003</v>
      </c>
      <c r="I20" s="44">
        <f>CHOOSE(Enlaces!$G$1,'TAM Aceite de Oliva'!G20,'TAM Aceite Virgen'!G20,'TAM Aceite Virgen Extra'!G20)</f>
        <v>6.1999999999999993</v>
      </c>
      <c r="J20" s="44">
        <f>CHOOSE(Enlaces!$G$1,'TAM Aceite de Oliva'!H20,'TAM Aceite Virgen'!H20,'TAM Aceite Virgen Extra'!H20)</f>
        <v>5.68</v>
      </c>
      <c r="K20" s="44">
        <f>CHOOSE(Enlaces!$G$1,'TAM Aceite de Oliva'!I20,'TAM Aceite Virgen'!I20,'TAM Aceite Virgen Extra'!I20)</f>
        <v>2.67</v>
      </c>
      <c r="L20" s="44">
        <f>CHOOSE(Enlaces!$G$1,'TAM Aceite de Oliva'!J20,'TAM Aceite Virgen'!J20,'TAM Aceite Virgen Extra'!J20)</f>
        <v>5.21</v>
      </c>
      <c r="M20" s="44">
        <f>CHOOSE(Enlaces!$G$1,'TAM Aceite de Oliva'!K20,'TAM Aceite Virgen'!K20,'TAM Aceite Virgen Extra'!K20)</f>
        <v>4.33</v>
      </c>
      <c r="N20" s="44">
        <f>CHOOSE(Enlaces!$G$1,'TAM Aceite de Oliva'!L20,'TAM Aceite Virgen'!L20,'TAM Aceite Virgen Extra'!L20)</f>
        <v>2.92</v>
      </c>
      <c r="O20" s="44">
        <f>CHOOSE(Enlaces!$G$1,'TAM Aceite de Oliva'!M20,'TAM Aceite Virgen'!M20,'TAM Aceite Virgen Extra'!M20)</f>
        <v>4.6899999999999995</v>
      </c>
      <c r="P20" s="44">
        <f>CHOOSE(Enlaces!$G$1,'TAM Aceite de Oliva'!N20,'TAM Aceite Virgen'!N20,'TAM Aceite Virgen Extra'!N20)</f>
        <v>5.24</v>
      </c>
      <c r="Q20" s="44">
        <f>CHOOSE(Enlaces!$G$1,'TAM Aceite de Oliva'!O20,'TAM Aceite Virgen'!O20,'TAM Aceite Virgen Extra'!O20)</f>
        <v>5.3699999999999992</v>
      </c>
      <c r="R20" s="44">
        <f>CHOOSE(Enlaces!$G$1,'TAM Aceite de Oliva'!P20,'TAM Aceite Virgen'!P20,'TAM Aceite Virgen Extra'!P20)</f>
        <v>2.14</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3.09</v>
      </c>
      <c r="H21" s="44">
        <f>CHOOSE(Enlaces!$G$1,'TAM Aceite de Oliva'!F21,'TAM Aceite Virgen'!F21,'TAM Aceite Virgen Extra'!F21)</f>
        <v>0.85999999999999988</v>
      </c>
      <c r="I21" s="44">
        <f>CHOOSE(Enlaces!$G$1,'TAM Aceite de Oliva'!G21,'TAM Aceite Virgen'!G21,'TAM Aceite Virgen Extra'!G21)</f>
        <v>1.28</v>
      </c>
      <c r="J21" s="44">
        <f>CHOOSE(Enlaces!$G$1,'TAM Aceite de Oliva'!H21,'TAM Aceite Virgen'!H21,'TAM Aceite Virgen Extra'!H21)</f>
        <v>1.96</v>
      </c>
      <c r="K21" s="44">
        <f>CHOOSE(Enlaces!$G$1,'TAM Aceite de Oliva'!I21,'TAM Aceite Virgen'!I21,'TAM Aceite Virgen Extra'!I21)</f>
        <v>1.71</v>
      </c>
      <c r="L21" s="44">
        <f>CHOOSE(Enlaces!$G$1,'TAM Aceite de Oliva'!J21,'TAM Aceite Virgen'!J21,'TAM Aceite Virgen Extra'!J21)</f>
        <v>2.3200000000000003</v>
      </c>
      <c r="M21" s="44">
        <f>CHOOSE(Enlaces!$G$1,'TAM Aceite de Oliva'!K21,'TAM Aceite Virgen'!K21,'TAM Aceite Virgen Extra'!K21)</f>
        <v>2.1</v>
      </c>
      <c r="N21" s="44">
        <f>CHOOSE(Enlaces!$G$1,'TAM Aceite de Oliva'!L21,'TAM Aceite Virgen'!L21,'TAM Aceite Virgen Extra'!L21)</f>
        <v>1.4400000000000002</v>
      </c>
      <c r="O21" s="44">
        <f>CHOOSE(Enlaces!$G$1,'TAM Aceite de Oliva'!M21,'TAM Aceite Virgen'!M21,'TAM Aceite Virgen Extra'!M21)</f>
        <v>0.73</v>
      </c>
      <c r="P21" s="44">
        <f>CHOOSE(Enlaces!$G$1,'TAM Aceite de Oliva'!N21,'TAM Aceite Virgen'!N21,'TAM Aceite Virgen Extra'!N21)</f>
        <v>1.4500000000000002</v>
      </c>
      <c r="Q21" s="44">
        <f>CHOOSE(Enlaces!$G$1,'TAM Aceite de Oliva'!O21,'TAM Aceite Virgen'!O21,'TAM Aceite Virgen Extra'!O21)</f>
        <v>1.99</v>
      </c>
      <c r="R21" s="44">
        <f>CHOOSE(Enlaces!$G$1,'TAM Aceite de Oliva'!P21,'TAM Aceite Virgen'!P21,'TAM Aceite Virgen Extra'!P21)</f>
        <v>0.98</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0.53</v>
      </c>
      <c r="H22" s="44">
        <f>CHOOSE(Enlaces!$G$1,'TAM Aceite de Oliva'!F22,'TAM Aceite Virgen'!F22,'TAM Aceite Virgen Extra'!F22)</f>
        <v>1.06</v>
      </c>
      <c r="I22" s="44">
        <f>CHOOSE(Enlaces!$G$1,'TAM Aceite de Oliva'!G22,'TAM Aceite Virgen'!G22,'TAM Aceite Virgen Extra'!G22)</f>
        <v>2.69</v>
      </c>
      <c r="J22" s="44">
        <f>CHOOSE(Enlaces!$G$1,'TAM Aceite de Oliva'!H22,'TAM Aceite Virgen'!H22,'TAM Aceite Virgen Extra'!H22)</f>
        <v>1.25</v>
      </c>
      <c r="K22" s="44">
        <f>CHOOSE(Enlaces!$G$1,'TAM Aceite de Oliva'!I22,'TAM Aceite Virgen'!I22,'TAM Aceite Virgen Extra'!I22)</f>
        <v>1.5899999999999999</v>
      </c>
      <c r="L22" s="44">
        <f>CHOOSE(Enlaces!$G$1,'TAM Aceite de Oliva'!J22,'TAM Aceite Virgen'!J22,'TAM Aceite Virgen Extra'!J22)</f>
        <v>2.5700000000000003</v>
      </c>
      <c r="M22" s="44">
        <f>CHOOSE(Enlaces!$G$1,'TAM Aceite de Oliva'!K22,'TAM Aceite Virgen'!K22,'TAM Aceite Virgen Extra'!K22)</f>
        <v>3.8600000000000003</v>
      </c>
      <c r="N22" s="44">
        <f>CHOOSE(Enlaces!$G$1,'TAM Aceite de Oliva'!L22,'TAM Aceite Virgen'!L22,'TAM Aceite Virgen Extra'!L22)</f>
        <v>4.6399999999999997</v>
      </c>
      <c r="O22" s="44">
        <f>CHOOSE(Enlaces!$G$1,'TAM Aceite de Oliva'!M22,'TAM Aceite Virgen'!M22,'TAM Aceite Virgen Extra'!M22)</f>
        <v>3.36</v>
      </c>
      <c r="P22" s="44">
        <f>CHOOSE(Enlaces!$G$1,'TAM Aceite de Oliva'!N22,'TAM Aceite Virgen'!N22,'TAM Aceite Virgen Extra'!N22)</f>
        <v>3.0999999999999996</v>
      </c>
      <c r="Q22" s="44">
        <f>CHOOSE(Enlaces!$G$1,'TAM Aceite de Oliva'!O22,'TAM Aceite Virgen'!O22,'TAM Aceite Virgen Extra'!O22)</f>
        <v>2.5099999999999998</v>
      </c>
      <c r="R22" s="44">
        <f>CHOOSE(Enlaces!$G$1,'TAM Aceite de Oliva'!P22,'TAM Aceite Virgen'!P22,'TAM Aceite Virgen Extra'!P22)</f>
        <v>4.3900000000000006</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12.19</v>
      </c>
      <c r="H23" s="44">
        <f>CHOOSE(Enlaces!$G$1,'TAM Aceite de Oliva'!F23,'TAM Aceite Virgen'!F23,'TAM Aceite Virgen Extra'!F23)</f>
        <v>8.43</v>
      </c>
      <c r="I23" s="44">
        <f>CHOOSE(Enlaces!$G$1,'TAM Aceite de Oliva'!G23,'TAM Aceite Virgen'!G23,'TAM Aceite Virgen Extra'!G23)</f>
        <v>9.5399999999999991</v>
      </c>
      <c r="J23" s="44">
        <f>CHOOSE(Enlaces!$G$1,'TAM Aceite de Oliva'!H23,'TAM Aceite Virgen'!H23,'TAM Aceite Virgen Extra'!H23)</f>
        <v>6.5200000000000005</v>
      </c>
      <c r="K23" s="44">
        <f>CHOOSE(Enlaces!$G$1,'TAM Aceite de Oliva'!I23,'TAM Aceite Virgen'!I23,'TAM Aceite Virgen Extra'!I23)</f>
        <v>7.65</v>
      </c>
      <c r="L23" s="44">
        <f>CHOOSE(Enlaces!$G$1,'TAM Aceite de Oliva'!J23,'TAM Aceite Virgen'!J23,'TAM Aceite Virgen Extra'!J23)</f>
        <v>7.5200000000000014</v>
      </c>
      <c r="M23" s="44">
        <f>CHOOSE(Enlaces!$G$1,'TAM Aceite de Oliva'!K23,'TAM Aceite Virgen'!K23,'TAM Aceite Virgen Extra'!K23)</f>
        <v>9.2100000000000009</v>
      </c>
      <c r="N23" s="44">
        <f>CHOOSE(Enlaces!$G$1,'TAM Aceite de Oliva'!L23,'TAM Aceite Virgen'!L23,'TAM Aceite Virgen Extra'!L23)</f>
        <v>9.9899999999999984</v>
      </c>
      <c r="O23" s="44">
        <f>CHOOSE(Enlaces!$G$1,'TAM Aceite de Oliva'!M23,'TAM Aceite Virgen'!M23,'TAM Aceite Virgen Extra'!M23)</f>
        <v>6.8599999999999994</v>
      </c>
      <c r="P23" s="44">
        <f>CHOOSE(Enlaces!$G$1,'TAM Aceite de Oliva'!N23,'TAM Aceite Virgen'!N23,'TAM Aceite Virgen Extra'!N23)</f>
        <v>8.02</v>
      </c>
      <c r="Q23" s="44">
        <f>CHOOSE(Enlaces!$G$1,'TAM Aceite de Oliva'!O23,'TAM Aceite Virgen'!O23,'TAM Aceite Virgen Extra'!O23)</f>
        <v>11.39</v>
      </c>
      <c r="R23" s="44">
        <f>CHOOSE(Enlaces!$G$1,'TAM Aceite de Oliva'!P23,'TAM Aceite Virgen'!P23,'TAM Aceite Virgen Extra'!P23)</f>
        <v>7.8</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1.1200000000000001</v>
      </c>
      <c r="H24" s="44">
        <f>CHOOSE(Enlaces!$G$1,'TAM Aceite de Oliva'!F24,'TAM Aceite Virgen'!F24,'TAM Aceite Virgen Extra'!F24)</f>
        <v>0.16</v>
      </c>
      <c r="I24" s="44">
        <f>CHOOSE(Enlaces!$G$1,'TAM Aceite de Oliva'!G24,'TAM Aceite Virgen'!G24,'TAM Aceite Virgen Extra'!G24)</f>
        <v>0.71</v>
      </c>
      <c r="J24" s="44">
        <f>CHOOSE(Enlaces!$G$1,'TAM Aceite de Oliva'!H24,'TAM Aceite Virgen'!H24,'TAM Aceite Virgen Extra'!H24)</f>
        <v>4.4399999999999995</v>
      </c>
      <c r="K24" s="44">
        <f>CHOOSE(Enlaces!$G$1,'TAM Aceite de Oliva'!I24,'TAM Aceite Virgen'!I24,'TAM Aceite Virgen Extra'!I24)</f>
        <v>4.1100000000000003</v>
      </c>
      <c r="L24" s="44">
        <f>CHOOSE(Enlaces!$G$1,'TAM Aceite de Oliva'!J24,'TAM Aceite Virgen'!J24,'TAM Aceite Virgen Extra'!J24)</f>
        <v>4.18</v>
      </c>
      <c r="M24" s="44">
        <f>CHOOSE(Enlaces!$G$1,'TAM Aceite de Oliva'!K24,'TAM Aceite Virgen'!K24,'TAM Aceite Virgen Extra'!K24)</f>
        <v>3.3000000000000003</v>
      </c>
      <c r="N24" s="44">
        <f>CHOOSE(Enlaces!$G$1,'TAM Aceite de Oliva'!L24,'TAM Aceite Virgen'!L24,'TAM Aceite Virgen Extra'!L24)</f>
        <v>2.7600000000000002</v>
      </c>
      <c r="O24" s="44">
        <f>CHOOSE(Enlaces!$G$1,'TAM Aceite de Oliva'!M24,'TAM Aceite Virgen'!M24,'TAM Aceite Virgen Extra'!M24)</f>
        <v>2.1</v>
      </c>
      <c r="P24" s="44">
        <f>CHOOSE(Enlaces!$G$1,'TAM Aceite de Oliva'!N24,'TAM Aceite Virgen'!N24,'TAM Aceite Virgen Extra'!N24)</f>
        <v>1.4</v>
      </c>
      <c r="Q24" s="44">
        <f>CHOOSE(Enlaces!$G$1,'TAM Aceite de Oliva'!O24,'TAM Aceite Virgen'!O24,'TAM Aceite Virgen Extra'!O24)</f>
        <v>0.5</v>
      </c>
      <c r="R24" s="44">
        <f>CHOOSE(Enlaces!$G$1,'TAM Aceite de Oliva'!P24,'TAM Aceite Virgen'!P24,'TAM Aceite Virgen Extra'!P24)</f>
        <v>0.47</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1.3399999999999999</v>
      </c>
      <c r="H25" s="44">
        <f>CHOOSE(Enlaces!$G$1,'TAM Aceite de Oliva'!F25,'TAM Aceite Virgen'!F25,'TAM Aceite Virgen Extra'!F25)</f>
        <v>0.62</v>
      </c>
      <c r="I25" s="44">
        <f>CHOOSE(Enlaces!$G$1,'TAM Aceite de Oliva'!G25,'TAM Aceite Virgen'!G25,'TAM Aceite Virgen Extra'!G25)</f>
        <v>1.9300000000000002</v>
      </c>
      <c r="J25" s="44">
        <f>CHOOSE(Enlaces!$G$1,'TAM Aceite de Oliva'!H25,'TAM Aceite Virgen'!H25,'TAM Aceite Virgen Extra'!H25)</f>
        <v>1.1400000000000001</v>
      </c>
      <c r="K25" s="44">
        <f>CHOOSE(Enlaces!$G$1,'TAM Aceite de Oliva'!I25,'TAM Aceite Virgen'!I25,'TAM Aceite Virgen Extra'!I25)</f>
        <v>0.86999999999999988</v>
      </c>
      <c r="L25" s="44">
        <f>CHOOSE(Enlaces!$G$1,'TAM Aceite de Oliva'!J25,'TAM Aceite Virgen'!J25,'TAM Aceite Virgen Extra'!J25)</f>
        <v>1.21</v>
      </c>
      <c r="M25" s="44">
        <f>CHOOSE(Enlaces!$G$1,'TAM Aceite de Oliva'!K25,'TAM Aceite Virgen'!K25,'TAM Aceite Virgen Extra'!K25)</f>
        <v>2.8400000000000003</v>
      </c>
      <c r="N25" s="44">
        <f>CHOOSE(Enlaces!$G$1,'TAM Aceite de Oliva'!L25,'TAM Aceite Virgen'!L25,'TAM Aceite Virgen Extra'!L25)</f>
        <v>5.7899999999999991</v>
      </c>
      <c r="O25" s="44">
        <f>CHOOSE(Enlaces!$G$1,'TAM Aceite de Oliva'!M25,'TAM Aceite Virgen'!M25,'TAM Aceite Virgen Extra'!M25)</f>
        <v>2.83</v>
      </c>
      <c r="P25" s="44">
        <f>CHOOSE(Enlaces!$G$1,'TAM Aceite de Oliva'!N25,'TAM Aceite Virgen'!N25,'TAM Aceite Virgen Extra'!N25)</f>
        <v>1.88</v>
      </c>
      <c r="Q25" s="44">
        <f>CHOOSE(Enlaces!$G$1,'TAM Aceite de Oliva'!O25,'TAM Aceite Virgen'!O25,'TAM Aceite Virgen Extra'!O25)</f>
        <v>0.7</v>
      </c>
      <c r="R25" s="44">
        <f>CHOOSE(Enlaces!$G$1,'TAM Aceite de Oliva'!P25,'TAM Aceite Virgen'!P25,'TAM Aceite Virgen Extra'!P25)</f>
        <v>0.92</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1.46</v>
      </c>
      <c r="H26" s="44">
        <f>CHOOSE(Enlaces!$G$1,'TAM Aceite de Oliva'!F26,'TAM Aceite Virgen'!F26,'TAM Aceite Virgen Extra'!F26)</f>
        <v>0.12</v>
      </c>
      <c r="I26" s="44">
        <f>CHOOSE(Enlaces!$G$1,'TAM Aceite de Oliva'!G26,'TAM Aceite Virgen'!G26,'TAM Aceite Virgen Extra'!G26)</f>
        <v>0.77</v>
      </c>
      <c r="J26" s="44">
        <f>CHOOSE(Enlaces!$G$1,'TAM Aceite de Oliva'!H26,'TAM Aceite Virgen'!H26,'TAM Aceite Virgen Extra'!H26)</f>
        <v>0.05</v>
      </c>
      <c r="K26" s="44">
        <f>CHOOSE(Enlaces!$G$1,'TAM Aceite de Oliva'!I26,'TAM Aceite Virgen'!I26,'TAM Aceite Virgen Extra'!I26)</f>
        <v>0.74</v>
      </c>
      <c r="L26" s="44">
        <f>CHOOSE(Enlaces!$G$1,'TAM Aceite de Oliva'!J26,'TAM Aceite Virgen'!J26,'TAM Aceite Virgen Extra'!J26)</f>
        <v>0.51</v>
      </c>
      <c r="M26" s="44">
        <f>CHOOSE(Enlaces!$G$1,'TAM Aceite de Oliva'!K26,'TAM Aceite Virgen'!K26,'TAM Aceite Virgen Extra'!K26)</f>
        <v>0.38</v>
      </c>
      <c r="N26" s="44">
        <f>CHOOSE(Enlaces!$G$1,'TAM Aceite de Oliva'!L26,'TAM Aceite Virgen'!L26,'TAM Aceite Virgen Extra'!L26)</f>
        <v>0.41000000000000003</v>
      </c>
      <c r="O26" s="44">
        <f>CHOOSE(Enlaces!$G$1,'TAM Aceite de Oliva'!M26,'TAM Aceite Virgen'!M26,'TAM Aceite Virgen Extra'!M26)</f>
        <v>0.37</v>
      </c>
      <c r="P26" s="44">
        <f>CHOOSE(Enlaces!$G$1,'TAM Aceite de Oliva'!N26,'TAM Aceite Virgen'!N26,'TAM Aceite Virgen Extra'!N26)</f>
        <v>0.11</v>
      </c>
      <c r="Q26" s="44">
        <f>CHOOSE(Enlaces!$G$1,'TAM Aceite de Oliva'!O26,'TAM Aceite Virgen'!O26,'TAM Aceite Virgen Extra'!O26)</f>
        <v>0.38</v>
      </c>
      <c r="R26" s="44">
        <f>CHOOSE(Enlaces!$G$1,'TAM Aceite de Oliva'!P26,'TAM Aceite Virgen'!P26,'TAM Aceite Virgen Extra'!P26)</f>
        <v>0.58000000000000007</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1.71</v>
      </c>
      <c r="H27" s="44">
        <f>CHOOSE(Enlaces!$G$1,'TAM Aceite de Oliva'!F27,'TAM Aceite Virgen'!F27,'TAM Aceite Virgen Extra'!F27)</f>
        <v>3.85</v>
      </c>
      <c r="I27" s="44">
        <f>CHOOSE(Enlaces!$G$1,'TAM Aceite de Oliva'!G27,'TAM Aceite Virgen'!G27,'TAM Aceite Virgen Extra'!G27)</f>
        <v>1.3699999999999999</v>
      </c>
      <c r="J27" s="44">
        <f>CHOOSE(Enlaces!$G$1,'TAM Aceite de Oliva'!H27,'TAM Aceite Virgen'!H27,'TAM Aceite Virgen Extra'!H27)</f>
        <v>2.76</v>
      </c>
      <c r="K27" s="44">
        <f>CHOOSE(Enlaces!$G$1,'TAM Aceite de Oliva'!I27,'TAM Aceite Virgen'!I27,'TAM Aceite Virgen Extra'!I27)</f>
        <v>2.79</v>
      </c>
      <c r="L27" s="44">
        <f>CHOOSE(Enlaces!$G$1,'TAM Aceite de Oliva'!J27,'TAM Aceite Virgen'!J27,'TAM Aceite Virgen Extra'!J27)</f>
        <v>2.96</v>
      </c>
      <c r="M27" s="44">
        <f>CHOOSE(Enlaces!$G$1,'TAM Aceite de Oliva'!K27,'TAM Aceite Virgen'!K27,'TAM Aceite Virgen Extra'!K27)</f>
        <v>0.15000000000000002</v>
      </c>
      <c r="N27" s="44">
        <f>CHOOSE(Enlaces!$G$1,'TAM Aceite de Oliva'!L27,'TAM Aceite Virgen'!L27,'TAM Aceite Virgen Extra'!L27)</f>
        <v>0.84000000000000008</v>
      </c>
      <c r="O27" s="44">
        <f>CHOOSE(Enlaces!$G$1,'TAM Aceite de Oliva'!M27,'TAM Aceite Virgen'!M27,'TAM Aceite Virgen Extra'!M27)</f>
        <v>1.31</v>
      </c>
      <c r="P27" s="44">
        <f>CHOOSE(Enlaces!$G$1,'TAM Aceite de Oliva'!N27,'TAM Aceite Virgen'!N27,'TAM Aceite Virgen Extra'!N27)</f>
        <v>0.52</v>
      </c>
      <c r="Q27" s="44">
        <f>CHOOSE(Enlaces!$G$1,'TAM Aceite de Oliva'!O27,'TAM Aceite Virgen'!O27,'TAM Aceite Virgen Extra'!O27)</f>
        <v>0.12</v>
      </c>
      <c r="R27" s="44">
        <f>CHOOSE(Enlaces!$G$1,'TAM Aceite de Oliva'!P27,'TAM Aceite Virgen'!P27,'TAM Aceite Virgen Extra'!P27)</f>
        <v>0.61</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1.45</v>
      </c>
      <c r="H28" s="44">
        <f>CHOOSE(Enlaces!$G$1,'TAM Aceite de Oliva'!F28,'TAM Aceite Virgen'!F28,'TAM Aceite Virgen Extra'!F28)</f>
        <v>2.2999999999999998</v>
      </c>
      <c r="I28" s="44">
        <f>CHOOSE(Enlaces!$G$1,'TAM Aceite de Oliva'!G28,'TAM Aceite Virgen'!G28,'TAM Aceite Virgen Extra'!G28)</f>
        <v>3.01</v>
      </c>
      <c r="J28" s="44">
        <f>CHOOSE(Enlaces!$G$1,'TAM Aceite de Oliva'!H28,'TAM Aceite Virgen'!H28,'TAM Aceite Virgen Extra'!H28)</f>
        <v>0.28999999999999998</v>
      </c>
      <c r="K28" s="44">
        <f>CHOOSE(Enlaces!$G$1,'TAM Aceite de Oliva'!I28,'TAM Aceite Virgen'!I28,'TAM Aceite Virgen Extra'!I28)</f>
        <v>1.7799999999999998</v>
      </c>
      <c r="L28" s="44">
        <f>CHOOSE(Enlaces!$G$1,'TAM Aceite de Oliva'!J28,'TAM Aceite Virgen'!J28,'TAM Aceite Virgen Extra'!J28)</f>
        <v>1.58</v>
      </c>
      <c r="M28" s="44">
        <f>CHOOSE(Enlaces!$G$1,'TAM Aceite de Oliva'!K28,'TAM Aceite Virgen'!K28,'TAM Aceite Virgen Extra'!K28)</f>
        <v>0.62000000000000011</v>
      </c>
      <c r="N28" s="44">
        <f>CHOOSE(Enlaces!$G$1,'TAM Aceite de Oliva'!L28,'TAM Aceite Virgen'!L28,'TAM Aceite Virgen Extra'!L28)</f>
        <v>0.59</v>
      </c>
      <c r="O28" s="44">
        <f>CHOOSE(Enlaces!$G$1,'TAM Aceite de Oliva'!M28,'TAM Aceite Virgen'!M28,'TAM Aceite Virgen Extra'!M28)</f>
        <v>1.3</v>
      </c>
      <c r="P28" s="44">
        <f>CHOOSE(Enlaces!$G$1,'TAM Aceite de Oliva'!N28,'TAM Aceite Virgen'!N28,'TAM Aceite Virgen Extra'!N28)</f>
        <v>0.32</v>
      </c>
      <c r="Q28" s="44">
        <f>CHOOSE(Enlaces!$G$1,'TAM Aceite de Oliva'!O28,'TAM Aceite Virgen'!O28,'TAM Aceite Virgen Extra'!O28)</f>
        <v>0.54999999999999993</v>
      </c>
      <c r="R28" s="44">
        <f>CHOOSE(Enlaces!$G$1,'TAM Aceite de Oliva'!P28,'TAM Aceite Virgen'!P28,'TAM Aceite Virgen Extra'!P28)</f>
        <v>0.15</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0.31</v>
      </c>
      <c r="H29" s="44">
        <f>CHOOSE(Enlaces!$G$1,'TAM Aceite de Oliva'!F29,'TAM Aceite Virgen'!F29,'TAM Aceite Virgen Extra'!F29)</f>
        <v>0.15000000000000002</v>
      </c>
      <c r="I29" s="44">
        <f>CHOOSE(Enlaces!$G$1,'TAM Aceite de Oliva'!G29,'TAM Aceite Virgen'!G29,'TAM Aceite Virgen Extra'!G29)</f>
        <v>0.22</v>
      </c>
      <c r="J29" s="44">
        <f>CHOOSE(Enlaces!$G$1,'TAM Aceite de Oliva'!H29,'TAM Aceite Virgen'!H29,'TAM Aceite Virgen Extra'!H29)</f>
        <v>1</v>
      </c>
      <c r="K29" s="44">
        <f>CHOOSE(Enlaces!$G$1,'TAM Aceite de Oliva'!I29,'TAM Aceite Virgen'!I29,'TAM Aceite Virgen Extra'!I29)</f>
        <v>0</v>
      </c>
      <c r="L29" s="44">
        <f>CHOOSE(Enlaces!$G$1,'TAM Aceite de Oliva'!J29,'TAM Aceite Virgen'!J29,'TAM Aceite Virgen Extra'!J29)</f>
        <v>0.3</v>
      </c>
      <c r="M29" s="44">
        <f>CHOOSE(Enlaces!$G$1,'TAM Aceite de Oliva'!K29,'TAM Aceite Virgen'!K29,'TAM Aceite Virgen Extra'!K29)</f>
        <v>0.08</v>
      </c>
      <c r="N29" s="44">
        <f>CHOOSE(Enlaces!$G$1,'TAM Aceite de Oliva'!L29,'TAM Aceite Virgen'!L29,'TAM Aceite Virgen Extra'!L29)</f>
        <v>0.35</v>
      </c>
      <c r="O29" s="44">
        <f>CHOOSE(Enlaces!$G$1,'TAM Aceite de Oliva'!M29,'TAM Aceite Virgen'!M29,'TAM Aceite Virgen Extra'!M29)</f>
        <v>0.05</v>
      </c>
      <c r="P29" s="44">
        <f>CHOOSE(Enlaces!$G$1,'TAM Aceite de Oliva'!N29,'TAM Aceite Virgen'!N29,'TAM Aceite Virgen Extra'!N29)</f>
        <v>0</v>
      </c>
      <c r="Q29" s="44">
        <f>CHOOSE(Enlaces!$G$1,'TAM Aceite de Oliva'!O29,'TAM Aceite Virgen'!O29,'TAM Aceite Virgen Extra'!O29)</f>
        <v>0</v>
      </c>
      <c r="R29" s="44">
        <f>CHOOSE(Enlaces!$G$1,'TAM Aceite de Oliva'!P29,'TAM Aceite Virgen'!P29,'TAM Aceite Virgen Extra'!P29)</f>
        <v>0</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0.23</v>
      </c>
      <c r="H30" s="44">
        <f>CHOOSE(Enlaces!$G$1,'TAM Aceite de Oliva'!F30,'TAM Aceite Virgen'!F30,'TAM Aceite Virgen Extra'!F30)</f>
        <v>0.25</v>
      </c>
      <c r="I30" s="44">
        <f>CHOOSE(Enlaces!$G$1,'TAM Aceite de Oliva'!G30,'TAM Aceite Virgen'!G30,'TAM Aceite Virgen Extra'!G30)</f>
        <v>0.69</v>
      </c>
      <c r="J30" s="44">
        <f>CHOOSE(Enlaces!$G$1,'TAM Aceite de Oliva'!H30,'TAM Aceite Virgen'!H30,'TAM Aceite Virgen Extra'!H30)</f>
        <v>1.28</v>
      </c>
      <c r="K30" s="44">
        <f>CHOOSE(Enlaces!$G$1,'TAM Aceite de Oliva'!I30,'TAM Aceite Virgen'!I30,'TAM Aceite Virgen Extra'!I30)</f>
        <v>0.37</v>
      </c>
      <c r="L30" s="44">
        <f>CHOOSE(Enlaces!$G$1,'TAM Aceite de Oliva'!J30,'TAM Aceite Virgen'!J30,'TAM Aceite Virgen Extra'!J30)</f>
        <v>1.07</v>
      </c>
      <c r="M30" s="44">
        <f>CHOOSE(Enlaces!$G$1,'TAM Aceite de Oliva'!K30,'TAM Aceite Virgen'!K30,'TAM Aceite Virgen Extra'!K30)</f>
        <v>0.26</v>
      </c>
      <c r="N30" s="44">
        <f>CHOOSE(Enlaces!$G$1,'TAM Aceite de Oliva'!L30,'TAM Aceite Virgen'!L30,'TAM Aceite Virgen Extra'!L30)</f>
        <v>0.04</v>
      </c>
      <c r="O30" s="44">
        <f>CHOOSE(Enlaces!$G$1,'TAM Aceite de Oliva'!M30,'TAM Aceite Virgen'!M30,'TAM Aceite Virgen Extra'!M30)</f>
        <v>0.32999999999999996</v>
      </c>
      <c r="P30" s="44">
        <f>CHOOSE(Enlaces!$G$1,'TAM Aceite de Oliva'!N30,'TAM Aceite Virgen'!N30,'TAM Aceite Virgen Extra'!N30)</f>
        <v>0.57999999999999996</v>
      </c>
      <c r="Q30" s="44">
        <f>CHOOSE(Enlaces!$G$1,'TAM Aceite de Oliva'!O30,'TAM Aceite Virgen'!O30,'TAM Aceite Virgen Extra'!O30)</f>
        <v>0.3</v>
      </c>
      <c r="R30" s="44">
        <f>CHOOSE(Enlaces!$G$1,'TAM Aceite de Oliva'!P30,'TAM Aceite Virgen'!P30,'TAM Aceite Virgen Extra'!P30)</f>
        <v>0.44</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0.56000000000000005</v>
      </c>
      <c r="H31" s="44">
        <f>CHOOSE(Enlaces!$G$1,'TAM Aceite de Oliva'!F31,'TAM Aceite Virgen'!F31,'TAM Aceite Virgen Extra'!F31)</f>
        <v>0.97</v>
      </c>
      <c r="I31" s="44">
        <f>CHOOSE(Enlaces!$G$1,'TAM Aceite de Oliva'!G31,'TAM Aceite Virgen'!G31,'TAM Aceite Virgen Extra'!G31)</f>
        <v>0.69000000000000006</v>
      </c>
      <c r="J31" s="44">
        <f>CHOOSE(Enlaces!$G$1,'TAM Aceite de Oliva'!H31,'TAM Aceite Virgen'!H31,'TAM Aceite Virgen Extra'!H31)</f>
        <v>0</v>
      </c>
      <c r="K31" s="44">
        <f>CHOOSE(Enlaces!$G$1,'TAM Aceite de Oliva'!I31,'TAM Aceite Virgen'!I31,'TAM Aceite Virgen Extra'!I31)</f>
        <v>0.69000000000000006</v>
      </c>
      <c r="L31" s="44">
        <f>CHOOSE(Enlaces!$G$1,'TAM Aceite de Oliva'!J31,'TAM Aceite Virgen'!J31,'TAM Aceite Virgen Extra'!J31)</f>
        <v>0.71</v>
      </c>
      <c r="M31" s="44">
        <f>CHOOSE(Enlaces!$G$1,'TAM Aceite de Oliva'!K31,'TAM Aceite Virgen'!K31,'TAM Aceite Virgen Extra'!K31)</f>
        <v>0.17</v>
      </c>
      <c r="N31" s="44">
        <f>CHOOSE(Enlaces!$G$1,'TAM Aceite de Oliva'!L31,'TAM Aceite Virgen'!L31,'TAM Aceite Virgen Extra'!L31)</f>
        <v>0.78</v>
      </c>
      <c r="O31" s="44">
        <f>CHOOSE(Enlaces!$G$1,'TAM Aceite de Oliva'!M31,'TAM Aceite Virgen'!M31,'TAM Aceite Virgen Extra'!M31)</f>
        <v>0.4</v>
      </c>
      <c r="P31" s="44">
        <f>CHOOSE(Enlaces!$G$1,'TAM Aceite de Oliva'!N31,'TAM Aceite Virgen'!N31,'TAM Aceite Virgen Extra'!N31)</f>
        <v>1.31</v>
      </c>
      <c r="Q31" s="44">
        <f>CHOOSE(Enlaces!$G$1,'TAM Aceite de Oliva'!O31,'TAM Aceite Virgen'!O31,'TAM Aceite Virgen Extra'!O31)</f>
        <v>1.18</v>
      </c>
      <c r="R31" s="44">
        <f>CHOOSE(Enlaces!$G$1,'TAM Aceite de Oliva'!P31,'TAM Aceite Virgen'!P31,'TAM Aceite Virgen Extra'!P31)</f>
        <v>0.6</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0.1</v>
      </c>
      <c r="H32" s="44">
        <f>CHOOSE(Enlaces!$G$1,'TAM Aceite de Oliva'!F32,'TAM Aceite Virgen'!F32,'TAM Aceite Virgen Extra'!F32)</f>
        <v>0.33</v>
      </c>
      <c r="I32" s="44">
        <f>CHOOSE(Enlaces!$G$1,'TAM Aceite de Oliva'!G32,'TAM Aceite Virgen'!G32,'TAM Aceite Virgen Extra'!G32)</f>
        <v>0.09</v>
      </c>
      <c r="J32" s="44">
        <f>CHOOSE(Enlaces!$G$1,'TAM Aceite de Oliva'!H32,'TAM Aceite Virgen'!H32,'TAM Aceite Virgen Extra'!H32)</f>
        <v>0.18</v>
      </c>
      <c r="K32" s="44">
        <f>CHOOSE(Enlaces!$G$1,'TAM Aceite de Oliva'!I32,'TAM Aceite Virgen'!I32,'TAM Aceite Virgen Extra'!I32)</f>
        <v>0.22</v>
      </c>
      <c r="L32" s="44">
        <f>CHOOSE(Enlaces!$G$1,'TAM Aceite de Oliva'!J32,'TAM Aceite Virgen'!J32,'TAM Aceite Virgen Extra'!J32)</f>
        <v>0.06</v>
      </c>
      <c r="M32" s="44">
        <f>CHOOSE(Enlaces!$G$1,'TAM Aceite de Oliva'!K32,'TAM Aceite Virgen'!K32,'TAM Aceite Virgen Extra'!K32)</f>
        <v>0</v>
      </c>
      <c r="N32" s="44">
        <f>CHOOSE(Enlaces!$G$1,'TAM Aceite de Oliva'!L32,'TAM Aceite Virgen'!L32,'TAM Aceite Virgen Extra'!L32)</f>
        <v>0</v>
      </c>
      <c r="O32" s="44">
        <f>CHOOSE(Enlaces!$G$1,'TAM Aceite de Oliva'!M32,'TAM Aceite Virgen'!M32,'TAM Aceite Virgen Extra'!M32)</f>
        <v>0.43</v>
      </c>
      <c r="P32" s="44">
        <f>CHOOSE(Enlaces!$G$1,'TAM Aceite de Oliva'!N32,'TAM Aceite Virgen'!N32,'TAM Aceite Virgen Extra'!N32)</f>
        <v>0</v>
      </c>
      <c r="Q32" s="44">
        <f>CHOOSE(Enlaces!$G$1,'TAM Aceite de Oliva'!O32,'TAM Aceite Virgen'!O32,'TAM Aceite Virgen Extra'!O32)</f>
        <v>0.15000000000000002</v>
      </c>
      <c r="R32" s="44">
        <f>CHOOSE(Enlaces!$G$1,'TAM Aceite de Oliva'!P32,'TAM Aceite Virgen'!P32,'TAM Aceite Virgen Extra'!P32)</f>
        <v>0</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7.42</v>
      </c>
      <c r="H33" s="44">
        <f>CHOOSE(Enlaces!$G$1,'TAM Aceite de Oliva'!F33,'TAM Aceite Virgen'!F33,'TAM Aceite Virgen Extra'!F33)</f>
        <v>9.2000000000000011</v>
      </c>
      <c r="I33" s="44">
        <f>CHOOSE(Enlaces!$G$1,'TAM Aceite de Oliva'!G33,'TAM Aceite Virgen'!G33,'TAM Aceite Virgen Extra'!G33)</f>
        <v>10.09</v>
      </c>
      <c r="J33" s="44">
        <f>CHOOSE(Enlaces!$G$1,'TAM Aceite de Oliva'!H33,'TAM Aceite Virgen'!H33,'TAM Aceite Virgen Extra'!H33)</f>
        <v>8.6</v>
      </c>
      <c r="K33" s="44">
        <f>CHOOSE(Enlaces!$G$1,'TAM Aceite de Oliva'!I33,'TAM Aceite Virgen'!I33,'TAM Aceite Virgen Extra'!I33)</f>
        <v>7.8900000000000006</v>
      </c>
      <c r="L33" s="44">
        <f>CHOOSE(Enlaces!$G$1,'TAM Aceite de Oliva'!J33,'TAM Aceite Virgen'!J33,'TAM Aceite Virgen Extra'!J33)</f>
        <v>9.2899999999999991</v>
      </c>
      <c r="M33" s="44">
        <f>CHOOSE(Enlaces!$G$1,'TAM Aceite de Oliva'!K33,'TAM Aceite Virgen'!K33,'TAM Aceite Virgen Extra'!K33)</f>
        <v>10.360000000000001</v>
      </c>
      <c r="N33" s="44">
        <f>CHOOSE(Enlaces!$G$1,'TAM Aceite de Oliva'!L33,'TAM Aceite Virgen'!L33,'TAM Aceite Virgen Extra'!L33)</f>
        <v>8.6300000000000008</v>
      </c>
      <c r="O33" s="44">
        <f>CHOOSE(Enlaces!$G$1,'TAM Aceite de Oliva'!M33,'TAM Aceite Virgen'!M33,'TAM Aceite Virgen Extra'!M33)</f>
        <v>9.08</v>
      </c>
      <c r="P33" s="44">
        <f>CHOOSE(Enlaces!$G$1,'TAM Aceite de Oliva'!N33,'TAM Aceite Virgen'!N33,'TAM Aceite Virgen Extra'!N33)</f>
        <v>10.46</v>
      </c>
      <c r="Q33" s="44">
        <f>CHOOSE(Enlaces!$G$1,'TAM Aceite de Oliva'!O33,'TAM Aceite Virgen'!O33,'TAM Aceite Virgen Extra'!O33)</f>
        <v>9.57</v>
      </c>
      <c r="R33" s="44">
        <f>CHOOSE(Enlaces!$G$1,'TAM Aceite de Oliva'!P33,'TAM Aceite Virgen'!P33,'TAM Aceite Virgen Extra'!P33)</f>
        <v>8.64</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1" sqref="D11"/>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8" t="s">
        <v>323</v>
      </c>
      <c r="G4" s="69"/>
      <c r="H4" s="69"/>
      <c r="I4" s="70"/>
    </row>
    <row r="5" spans="2:9" s="48" customFormat="1" ht="35.25" customHeight="1" x14ac:dyDescent="0.3">
      <c r="C5" s="49" t="s">
        <v>305</v>
      </c>
      <c r="D5" s="48" t="s">
        <v>313</v>
      </c>
      <c r="F5" s="71"/>
      <c r="G5" s="72"/>
      <c r="H5" s="72"/>
      <c r="I5" s="73"/>
    </row>
    <row r="6" spans="2:9" s="48" customFormat="1" ht="35.25" customHeight="1" x14ac:dyDescent="0.3">
      <c r="C6" s="49" t="s">
        <v>306</v>
      </c>
      <c r="D6" s="51" t="s">
        <v>315</v>
      </c>
      <c r="F6" s="71"/>
      <c r="G6" s="72"/>
      <c r="H6" s="72"/>
      <c r="I6" s="73"/>
    </row>
    <row r="7" spans="2:9" s="48" customFormat="1" ht="35.25" customHeight="1" x14ac:dyDescent="0.3">
      <c r="C7" s="49" t="s">
        <v>307</v>
      </c>
      <c r="D7" s="51" t="s">
        <v>314</v>
      </c>
      <c r="F7" s="71"/>
      <c r="G7" s="72"/>
      <c r="H7" s="72"/>
      <c r="I7" s="73"/>
    </row>
    <row r="8" spans="2:9" s="48" customFormat="1" ht="35.25" customHeight="1" x14ac:dyDescent="0.3">
      <c r="C8" s="49" t="s">
        <v>308</v>
      </c>
      <c r="D8" s="48" t="s">
        <v>316</v>
      </c>
      <c r="F8" s="71"/>
      <c r="G8" s="72"/>
      <c r="H8" s="72"/>
      <c r="I8" s="73"/>
    </row>
    <row r="9" spans="2:9" s="48" customFormat="1" ht="35.25" customHeight="1" x14ac:dyDescent="0.3">
      <c r="C9" s="49" t="s">
        <v>317</v>
      </c>
      <c r="D9" s="48" t="s">
        <v>318</v>
      </c>
      <c r="F9" s="71"/>
      <c r="G9" s="72"/>
      <c r="H9" s="72"/>
      <c r="I9" s="73"/>
    </row>
    <row r="10" spans="2:9" s="48" customFormat="1" ht="35.25" customHeight="1" x14ac:dyDescent="0.3">
      <c r="C10" s="49" t="s">
        <v>320</v>
      </c>
      <c r="D10" s="48" t="s">
        <v>319</v>
      </c>
      <c r="F10" s="71"/>
      <c r="G10" s="72"/>
      <c r="H10" s="72"/>
      <c r="I10" s="73"/>
    </row>
    <row r="11" spans="2:9" s="48" customFormat="1" ht="35.25" customHeight="1" x14ac:dyDescent="0.3">
      <c r="C11" s="49" t="s">
        <v>321</v>
      </c>
      <c r="D11" s="48" t="s">
        <v>322</v>
      </c>
      <c r="F11" s="71"/>
      <c r="G11" s="72"/>
      <c r="H11" s="72"/>
      <c r="I11" s="73"/>
    </row>
    <row r="12" spans="2:9" s="48" customFormat="1" ht="35.25" customHeight="1" thickBot="1" x14ac:dyDescent="0.35">
      <c r="C12" s="49" t="s">
        <v>324</v>
      </c>
      <c r="D12" s="48" t="s">
        <v>309</v>
      </c>
      <c r="F12" s="74"/>
      <c r="G12" s="75"/>
      <c r="H12" s="75"/>
      <c r="I12" s="7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GG289"/>
  <sheetViews>
    <sheetView showGridLines="0" zoomScale="70" zoomScaleNormal="70" workbookViewId="0">
      <pane xSplit="2" ySplit="3" topLeftCell="FG4" activePane="bottomRight" state="frozen"/>
      <selection activeCell="A287" sqref="A287"/>
      <selection pane="topRight" activeCell="A287" sqref="A287"/>
      <selection pane="bottomLeft" activeCell="A287" sqref="A287"/>
      <selection pane="bottomRight" activeCell="FV1" sqref="FV1"/>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s>
  <sheetData>
    <row r="1" spans="1:189"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row>
    <row r="2" spans="1:189"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row>
    <row r="3" spans="1:189"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row>
    <row r="4" spans="1:18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row>
    <row r="5" spans="1:18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row>
    <row r="6" spans="1:189"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row>
    <row r="7" spans="1:18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row>
    <row r="8" spans="1:18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row>
    <row r="9" spans="1:18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row>
    <row r="10" spans="1:18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row>
    <row r="11" spans="1:18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row>
    <row r="12" spans="1:18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row>
    <row r="13" spans="1:18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row>
    <row r="14" spans="1:18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row>
    <row r="15" spans="1:18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row>
    <row r="16" spans="1:18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row>
    <row r="17" spans="1:18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row>
    <row r="18" spans="1:18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row>
    <row r="19" spans="1:18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row>
    <row r="20" spans="1:18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row>
    <row r="21" spans="1:18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row>
    <row r="22" spans="1:18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row>
    <row r="23" spans="1:18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row>
    <row r="24" spans="1:189"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row>
    <row r="25" spans="1:189"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row>
    <row r="26" spans="1:18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row>
    <row r="27" spans="1:18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row>
    <row r="28" spans="1:18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row>
    <row r="29" spans="1:18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row>
    <row r="30" spans="1:18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row>
    <row r="31" spans="1:189"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row>
    <row r="32" spans="1:18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row>
    <row r="33" spans="1:18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row>
    <row r="34" spans="1:18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row>
    <row r="35" spans="1:18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row>
    <row r="36" spans="1:18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row>
    <row r="37" spans="1:189"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row>
    <row r="38" spans="1:189"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row>
    <row r="39" spans="1:18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row>
    <row r="40" spans="1:18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row>
    <row r="41" spans="1:189"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row>
    <row r="42" spans="1:189"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row>
    <row r="43" spans="1:18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row>
    <row r="44" spans="1:189"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row>
    <row r="45" spans="1:189"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row>
    <row r="46" spans="1:189"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row>
    <row r="47" spans="1:189"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row>
    <row r="48" spans="1:189"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row>
    <row r="49" spans="1:189"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row>
    <row r="50" spans="1:189"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row>
    <row r="51" spans="1:189"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row>
    <row r="52" spans="1:189"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row>
    <row r="53" spans="1:189"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row>
    <row r="54" spans="1:189"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row>
    <row r="55" spans="1:189"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row>
    <row r="56" spans="1:189"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row>
    <row r="57" spans="1:189"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row>
    <row r="58" spans="1:189"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row>
    <row r="59" spans="1:189"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row>
    <row r="60" spans="1:189"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row>
    <row r="61" spans="1:189"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row>
    <row r="62" spans="1:189"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row>
    <row r="63" spans="1:189"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row>
    <row r="64" spans="1:189"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row>
    <row r="65" spans="1:189"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row>
    <row r="66" spans="1:189"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row>
    <row r="67" spans="1:189"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row>
    <row r="68" spans="1:189"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row>
    <row r="69" spans="1:189"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row>
    <row r="70" spans="1:189"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row>
    <row r="71" spans="1:189"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row>
    <row r="72" spans="1:189"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row>
    <row r="73" spans="1:189"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row>
    <row r="74" spans="1:189"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row>
    <row r="75" spans="1:189"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row>
    <row r="76" spans="1:189"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row>
    <row r="77" spans="1:189"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row>
    <row r="78" spans="1:189"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row>
    <row r="79" spans="1:189"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row>
    <row r="80" spans="1:189"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row>
    <row r="81" spans="1:189"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row>
    <row r="82" spans="1:189"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row>
    <row r="83" spans="1:189"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row>
    <row r="84" spans="1:189"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row>
    <row r="85" spans="1:189"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row>
    <row r="86" spans="1:189"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row>
    <row r="87" spans="1:189"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row>
    <row r="88" spans="1:189"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row>
    <row r="89" spans="1:189"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row>
    <row r="90" spans="1:189"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row>
    <row r="91" spans="1:189"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row>
    <row r="92" spans="1:189"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row>
    <row r="93" spans="1:189"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row>
    <row r="94" spans="1:189"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row>
    <row r="95" spans="1:189"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row>
    <row r="96" spans="1:189"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row>
    <row r="97" spans="1:189"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row>
    <row r="98" spans="1:189"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row>
    <row r="99" spans="1:189"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row>
    <row r="100" spans="1:189"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row>
    <row r="101" spans="1:189"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row>
    <row r="102" spans="1:189"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row>
    <row r="103" spans="1:189"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row>
    <row r="104" spans="1:189"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row>
    <row r="105" spans="1:189"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row>
    <row r="106" spans="1:189"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row>
    <row r="107" spans="1:189"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row>
    <row r="108" spans="1:189"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row>
    <row r="109" spans="1:189"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row>
    <row r="110" spans="1:189"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row>
    <row r="111" spans="1:189"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row>
    <row r="112" spans="1:189"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row>
    <row r="113" spans="1:189"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row>
    <row r="114" spans="1:189"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row>
    <row r="115" spans="1:189"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row>
    <row r="116" spans="1:189"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row>
    <row r="117" spans="1:189"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row>
    <row r="118" spans="1:189"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row>
    <row r="119" spans="1:189"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row>
    <row r="120" spans="1:189"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row>
    <row r="121" spans="1:189"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row>
    <row r="122" spans="1:189"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row>
    <row r="123" spans="1:189"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row>
    <row r="124" spans="1:189"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row>
    <row r="125" spans="1:189"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row>
    <row r="126" spans="1:189"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row>
    <row r="127" spans="1:189"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row>
    <row r="128" spans="1:189"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row>
    <row r="129" spans="1:189"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row>
    <row r="130" spans="1:189"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row>
    <row r="131" spans="1:189"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row>
    <row r="132" spans="1:189"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row>
    <row r="133" spans="1:189"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row>
    <row r="134" spans="1:189"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row>
    <row r="135" spans="1:189"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row>
    <row r="136" spans="1:189"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row>
    <row r="137" spans="1:189"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row>
    <row r="138" spans="1:189"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row>
    <row r="139" spans="1:189"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row>
    <row r="140" spans="1:189"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row>
    <row r="141" spans="1:189"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row>
    <row r="142" spans="1:189"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row>
    <row r="143" spans="1:189"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row>
    <row r="144" spans="1:189"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row>
    <row r="145" spans="1:189"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row>
    <row r="146" spans="1:189"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row>
    <row r="147" spans="1:189"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row>
    <row r="148" spans="1:189"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row>
    <row r="149" spans="1:189"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row>
    <row r="150" spans="1:189"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row>
    <row r="151" spans="1:189"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row>
    <row r="152" spans="1:189"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row>
    <row r="153" spans="1:189"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row>
    <row r="154" spans="1:189"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row>
    <row r="155" spans="1:189"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row>
    <row r="156" spans="1:189"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row>
    <row r="157" spans="1:189"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row>
    <row r="158" spans="1:189"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row>
    <row r="159" spans="1:189"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row>
    <row r="160" spans="1:189"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row>
    <row r="161" spans="1:189"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row>
    <row r="162" spans="1:189"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row>
    <row r="163" spans="1:189"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row>
    <row r="164" spans="1:189"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row>
    <row r="165" spans="1:189"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row>
    <row r="166" spans="1:189"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row>
    <row r="167" spans="1:189"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row>
    <row r="168" spans="1:189"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row>
    <row r="169" spans="1:189"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row>
    <row r="170" spans="1:189"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row>
    <row r="171" spans="1:189"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row>
    <row r="172" spans="1:189"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row>
    <row r="173" spans="1:189"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row>
    <row r="174" spans="1:189"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row>
    <row r="175" spans="1:189"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row>
    <row r="176" spans="1:189"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row>
    <row r="177" spans="1:189"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row>
    <row r="178" spans="1:189"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row>
    <row r="179" spans="1:189"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row>
    <row r="180" spans="1:189"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row>
    <row r="181" spans="1:18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row>
    <row r="182" spans="1:18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row>
    <row r="183" spans="1:18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row>
    <row r="184" spans="1:18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row>
    <row r="185" spans="1:18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row>
    <row r="186" spans="1:18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row>
    <row r="187" spans="1:18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row>
    <row r="188" spans="1:189"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row>
    <row r="189" spans="1:189"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row>
    <row r="190" spans="1:18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row>
    <row r="191" spans="1:18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row>
    <row r="192" spans="1:18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row>
    <row r="193" spans="1:189"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row>
    <row r="194" spans="1:189"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row>
    <row r="195" spans="1:189"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row>
    <row r="196" spans="1:189"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row>
    <row r="197" spans="1:189"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row>
    <row r="198" spans="1:189"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row>
    <row r="199" spans="1:189"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row>
    <row r="200" spans="1:189"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row>
    <row r="201" spans="1:189"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row>
    <row r="202" spans="1:189"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row>
    <row r="203" spans="1:189"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row>
    <row r="204" spans="1:189"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row>
    <row r="205" spans="1:189"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row>
    <row r="206" spans="1:18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row>
    <row r="207" spans="1:189"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row>
    <row r="208" spans="1:18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row>
    <row r="209" spans="1:18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row>
    <row r="210" spans="1:189"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row>
    <row r="211" spans="1:18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row>
    <row r="212" spans="1:18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row>
    <row r="213" spans="1:189"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row>
    <row r="214" spans="1:189"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row>
    <row r="215" spans="1:189"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row>
    <row r="216" spans="1:189"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row>
    <row r="217" spans="1:189"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row>
    <row r="218" spans="1:18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row>
    <row r="219" spans="1:18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row>
    <row r="220" spans="1:189"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row>
    <row r="221" spans="1:189"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row>
    <row r="222" spans="1:18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row>
    <row r="223" spans="1:18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row>
    <row r="224" spans="1:189"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row>
    <row r="225" spans="1:18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row>
    <row r="226" spans="1:18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row>
    <row r="227" spans="1:18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row>
    <row r="228" spans="1:18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row>
    <row r="229" spans="1:18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row>
    <row r="230" spans="1:189"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row>
    <row r="231" spans="1:189"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row>
    <row r="232" spans="1:18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row>
    <row r="233" spans="1:189"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row>
    <row r="234" spans="1:189"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row>
    <row r="235" spans="1:189"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row>
    <row r="236" spans="1:18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row>
    <row r="237" spans="1:18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row>
    <row r="238" spans="1:18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row>
    <row r="239" spans="1:189"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row>
    <row r="240" spans="1:18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row>
    <row r="241" spans="1:18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row>
    <row r="242" spans="1:18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row>
    <row r="243" spans="1:189"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row>
    <row r="244" spans="1:189"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row>
    <row r="245" spans="1:189"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row>
    <row r="246" spans="1:18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row>
    <row r="247" spans="1:189"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row>
    <row r="248" spans="1:18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row>
    <row r="249" spans="1:18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row>
    <row r="250" spans="1:189"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row>
    <row r="251" spans="1:18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row>
    <row r="252" spans="1:18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row>
    <row r="253" spans="1:189"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row>
    <row r="254" spans="1:189"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row>
    <row r="255" spans="1:189"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row>
    <row r="256" spans="1:189"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row>
    <row r="257" spans="1:189"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row>
    <row r="259" spans="1:18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row>
    <row r="260" spans="1:189"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row>
    <row r="261" spans="1:18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row>
    <row r="262" spans="1:189"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c r="FB262" s="9">
        <f>SUMIF('Aceite de Oliva'!$B6:$B257,"&lt;="&amp;$B262,'Aceite de Oliva'!FB$6:FB$257)</f>
        <v>1.61</v>
      </c>
      <c r="FC262" s="9">
        <f>SUMIF('Aceite de Oliva'!$B6:$B257,"&lt;="&amp;$B262,'Aceite de Oliva'!FC$6:FC$257)</f>
        <v>0.74</v>
      </c>
      <c r="FD262" s="9">
        <f>SUMIF('Aceite de Oliva'!$B6:$B257,"&lt;="&amp;$B262,'Aceite de Oliva'!FD$6:FD$257)</f>
        <v>1.65</v>
      </c>
      <c r="FE262" s="9">
        <f>SUMIF('Aceite de Oliva'!$B6:$B257,"&lt;="&amp;$B262,'Aceite de Oliva'!FE$6:FE$257)</f>
        <v>0.5</v>
      </c>
      <c r="FI262" s="9">
        <f>SUMIF('Aceite de Oliva'!$B6:$B257,"&lt;="&amp;$B262,'Aceite de Oliva'!FI$6:FI$257)</f>
        <v>4.91</v>
      </c>
      <c r="FJ262" s="9">
        <f>SUMIF('Aceite de Oliva'!$B6:$B257,"&lt;="&amp;$B262,'Aceite de Oliva'!FJ$6:FJ$257)</f>
        <v>4.4800000000000004</v>
      </c>
      <c r="FK262" s="9">
        <f>SUMIF('Aceite de Oliva'!$B6:$B257,"&lt;="&amp;$B262,'Aceite de Oliva'!FK$6:FK$257)</f>
        <v>5.0200000000000005</v>
      </c>
      <c r="FL262" s="9">
        <f>SUMIF('Aceite de Oliva'!$B6:$B257,"&lt;="&amp;$B262,'Aceite de Oliva'!FL$6:FL$257)</f>
        <v>5.89</v>
      </c>
      <c r="FP262" s="9">
        <f>SUMIF('Aceite de Oliva'!$B6:$B257,"&lt;="&amp;$B262,'Aceite de Oliva'!FP$6:FP$257)</f>
        <v>6.43</v>
      </c>
      <c r="FQ262" s="9">
        <f>SUMIF('Aceite de Oliva'!$B6:$B257,"&lt;="&amp;$B262,'Aceite de Oliva'!FQ$6:FQ$257)</f>
        <v>6.3</v>
      </c>
      <c r="FR262" s="9">
        <f>SUMIF('Aceite de Oliva'!$B6:$B257,"&lt;="&amp;$B262,'Aceite de Oliva'!FR$6:FR$257)</f>
        <v>6.2599999999999989</v>
      </c>
      <c r="FS262" s="9">
        <f>SUMIF('Aceite de Oliva'!$B6:$B257,"&lt;="&amp;$B262,'Aceite de Oliva'!FS$6:FS$257)</f>
        <v>6.8500000000000005</v>
      </c>
      <c r="FW262" s="9">
        <f>SUMIF('Aceite de Oliva'!$B6:$B257,"&lt;="&amp;$B262,'Aceite de Oliva'!FW$6:FW$257)</f>
        <v>4.58</v>
      </c>
      <c r="FX262" s="9">
        <f>SUMIF('Aceite de Oliva'!$B6:$B257,"&lt;="&amp;$B262,'Aceite de Oliva'!FX$6:FX$257)</f>
        <v>6.81</v>
      </c>
      <c r="FY262" s="9">
        <f>SUMIF('Aceite de Oliva'!$B6:$B257,"&lt;="&amp;$B262,'Aceite de Oliva'!FY$6:FY$257)</f>
        <v>4.74</v>
      </c>
      <c r="FZ262" s="9">
        <f>SUMIF('Aceite de Oliva'!$B6:$B257,"&lt;="&amp;$B262,'Aceite de Oliva'!FZ$6:FZ$257)</f>
        <v>1.9900000000000002</v>
      </c>
      <c r="GD262" s="9">
        <f>SUMIF('Aceite de Oliva'!$B6:$B257,"&lt;="&amp;$B262,'Aceite de Oliva'!GD$6:GD$257)</f>
        <v>6.37</v>
      </c>
      <c r="GE262" s="9">
        <f>SUMIF('Aceite de Oliva'!$B6:$B257,"&lt;="&amp;$B262,'Aceite de Oliva'!GE$6:GE$257)</f>
        <v>10.119999999999999</v>
      </c>
      <c r="GF262" s="9">
        <f>SUMIF('Aceite de Oliva'!$B6:$B257,"&lt;="&amp;$B262,'Aceite de Oliva'!GF$6:GF$257)</f>
        <v>5.3900000000000006</v>
      </c>
      <c r="GG262" s="9">
        <f>SUMIF('Aceite de Oliva'!$B6:$B257,"&lt;="&amp;$B262,'Aceite de Oliva'!GG$6:GG$257)</f>
        <v>5.5100000000000007</v>
      </c>
    </row>
    <row r="263" spans="1:189"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c r="FB263" s="8">
        <f>SUMIFS('Aceite de Oliva'!FB$6:FB$257,'Aceite de Oliva'!$A$6:$A$257,"&gt;="&amp;$A263,'Aceite de Oliva'!$B$6:$B$257,"&lt;="&amp;$B263)</f>
        <v>2.98</v>
      </c>
      <c r="FC263" s="8">
        <f>SUMIFS('Aceite de Oliva'!FC$6:FC$257,'Aceite de Oliva'!$A$6:$A$257,"&gt;="&amp;$A263,'Aceite de Oliva'!$B$6:$B$257,"&lt;="&amp;$B263)</f>
        <v>8.0399999999999991</v>
      </c>
      <c r="FD263" s="8">
        <f>SUMIFS('Aceite de Oliva'!FD$6:FD$257,'Aceite de Oliva'!$A$6:$A$257,"&gt;="&amp;$A263,'Aceite de Oliva'!$B$6:$B$257,"&lt;="&amp;$B263)</f>
        <v>1.94</v>
      </c>
      <c r="FE263" s="8">
        <f>SUMIFS('Aceite de Oliva'!FE$6:FE$257,'Aceite de Oliva'!$A$6:$A$257,"&gt;="&amp;$A263,'Aceite de Oliva'!$B$6:$B$257,"&lt;="&amp;$B263)</f>
        <v>1.19</v>
      </c>
      <c r="FI263" s="8">
        <f>SUMIFS('Aceite de Oliva'!FI$6:FI$257,'Aceite de Oliva'!$A$6:$A$257,"&gt;="&amp;$A263,'Aceite de Oliva'!$B$6:$B$257,"&lt;="&amp;$B263)</f>
        <v>3.64</v>
      </c>
      <c r="FJ263" s="8">
        <f>SUMIFS('Aceite de Oliva'!FJ$6:FJ$257,'Aceite de Oliva'!$A$6:$A$257,"&gt;="&amp;$A263,'Aceite de Oliva'!$B$6:$B$257,"&lt;="&amp;$B263)</f>
        <v>13.52</v>
      </c>
      <c r="FK263" s="8">
        <f>SUMIFS('Aceite de Oliva'!FK$6:FK$257,'Aceite de Oliva'!$A$6:$A$257,"&gt;="&amp;$A263,'Aceite de Oliva'!$B$6:$B$257,"&lt;="&amp;$B263)</f>
        <v>1.42</v>
      </c>
      <c r="FL263" s="8">
        <f>SUMIFS('Aceite de Oliva'!FL$6:FL$257,'Aceite de Oliva'!$A$6:$A$257,"&gt;="&amp;$A263,'Aceite de Oliva'!$B$6:$B$257,"&lt;="&amp;$B263)</f>
        <v>0.29000000000000004</v>
      </c>
      <c r="FP263" s="8">
        <f>SUMIFS('Aceite de Oliva'!FP$6:FP$257,'Aceite de Oliva'!$A$6:$A$257,"&gt;="&amp;$A263,'Aceite de Oliva'!$B$6:$B$257,"&lt;="&amp;$B263)</f>
        <v>10.84</v>
      </c>
      <c r="FQ263" s="8">
        <f>SUMIFS('Aceite de Oliva'!FQ$6:FQ$257,'Aceite de Oliva'!$A$6:$A$257,"&gt;="&amp;$A263,'Aceite de Oliva'!$B$6:$B$257,"&lt;="&amp;$B263)</f>
        <v>26.61</v>
      </c>
      <c r="FR263" s="8">
        <f>SUMIFS('Aceite de Oliva'!FR$6:FR$257,'Aceite de Oliva'!$A$6:$A$257,"&gt;="&amp;$A263,'Aceite de Oliva'!$B$6:$B$257,"&lt;="&amp;$B263)</f>
        <v>8.76</v>
      </c>
      <c r="FS263" s="8">
        <f>SUMIFS('Aceite de Oliva'!FS$6:FS$257,'Aceite de Oliva'!$A$6:$A$257,"&gt;="&amp;$A263,'Aceite de Oliva'!$B$6:$B$257,"&lt;="&amp;$B263)</f>
        <v>1.62</v>
      </c>
      <c r="FW263" s="8">
        <f>SUMIFS('Aceite de Oliva'!FW$6:FW$257,'Aceite de Oliva'!$A$6:$A$257,"&gt;="&amp;$A263,'Aceite de Oliva'!$B$6:$B$257,"&lt;="&amp;$B263)</f>
        <v>16.329999999999998</v>
      </c>
      <c r="FX263" s="8">
        <f>SUMIFS('Aceite de Oliva'!FX$6:FX$257,'Aceite de Oliva'!$A$6:$A$257,"&gt;="&amp;$A263,'Aceite de Oliva'!$B$6:$B$257,"&lt;="&amp;$B263)</f>
        <v>19.760000000000002</v>
      </c>
      <c r="FY263" s="8">
        <f>SUMIFS('Aceite de Oliva'!FY$6:FY$257,'Aceite de Oliva'!$A$6:$A$257,"&gt;="&amp;$A263,'Aceite de Oliva'!$B$6:$B$257,"&lt;="&amp;$B263)</f>
        <v>15.54</v>
      </c>
      <c r="FZ263" s="8">
        <f>SUMIFS('Aceite de Oliva'!FZ$6:FZ$257,'Aceite de Oliva'!$A$6:$A$257,"&gt;="&amp;$A263,'Aceite de Oliva'!$B$6:$B$257,"&lt;="&amp;$B263)</f>
        <v>14.86</v>
      </c>
      <c r="GD263" s="8">
        <f>SUMIFS('Aceite de Oliva'!GD$6:GD$257,'Aceite de Oliva'!$A$6:$A$257,"&gt;="&amp;$A263,'Aceite de Oliva'!$B$6:$B$257,"&lt;="&amp;$B263)</f>
        <v>14.790000000000001</v>
      </c>
      <c r="GE263" s="8">
        <f>SUMIFS('Aceite de Oliva'!GE$6:GE$257,'Aceite de Oliva'!$A$6:$A$257,"&gt;="&amp;$A263,'Aceite de Oliva'!$B$6:$B$257,"&lt;="&amp;$B263)</f>
        <v>13.12</v>
      </c>
      <c r="GF263" s="8">
        <f>SUMIFS('Aceite de Oliva'!GF$6:GF$257,'Aceite de Oliva'!$A$6:$A$257,"&gt;="&amp;$A263,'Aceite de Oliva'!$B$6:$B$257,"&lt;="&amp;$B263)</f>
        <v>15.360000000000001</v>
      </c>
      <c r="GG263" s="8">
        <f>SUMIFS('Aceite de Oliva'!GG$6:GG$257,'Aceite de Oliva'!$A$6:$A$257,"&gt;="&amp;$A263,'Aceite de Oliva'!$B$6:$B$257,"&lt;="&amp;$B263)</f>
        <v>18.14</v>
      </c>
    </row>
    <row r="264" spans="1:189"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c r="FB264" s="8">
        <f>SUMIFS('Aceite de Oliva'!FB$6:FB$257,'Aceite de Oliva'!$A$6:$A$257,"&gt;="&amp;$A264,'Aceite de Oliva'!$B$6:$B$257,"&lt;="&amp;$B264)</f>
        <v>2.86</v>
      </c>
      <c r="FC264" s="8">
        <f>SUMIFS('Aceite de Oliva'!FC$6:FC$257,'Aceite de Oliva'!$A$6:$A$257,"&gt;="&amp;$A264,'Aceite de Oliva'!$B$6:$B$257,"&lt;="&amp;$B264)</f>
        <v>10.36</v>
      </c>
      <c r="FD264" s="8">
        <f>SUMIFS('Aceite de Oliva'!FD$6:FD$257,'Aceite de Oliva'!$A$6:$A$257,"&gt;="&amp;$A264,'Aceite de Oliva'!$B$6:$B$257,"&lt;="&amp;$B264)</f>
        <v>1.72</v>
      </c>
      <c r="FE264" s="8">
        <f>SUMIFS('Aceite de Oliva'!FE$6:FE$257,'Aceite de Oliva'!$A$6:$A$257,"&gt;="&amp;$A264,'Aceite de Oliva'!$B$6:$B$257,"&lt;="&amp;$B264)</f>
        <v>0</v>
      </c>
      <c r="FI264" s="8">
        <f>SUMIFS('Aceite de Oliva'!FI$6:FI$257,'Aceite de Oliva'!$A$6:$A$257,"&gt;="&amp;$A264,'Aceite de Oliva'!$B$6:$B$257,"&lt;="&amp;$B264)</f>
        <v>2.8200000000000003</v>
      </c>
      <c r="FJ264" s="8">
        <f>SUMIFS('Aceite de Oliva'!FJ$6:FJ$257,'Aceite de Oliva'!$A$6:$A$257,"&gt;="&amp;$A264,'Aceite de Oliva'!$B$6:$B$257,"&lt;="&amp;$B264)</f>
        <v>7.08</v>
      </c>
      <c r="FK264" s="8">
        <f>SUMIFS('Aceite de Oliva'!FK$6:FK$257,'Aceite de Oliva'!$A$6:$A$257,"&gt;="&amp;$A264,'Aceite de Oliva'!$B$6:$B$257,"&lt;="&amp;$B264)</f>
        <v>2.2200000000000002</v>
      </c>
      <c r="FL264" s="8">
        <f>SUMIFS('Aceite de Oliva'!FL$6:FL$257,'Aceite de Oliva'!$A$6:$A$257,"&gt;="&amp;$A264,'Aceite de Oliva'!$B$6:$B$257,"&lt;="&amp;$B264)</f>
        <v>0.12</v>
      </c>
      <c r="FP264" s="8">
        <f>SUMIFS('Aceite de Oliva'!FP$6:FP$257,'Aceite de Oliva'!$A$6:$A$257,"&gt;="&amp;$A264,'Aceite de Oliva'!$B$6:$B$257,"&lt;="&amp;$B264)</f>
        <v>3.14</v>
      </c>
      <c r="FQ264" s="8">
        <f>SUMIFS('Aceite de Oliva'!FQ$6:FQ$257,'Aceite de Oliva'!$A$6:$A$257,"&gt;="&amp;$A264,'Aceite de Oliva'!$B$6:$B$257,"&lt;="&amp;$B264)</f>
        <v>1.1400000000000001</v>
      </c>
      <c r="FR264" s="8">
        <f>SUMIFS('Aceite de Oliva'!FR$6:FR$257,'Aceite de Oliva'!$A$6:$A$257,"&gt;="&amp;$A264,'Aceite de Oliva'!$B$6:$B$257,"&lt;="&amp;$B264)</f>
        <v>3.25</v>
      </c>
      <c r="FS264" s="8">
        <f>SUMIFS('Aceite de Oliva'!FS$6:FS$257,'Aceite de Oliva'!$A$6:$A$257,"&gt;="&amp;$A264,'Aceite de Oliva'!$B$6:$B$257,"&lt;="&amp;$B264)</f>
        <v>2.08</v>
      </c>
      <c r="FW264" s="8">
        <f>SUMIFS('Aceite de Oliva'!FW$6:FW$257,'Aceite de Oliva'!$A$6:$A$257,"&gt;="&amp;$A264,'Aceite de Oliva'!$B$6:$B$257,"&lt;="&amp;$B264)</f>
        <v>4.08</v>
      </c>
      <c r="FX264" s="8">
        <f>SUMIFS('Aceite de Oliva'!FX$6:FX$257,'Aceite de Oliva'!$A$6:$A$257,"&gt;="&amp;$A264,'Aceite de Oliva'!$B$6:$B$257,"&lt;="&amp;$B264)</f>
        <v>4.2300000000000004</v>
      </c>
      <c r="FY264" s="8">
        <f>SUMIFS('Aceite de Oliva'!FY$6:FY$257,'Aceite de Oliva'!$A$6:$A$257,"&gt;="&amp;$A264,'Aceite de Oliva'!$B$6:$B$257,"&lt;="&amp;$B264)</f>
        <v>4.72</v>
      </c>
      <c r="FZ264" s="8">
        <f>SUMIFS('Aceite de Oliva'!FZ$6:FZ$257,'Aceite de Oliva'!$A$6:$A$257,"&gt;="&amp;$A264,'Aceite de Oliva'!$B$6:$B$257,"&lt;="&amp;$B264)</f>
        <v>1.63</v>
      </c>
      <c r="GD264" s="8">
        <f>SUMIFS('Aceite de Oliva'!GD$6:GD$257,'Aceite de Oliva'!$A$6:$A$257,"&gt;="&amp;$A264,'Aceite de Oliva'!$B$6:$B$257,"&lt;="&amp;$B264)</f>
        <v>4.5600000000000005</v>
      </c>
      <c r="GE264" s="8">
        <f>SUMIFS('Aceite de Oliva'!GE$6:GE$257,'Aceite de Oliva'!$A$6:$A$257,"&gt;="&amp;$A264,'Aceite de Oliva'!$B$6:$B$257,"&lt;="&amp;$B264)</f>
        <v>1.18</v>
      </c>
      <c r="GF264" s="8">
        <f>SUMIFS('Aceite de Oliva'!GF$6:GF$257,'Aceite de Oliva'!$A$6:$A$257,"&gt;="&amp;$A264,'Aceite de Oliva'!$B$6:$B$257,"&lt;="&amp;$B264)</f>
        <v>6.45</v>
      </c>
      <c r="GG264" s="8">
        <f>SUMIFS('Aceite de Oliva'!GG$6:GG$257,'Aceite de Oliva'!$A$6:$A$257,"&gt;="&amp;$A264,'Aceite de Oliva'!$B$6:$B$257,"&lt;="&amp;$B264)</f>
        <v>1.72</v>
      </c>
    </row>
    <row r="265" spans="1:189"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c r="FB265" s="8">
        <f>SUMIFS('Aceite de Oliva'!FB$6:FB$257,'Aceite de Oliva'!$A$6:$A$257,"&gt;="&amp;$A265,'Aceite de Oliva'!$B$6:$B$257,"&lt;="&amp;$B265)</f>
        <v>16.150000000000002</v>
      </c>
      <c r="FC265" s="8">
        <f>SUMIFS('Aceite de Oliva'!FC$6:FC$257,'Aceite de Oliva'!$A$6:$A$257,"&gt;="&amp;$A265,'Aceite de Oliva'!$B$6:$B$257,"&lt;="&amp;$B265)</f>
        <v>20.04</v>
      </c>
      <c r="FD265" s="8">
        <f>SUMIFS('Aceite de Oliva'!FD$6:FD$257,'Aceite de Oliva'!$A$6:$A$257,"&gt;="&amp;$A265,'Aceite de Oliva'!$B$6:$B$257,"&lt;="&amp;$B265)</f>
        <v>14.83</v>
      </c>
      <c r="FE265" s="8">
        <f>SUMIFS('Aceite de Oliva'!FE$6:FE$257,'Aceite de Oliva'!$A$6:$A$257,"&gt;="&amp;$A265,'Aceite de Oliva'!$B$6:$B$257,"&lt;="&amp;$B265)</f>
        <v>18.540000000000003</v>
      </c>
      <c r="FI265" s="8">
        <f>SUMIFS('Aceite de Oliva'!FI$6:FI$257,'Aceite de Oliva'!$A$6:$A$257,"&gt;="&amp;$A265,'Aceite de Oliva'!$B$6:$B$257,"&lt;="&amp;$B265)</f>
        <v>13.42</v>
      </c>
      <c r="FJ265" s="8">
        <f>SUMIFS('Aceite de Oliva'!FJ$6:FJ$257,'Aceite de Oliva'!$A$6:$A$257,"&gt;="&amp;$A265,'Aceite de Oliva'!$B$6:$B$257,"&lt;="&amp;$B265)</f>
        <v>16.97</v>
      </c>
      <c r="FK265" s="8">
        <f>SUMIFS('Aceite de Oliva'!FK$6:FK$257,'Aceite de Oliva'!$A$6:$A$257,"&gt;="&amp;$A265,'Aceite de Oliva'!$B$6:$B$257,"&lt;="&amp;$B265)</f>
        <v>14.19</v>
      </c>
      <c r="FL265" s="8">
        <f>SUMIFS('Aceite de Oliva'!FL$6:FL$257,'Aceite de Oliva'!$A$6:$A$257,"&gt;="&amp;$A265,'Aceite de Oliva'!$B$6:$B$257,"&lt;="&amp;$B265)</f>
        <v>10.61</v>
      </c>
      <c r="FP265" s="8">
        <f>SUMIFS('Aceite de Oliva'!FP$6:FP$257,'Aceite de Oliva'!$A$6:$A$257,"&gt;="&amp;$A265,'Aceite de Oliva'!$B$6:$B$257,"&lt;="&amp;$B265)</f>
        <v>12.07</v>
      </c>
      <c r="FQ265" s="8">
        <f>SUMIFS('Aceite de Oliva'!FQ$6:FQ$257,'Aceite de Oliva'!$A$6:$A$257,"&gt;="&amp;$A265,'Aceite de Oliva'!$B$6:$B$257,"&lt;="&amp;$B265)</f>
        <v>7.89</v>
      </c>
      <c r="FR265" s="8">
        <f>SUMIFS('Aceite de Oliva'!FR$6:FR$257,'Aceite de Oliva'!$A$6:$A$257,"&gt;="&amp;$A265,'Aceite de Oliva'!$B$6:$B$257,"&lt;="&amp;$B265)</f>
        <v>13.760000000000002</v>
      </c>
      <c r="FS265" s="8">
        <f>SUMIFS('Aceite de Oliva'!FS$6:FS$257,'Aceite de Oliva'!$A$6:$A$257,"&gt;="&amp;$A265,'Aceite de Oliva'!$B$6:$B$257,"&lt;="&amp;$B265)</f>
        <v>13.09</v>
      </c>
      <c r="FW265" s="8">
        <f>SUMIFS('Aceite de Oliva'!FW$6:FW$257,'Aceite de Oliva'!$A$6:$A$257,"&gt;="&amp;$A265,'Aceite de Oliva'!$B$6:$B$257,"&lt;="&amp;$B265)</f>
        <v>5.08</v>
      </c>
      <c r="FX265" s="8">
        <f>SUMIFS('Aceite de Oliva'!FX$6:FX$257,'Aceite de Oliva'!$A$6:$A$257,"&gt;="&amp;$A265,'Aceite de Oliva'!$B$6:$B$257,"&lt;="&amp;$B265)</f>
        <v>2.89</v>
      </c>
      <c r="FY265" s="8">
        <f>SUMIFS('Aceite de Oliva'!FY$6:FY$257,'Aceite de Oliva'!$A$6:$A$257,"&gt;="&amp;$A265,'Aceite de Oliva'!$B$6:$B$257,"&lt;="&amp;$B265)</f>
        <v>4.74</v>
      </c>
      <c r="FZ265" s="8">
        <f>SUMIFS('Aceite de Oliva'!FZ$6:FZ$257,'Aceite de Oliva'!$A$6:$A$257,"&gt;="&amp;$A265,'Aceite de Oliva'!$B$6:$B$257,"&lt;="&amp;$B265)</f>
        <v>8.6300000000000008</v>
      </c>
      <c r="GD265" s="8">
        <f>SUMIFS('Aceite de Oliva'!GD$6:GD$257,'Aceite de Oliva'!$A$6:$A$257,"&gt;="&amp;$A265,'Aceite de Oliva'!$B$6:$B$257,"&lt;="&amp;$B265)</f>
        <v>4.1099999999999994</v>
      </c>
      <c r="GE265" s="8">
        <f>SUMIFS('Aceite de Oliva'!GE$6:GE$257,'Aceite de Oliva'!$A$6:$A$257,"&gt;="&amp;$A265,'Aceite de Oliva'!$B$6:$B$257,"&lt;="&amp;$B265)</f>
        <v>8.09</v>
      </c>
      <c r="GF265" s="8">
        <f>SUMIFS('Aceite de Oliva'!GF$6:GF$257,'Aceite de Oliva'!$A$6:$A$257,"&gt;="&amp;$A265,'Aceite de Oliva'!$B$6:$B$257,"&lt;="&amp;$B265)</f>
        <v>4.16</v>
      </c>
      <c r="GG265" s="8">
        <f>SUMIFS('Aceite de Oliva'!GG$6:GG$257,'Aceite de Oliva'!$A$6:$A$257,"&gt;="&amp;$A265,'Aceite de Oliva'!$B$6:$B$257,"&lt;="&amp;$B265)</f>
        <v>0.72</v>
      </c>
    </row>
    <row r="266" spans="1:189"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c r="FB266" s="8">
        <f>SUMIFS('Aceite de Oliva'!FB$6:FB$257,'Aceite de Oliva'!$A$6:$A$257,"&gt;="&amp;$A266,'Aceite de Oliva'!$B$6:$B$257,"&lt;="&amp;$B266)</f>
        <v>6.0500000000000007</v>
      </c>
      <c r="FC266" s="8">
        <f>SUMIFS('Aceite de Oliva'!FC$6:FC$257,'Aceite de Oliva'!$A$6:$A$257,"&gt;="&amp;$A266,'Aceite de Oliva'!$B$6:$B$257,"&lt;="&amp;$B266)</f>
        <v>4.53</v>
      </c>
      <c r="FD266" s="8">
        <f>SUMIFS('Aceite de Oliva'!FD$6:FD$257,'Aceite de Oliva'!$A$6:$A$257,"&gt;="&amp;$A266,'Aceite de Oliva'!$B$6:$B$257,"&lt;="&amp;$B266)</f>
        <v>7.33</v>
      </c>
      <c r="FE266" s="8">
        <f>SUMIFS('Aceite de Oliva'!FE$6:FE$257,'Aceite de Oliva'!$A$6:$A$257,"&gt;="&amp;$A266,'Aceite de Oliva'!$B$6:$B$257,"&lt;="&amp;$B266)</f>
        <v>1.95</v>
      </c>
      <c r="FI266" s="8">
        <f>SUMIFS('Aceite de Oliva'!FI$6:FI$257,'Aceite de Oliva'!$A$6:$A$257,"&gt;="&amp;$A266,'Aceite de Oliva'!$B$6:$B$257,"&lt;="&amp;$B266)</f>
        <v>6.62</v>
      </c>
      <c r="FJ266" s="8">
        <f>SUMIFS('Aceite de Oliva'!FJ$6:FJ$257,'Aceite de Oliva'!$A$6:$A$257,"&gt;="&amp;$A266,'Aceite de Oliva'!$B$6:$B$257,"&lt;="&amp;$B266)</f>
        <v>7.69</v>
      </c>
      <c r="FK266" s="8">
        <f>SUMIFS('Aceite de Oliva'!FK$6:FK$257,'Aceite de Oliva'!$A$6:$A$257,"&gt;="&amp;$A266,'Aceite de Oliva'!$B$6:$B$257,"&lt;="&amp;$B266)</f>
        <v>6.41</v>
      </c>
      <c r="FL266" s="8">
        <f>SUMIFS('Aceite de Oliva'!FL$6:FL$257,'Aceite de Oliva'!$A$6:$A$257,"&gt;="&amp;$A266,'Aceite de Oliva'!$B$6:$B$257,"&lt;="&amp;$B266)</f>
        <v>5.74</v>
      </c>
      <c r="FP266" s="8">
        <f>SUMIFS('Aceite de Oliva'!FP$6:FP$257,'Aceite de Oliva'!$A$6:$A$257,"&gt;="&amp;$A266,'Aceite de Oliva'!$B$6:$B$257,"&lt;="&amp;$B266)</f>
        <v>20.010000000000002</v>
      </c>
      <c r="FQ266" s="8">
        <f>SUMIFS('Aceite de Oliva'!FQ$6:FQ$257,'Aceite de Oliva'!$A$6:$A$257,"&gt;="&amp;$A266,'Aceite de Oliva'!$B$6:$B$257,"&lt;="&amp;$B266)</f>
        <v>12.23</v>
      </c>
      <c r="FR266" s="8">
        <f>SUMIFS('Aceite de Oliva'!FR$6:FR$257,'Aceite de Oliva'!$A$6:$A$257,"&gt;="&amp;$A266,'Aceite de Oliva'!$B$6:$B$257,"&lt;="&amp;$B266)</f>
        <v>25.23</v>
      </c>
      <c r="FS266" s="8">
        <f>SUMIFS('Aceite de Oliva'!FS$6:FS$257,'Aceite de Oliva'!$A$6:$A$257,"&gt;="&amp;$A266,'Aceite de Oliva'!$B$6:$B$257,"&lt;="&amp;$B266)</f>
        <v>12.930000000000001</v>
      </c>
      <c r="FW266" s="8">
        <f>SUMIFS('Aceite de Oliva'!FW$6:FW$257,'Aceite de Oliva'!$A$6:$A$257,"&gt;="&amp;$A266,'Aceite de Oliva'!$B$6:$B$257,"&lt;="&amp;$B266)</f>
        <v>39.96</v>
      </c>
      <c r="FX266" s="8">
        <f>SUMIFS('Aceite de Oliva'!FX$6:FX$257,'Aceite de Oliva'!$A$6:$A$257,"&gt;="&amp;$A266,'Aceite de Oliva'!$B$6:$B$257,"&lt;="&amp;$B266)</f>
        <v>23.810000000000002</v>
      </c>
      <c r="FY266" s="8">
        <f>SUMIFS('Aceite de Oliva'!FY$6:FY$257,'Aceite de Oliva'!$A$6:$A$257,"&gt;="&amp;$A266,'Aceite de Oliva'!$B$6:$B$257,"&lt;="&amp;$B266)</f>
        <v>45.19</v>
      </c>
      <c r="FZ266" s="8">
        <f>SUMIFS('Aceite de Oliva'!FZ$6:FZ$257,'Aceite de Oliva'!$A$6:$A$257,"&gt;="&amp;$A266,'Aceite de Oliva'!$B$6:$B$257,"&lt;="&amp;$B266)</f>
        <v>46.67</v>
      </c>
      <c r="GD266" s="8">
        <f>SUMIFS('Aceite de Oliva'!GD$6:GD$257,'Aceite de Oliva'!$A$6:$A$257,"&gt;="&amp;$A266,'Aceite de Oliva'!$B$6:$B$257,"&lt;="&amp;$B266)</f>
        <v>43.72</v>
      </c>
      <c r="GE266" s="8">
        <f>SUMIFS('Aceite de Oliva'!GE$6:GE$257,'Aceite de Oliva'!$A$6:$A$257,"&gt;="&amp;$A266,'Aceite de Oliva'!$B$6:$B$257,"&lt;="&amp;$B266)</f>
        <v>27.810000000000002</v>
      </c>
      <c r="GF266" s="8">
        <f>SUMIFS('Aceite de Oliva'!GF$6:GF$257,'Aceite de Oliva'!$A$6:$A$257,"&gt;="&amp;$A266,'Aceite de Oliva'!$B$6:$B$257,"&lt;="&amp;$B266)</f>
        <v>46.61</v>
      </c>
      <c r="GG266" s="8">
        <f>SUMIFS('Aceite de Oliva'!GG$6:GG$257,'Aceite de Oliva'!$A$6:$A$257,"&gt;="&amp;$A266,'Aceite de Oliva'!$B$6:$B$257,"&lt;="&amp;$B266)</f>
        <v>61.21</v>
      </c>
    </row>
    <row r="267" spans="1:189"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c r="FB267" s="8">
        <f>SUMIFS('Aceite de Oliva'!FB$6:FB$257,'Aceite de Oliva'!$A$6:$A$257,"&gt;="&amp;$A267,'Aceite de Oliva'!$B$6:$B$257,"&lt;="&amp;$B267)</f>
        <v>7.33</v>
      </c>
      <c r="FC267" s="8">
        <f>SUMIFS('Aceite de Oliva'!FC$6:FC$257,'Aceite de Oliva'!$A$6:$A$257,"&gt;="&amp;$A267,'Aceite de Oliva'!$B$6:$B$257,"&lt;="&amp;$B267)</f>
        <v>8.9700000000000006</v>
      </c>
      <c r="FD267" s="8">
        <f>SUMIFS('Aceite de Oliva'!FD$6:FD$257,'Aceite de Oliva'!$A$6:$A$257,"&gt;="&amp;$A267,'Aceite de Oliva'!$B$6:$B$257,"&lt;="&amp;$B267)</f>
        <v>8.64</v>
      </c>
      <c r="FE267" s="8">
        <f>SUMIFS('Aceite de Oliva'!FE$6:FE$257,'Aceite de Oliva'!$A$6:$A$257,"&gt;="&amp;$A267,'Aceite de Oliva'!$B$6:$B$257,"&lt;="&amp;$B267)</f>
        <v>1.48</v>
      </c>
      <c r="FI267" s="8">
        <f>SUMIFS('Aceite de Oliva'!FI$6:FI$257,'Aceite de Oliva'!$A$6:$A$257,"&gt;="&amp;$A267,'Aceite de Oliva'!$B$6:$B$257,"&lt;="&amp;$B267)</f>
        <v>31.580000000000002</v>
      </c>
      <c r="FJ267" s="8">
        <f>SUMIFS('Aceite de Oliva'!FJ$6:FJ$257,'Aceite de Oliva'!$A$6:$A$257,"&gt;="&amp;$A267,'Aceite de Oliva'!$B$6:$B$257,"&lt;="&amp;$B267)</f>
        <v>7.27</v>
      </c>
      <c r="FK267" s="8">
        <f>SUMIFS('Aceite de Oliva'!FK$6:FK$257,'Aceite de Oliva'!$A$6:$A$257,"&gt;="&amp;$A267,'Aceite de Oliva'!$B$6:$B$257,"&lt;="&amp;$B267)</f>
        <v>43.12</v>
      </c>
      <c r="FL267" s="8">
        <f>SUMIFS('Aceite de Oliva'!FL$6:FL$257,'Aceite de Oliva'!$A$6:$A$257,"&gt;="&amp;$A267,'Aceite de Oliva'!$B$6:$B$257,"&lt;="&amp;$B267)</f>
        <v>24.66</v>
      </c>
      <c r="FP267" s="8">
        <f>SUMIFS('Aceite de Oliva'!FP$6:FP$257,'Aceite de Oliva'!$A$6:$A$257,"&gt;="&amp;$A267,'Aceite de Oliva'!$B$6:$B$257,"&lt;="&amp;$B267)</f>
        <v>22.14</v>
      </c>
      <c r="FQ267" s="8">
        <f>SUMIFS('Aceite de Oliva'!FQ$6:FQ$257,'Aceite de Oliva'!$A$6:$A$257,"&gt;="&amp;$A267,'Aceite de Oliva'!$B$6:$B$257,"&lt;="&amp;$B267)</f>
        <v>10.32</v>
      </c>
      <c r="FR267" s="8">
        <f>SUMIFS('Aceite de Oliva'!FR$6:FR$257,'Aceite de Oliva'!$A$6:$A$257,"&gt;="&amp;$A267,'Aceite de Oliva'!$B$6:$B$257,"&lt;="&amp;$B267)</f>
        <v>20.309999999999999</v>
      </c>
      <c r="FS267" s="8">
        <f>SUMIFS('Aceite de Oliva'!FS$6:FS$257,'Aceite de Oliva'!$A$6:$A$257,"&gt;="&amp;$A267,'Aceite de Oliva'!$B$6:$B$257,"&lt;="&amp;$B267)</f>
        <v>43.99</v>
      </c>
      <c r="FW267" s="8">
        <f>SUMIFS('Aceite de Oliva'!FW$6:FW$257,'Aceite de Oliva'!$A$6:$A$257,"&gt;="&amp;$A267,'Aceite de Oliva'!$B$6:$B$257,"&lt;="&amp;$B267)</f>
        <v>7.03</v>
      </c>
      <c r="FX267" s="8">
        <f>SUMIFS('Aceite de Oliva'!FX$6:FX$257,'Aceite de Oliva'!$A$6:$A$257,"&gt;="&amp;$A267,'Aceite de Oliva'!$B$6:$B$257,"&lt;="&amp;$B267)</f>
        <v>5.2200000000000006</v>
      </c>
      <c r="FY267" s="8">
        <f>SUMIFS('Aceite de Oliva'!FY$6:FY$257,'Aceite de Oliva'!$A$6:$A$257,"&gt;="&amp;$A267,'Aceite de Oliva'!$B$6:$B$257,"&lt;="&amp;$B267)</f>
        <v>5.88</v>
      </c>
      <c r="FZ267" s="8">
        <f>SUMIFS('Aceite de Oliva'!FZ$6:FZ$257,'Aceite de Oliva'!$A$6:$A$257,"&gt;="&amp;$A267,'Aceite de Oliva'!$B$6:$B$257,"&lt;="&amp;$B267)</f>
        <v>13.33</v>
      </c>
      <c r="GD267" s="8">
        <f>SUMIFS('Aceite de Oliva'!GD$6:GD$257,'Aceite de Oliva'!$A$6:$A$257,"&gt;="&amp;$A267,'Aceite de Oliva'!$B$6:$B$257,"&lt;="&amp;$B267)</f>
        <v>3.63</v>
      </c>
      <c r="GE267" s="8">
        <f>SUMIFS('Aceite de Oliva'!GE$6:GE$257,'Aceite de Oliva'!$A$6:$A$257,"&gt;="&amp;$A267,'Aceite de Oliva'!$B$6:$B$257,"&lt;="&amp;$B267)</f>
        <v>3.3400000000000003</v>
      </c>
      <c r="GF267" s="8">
        <f>SUMIFS('Aceite de Oliva'!GF$6:GF$257,'Aceite de Oliva'!$A$6:$A$257,"&gt;="&amp;$A267,'Aceite de Oliva'!$B$6:$B$257,"&lt;="&amp;$B267)</f>
        <v>3.5</v>
      </c>
      <c r="GG267" s="8">
        <f>SUMIFS('Aceite de Oliva'!GG$6:GG$257,'Aceite de Oliva'!$A$6:$A$257,"&gt;="&amp;$A267,'Aceite de Oliva'!$B$6:$B$257,"&lt;="&amp;$B267)</f>
        <v>1.49</v>
      </c>
    </row>
    <row r="268" spans="1:189"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c r="FB268" s="8">
        <f>SUMIFS('Aceite de Oliva'!FB$6:FB$257,'Aceite de Oliva'!$A$6:$A$257,"&gt;="&amp;$A268,'Aceite de Oliva'!$B$6:$B$257,"&lt;="&amp;$B268)</f>
        <v>3.5199999999999996</v>
      </c>
      <c r="FC268" s="8">
        <f>SUMIFS('Aceite de Oliva'!FC$6:FC$257,'Aceite de Oliva'!$A$6:$A$257,"&gt;="&amp;$A268,'Aceite de Oliva'!$B$6:$B$257,"&lt;="&amp;$B268)</f>
        <v>1.6400000000000001</v>
      </c>
      <c r="FD268" s="8">
        <f>SUMIFS('Aceite de Oliva'!FD$6:FD$257,'Aceite de Oliva'!$A$6:$A$257,"&gt;="&amp;$A268,'Aceite de Oliva'!$B$6:$B$257,"&lt;="&amp;$B268)</f>
        <v>3.1999999999999997</v>
      </c>
      <c r="FE268" s="8">
        <f>SUMIFS('Aceite de Oliva'!FE$6:FE$257,'Aceite de Oliva'!$A$6:$A$257,"&gt;="&amp;$A268,'Aceite de Oliva'!$B$6:$B$257,"&lt;="&amp;$B268)</f>
        <v>6.34</v>
      </c>
      <c r="FI268" s="8">
        <f>SUMIFS('Aceite de Oliva'!FI$6:FI$257,'Aceite de Oliva'!$A$6:$A$257,"&gt;="&amp;$A268,'Aceite de Oliva'!$B$6:$B$257,"&lt;="&amp;$B268)</f>
        <v>4.03</v>
      </c>
      <c r="FJ268" s="8">
        <f>SUMIFS('Aceite de Oliva'!FJ$6:FJ$257,'Aceite de Oliva'!$A$6:$A$257,"&gt;="&amp;$A268,'Aceite de Oliva'!$B$6:$B$257,"&lt;="&amp;$B268)</f>
        <v>1.22</v>
      </c>
      <c r="FK268" s="8">
        <f>SUMIFS('Aceite de Oliva'!FK$6:FK$257,'Aceite de Oliva'!$A$6:$A$257,"&gt;="&amp;$A268,'Aceite de Oliva'!$B$6:$B$257,"&lt;="&amp;$B268)</f>
        <v>4.3599999999999994</v>
      </c>
      <c r="FL268" s="8">
        <f>SUMIFS('Aceite de Oliva'!FL$6:FL$257,'Aceite de Oliva'!$A$6:$A$257,"&gt;="&amp;$A268,'Aceite de Oliva'!$B$6:$B$257,"&lt;="&amp;$B268)</f>
        <v>5.68</v>
      </c>
      <c r="FP268" s="8">
        <f>SUMIFS('Aceite de Oliva'!FP$6:FP$257,'Aceite de Oliva'!$A$6:$A$257,"&gt;="&amp;$A268,'Aceite de Oliva'!$B$6:$B$257,"&lt;="&amp;$B268)</f>
        <v>4.33</v>
      </c>
      <c r="FQ268" s="8">
        <f>SUMIFS('Aceite de Oliva'!FQ$6:FQ$257,'Aceite de Oliva'!$A$6:$A$257,"&gt;="&amp;$A268,'Aceite de Oliva'!$B$6:$B$257,"&lt;="&amp;$B268)</f>
        <v>3.66</v>
      </c>
      <c r="FR268" s="8">
        <f>SUMIFS('Aceite de Oliva'!FR$6:FR$257,'Aceite de Oliva'!$A$6:$A$257,"&gt;="&amp;$A268,'Aceite de Oliva'!$B$6:$B$257,"&lt;="&amp;$B268)</f>
        <v>4.09</v>
      </c>
      <c r="FS268" s="8">
        <f>SUMIFS('Aceite de Oliva'!FS$6:FS$257,'Aceite de Oliva'!$A$6:$A$257,"&gt;="&amp;$A268,'Aceite de Oliva'!$B$6:$B$257,"&lt;="&amp;$B268)</f>
        <v>5.8800000000000008</v>
      </c>
      <c r="FW268" s="8">
        <f>SUMIFS('Aceite de Oliva'!FW$6:FW$257,'Aceite de Oliva'!$A$6:$A$257,"&gt;="&amp;$A268,'Aceite de Oliva'!$B$6:$B$257,"&lt;="&amp;$B268)</f>
        <v>1.56</v>
      </c>
      <c r="FX268" s="8">
        <f>SUMIFS('Aceite de Oliva'!FX$6:FX$257,'Aceite de Oliva'!$A$6:$A$257,"&gt;="&amp;$A268,'Aceite de Oliva'!$B$6:$B$257,"&lt;="&amp;$B268)</f>
        <v>0.85</v>
      </c>
      <c r="FY268" s="8">
        <f>SUMIFS('Aceite de Oliva'!FY$6:FY$257,'Aceite de Oliva'!$A$6:$A$257,"&gt;="&amp;$A268,'Aceite de Oliva'!$B$6:$B$257,"&lt;="&amp;$B268)</f>
        <v>1.79</v>
      </c>
      <c r="FZ268" s="8">
        <f>SUMIFS('Aceite de Oliva'!FZ$6:FZ$257,'Aceite de Oliva'!$A$6:$A$257,"&gt;="&amp;$A268,'Aceite de Oliva'!$B$6:$B$257,"&lt;="&amp;$B268)</f>
        <v>1.1099999999999999</v>
      </c>
      <c r="GD268" s="8">
        <f>SUMIFS('Aceite de Oliva'!GD$6:GD$257,'Aceite de Oliva'!$A$6:$A$257,"&gt;="&amp;$A268,'Aceite de Oliva'!$B$6:$B$257,"&lt;="&amp;$B268)</f>
        <v>1.1499999999999999</v>
      </c>
      <c r="GE268" s="8">
        <f>SUMIFS('Aceite de Oliva'!GE$6:GE$257,'Aceite de Oliva'!$A$6:$A$257,"&gt;="&amp;$A268,'Aceite de Oliva'!$B$6:$B$257,"&lt;="&amp;$B268)</f>
        <v>0.21</v>
      </c>
      <c r="GF268" s="8">
        <f>SUMIFS('Aceite de Oliva'!GF$6:GF$257,'Aceite de Oliva'!$A$6:$A$257,"&gt;="&amp;$A268,'Aceite de Oliva'!$B$6:$B$257,"&lt;="&amp;$B268)</f>
        <v>1.8</v>
      </c>
      <c r="GG268" s="8">
        <f>SUMIFS('Aceite de Oliva'!GG$6:GG$257,'Aceite de Oliva'!$A$6:$A$257,"&gt;="&amp;$A268,'Aceite de Oliva'!$B$6:$B$257,"&lt;="&amp;$B268)</f>
        <v>0.48</v>
      </c>
    </row>
    <row r="269" spans="1:189"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c r="FB269" s="8">
        <f>SUMIFS('Aceite de Oliva'!FB$6:FB$257,'Aceite de Oliva'!$A$6:$A$257,"&gt;="&amp;$A269,'Aceite de Oliva'!$B$6:$B$257,"&lt;="&amp;$B269)</f>
        <v>41.33</v>
      </c>
      <c r="FC269" s="8">
        <f>SUMIFS('Aceite de Oliva'!FC$6:FC$257,'Aceite de Oliva'!$A$6:$A$257,"&gt;="&amp;$A269,'Aceite de Oliva'!$B$6:$B$257,"&lt;="&amp;$B269)</f>
        <v>20.25</v>
      </c>
      <c r="FD269" s="8">
        <f>SUMIFS('Aceite de Oliva'!FD$6:FD$257,'Aceite de Oliva'!$A$6:$A$257,"&gt;="&amp;$A269,'Aceite de Oliva'!$B$6:$B$257,"&lt;="&amp;$B269)</f>
        <v>43.6</v>
      </c>
      <c r="FE269" s="8">
        <f>SUMIFS('Aceite de Oliva'!FE$6:FE$257,'Aceite de Oliva'!$A$6:$A$257,"&gt;="&amp;$A269,'Aceite de Oliva'!$B$6:$B$257,"&lt;="&amp;$B269)</f>
        <v>60.93</v>
      </c>
      <c r="FI269" s="8">
        <f>SUMIFS('Aceite de Oliva'!FI$6:FI$257,'Aceite de Oliva'!$A$6:$A$257,"&gt;="&amp;$A269,'Aceite de Oliva'!$B$6:$B$257,"&lt;="&amp;$B269)</f>
        <v>14.66</v>
      </c>
      <c r="FJ269" s="8">
        <f>SUMIFS('Aceite de Oliva'!FJ$6:FJ$257,'Aceite de Oliva'!$A$6:$A$257,"&gt;="&amp;$A269,'Aceite de Oliva'!$B$6:$B$257,"&lt;="&amp;$B269)</f>
        <v>9.4600000000000009</v>
      </c>
      <c r="FK269" s="8">
        <f>SUMIFS('Aceite de Oliva'!FK$6:FK$257,'Aceite de Oliva'!$A$6:$A$257,"&gt;="&amp;$A269,'Aceite de Oliva'!$B$6:$B$257,"&lt;="&amp;$B269)</f>
        <v>9.6900000000000013</v>
      </c>
      <c r="FL269" s="8">
        <f>SUMIFS('Aceite de Oliva'!FL$6:FL$257,'Aceite de Oliva'!$A$6:$A$257,"&gt;="&amp;$A269,'Aceite de Oliva'!$B$6:$B$257,"&lt;="&amp;$B269)</f>
        <v>40.869999999999997</v>
      </c>
      <c r="FP269" s="8">
        <f>SUMIFS('Aceite de Oliva'!FP$6:FP$257,'Aceite de Oliva'!$A$6:$A$257,"&gt;="&amp;$A269,'Aceite de Oliva'!$B$6:$B$257,"&lt;="&amp;$B269)</f>
        <v>3.96</v>
      </c>
      <c r="FQ269" s="8">
        <f>SUMIFS('Aceite de Oliva'!FQ$6:FQ$257,'Aceite de Oliva'!$A$6:$A$257,"&gt;="&amp;$A269,'Aceite de Oliva'!$B$6:$B$257,"&lt;="&amp;$B269)</f>
        <v>4.24</v>
      </c>
      <c r="FR269" s="8">
        <f>SUMIFS('Aceite de Oliva'!FR$6:FR$257,'Aceite de Oliva'!$A$6:$A$257,"&gt;="&amp;$A269,'Aceite de Oliva'!$B$6:$B$257,"&lt;="&amp;$B269)</f>
        <v>3.84</v>
      </c>
      <c r="FS269" s="8">
        <f>SUMIFS('Aceite de Oliva'!FS$6:FS$257,'Aceite de Oliva'!$A$6:$A$257,"&gt;="&amp;$A269,'Aceite de Oliva'!$B$6:$B$257,"&lt;="&amp;$B269)</f>
        <v>3.77</v>
      </c>
      <c r="FW269" s="8">
        <f>SUMIFS('Aceite de Oliva'!FW$6:FW$257,'Aceite de Oliva'!$A$6:$A$257,"&gt;="&amp;$A269,'Aceite de Oliva'!$B$6:$B$257,"&lt;="&amp;$B269)</f>
        <v>3.5199999999999996</v>
      </c>
      <c r="FX269" s="8">
        <f>SUMIFS('Aceite de Oliva'!FX$6:FX$257,'Aceite de Oliva'!$A$6:$A$257,"&gt;="&amp;$A269,'Aceite de Oliva'!$B$6:$B$257,"&lt;="&amp;$B269)</f>
        <v>6.1</v>
      </c>
      <c r="FY269" s="8">
        <f>SUMIFS('Aceite de Oliva'!FY$6:FY$257,'Aceite de Oliva'!$A$6:$A$257,"&gt;="&amp;$A269,'Aceite de Oliva'!$B$6:$B$257,"&lt;="&amp;$B269)</f>
        <v>2.84</v>
      </c>
      <c r="FZ269" s="8">
        <f>SUMIFS('Aceite de Oliva'!FZ$6:FZ$257,'Aceite de Oliva'!$A$6:$A$257,"&gt;="&amp;$A269,'Aceite de Oliva'!$B$6:$B$257,"&lt;="&amp;$B269)</f>
        <v>3.7600000000000002</v>
      </c>
      <c r="GD269" s="8">
        <f>SUMIFS('Aceite de Oliva'!GD$6:GD$257,'Aceite de Oliva'!$A$6:$A$257,"&gt;="&amp;$A269,'Aceite de Oliva'!$B$6:$B$257,"&lt;="&amp;$B269)</f>
        <v>3.9899999999999998</v>
      </c>
      <c r="GE269" s="8">
        <f>SUMIFS('Aceite de Oliva'!GE$6:GE$257,'Aceite de Oliva'!$A$6:$A$257,"&gt;="&amp;$A269,'Aceite de Oliva'!$B$6:$B$257,"&lt;="&amp;$B269)</f>
        <v>5.52</v>
      </c>
      <c r="GF269" s="8">
        <f>SUMIFS('Aceite de Oliva'!GF$6:GF$257,'Aceite de Oliva'!$A$6:$A$257,"&gt;="&amp;$A269,'Aceite de Oliva'!$B$6:$B$257,"&lt;="&amp;$B269)</f>
        <v>3.73</v>
      </c>
      <c r="GG269" s="8">
        <f>SUMIFS('Aceite de Oliva'!GG$6:GG$257,'Aceite de Oliva'!$A$6:$A$257,"&gt;="&amp;$A269,'Aceite de Oliva'!$B$6:$B$257,"&lt;="&amp;$B269)</f>
        <v>3.08</v>
      </c>
    </row>
    <row r="270" spans="1:189"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c r="FB270" s="8">
        <f>SUMIFS('Aceite de Oliva'!FB$6:FB$257,'Aceite de Oliva'!$A$6:$A$257,"&gt;="&amp;$A270,'Aceite de Oliva'!$B$6:$B$257,"&lt;="&amp;$B270)</f>
        <v>3.2800000000000002</v>
      </c>
      <c r="FC270" s="8">
        <f>SUMIFS('Aceite de Oliva'!FC$6:FC$257,'Aceite de Oliva'!$A$6:$A$257,"&gt;="&amp;$A270,'Aceite de Oliva'!$B$6:$B$257,"&lt;="&amp;$B270)</f>
        <v>4.53</v>
      </c>
      <c r="FD270" s="8">
        <f>SUMIFS('Aceite de Oliva'!FD$6:FD$257,'Aceite de Oliva'!$A$6:$A$257,"&gt;="&amp;$A270,'Aceite de Oliva'!$B$6:$B$257,"&lt;="&amp;$B270)</f>
        <v>2.97</v>
      </c>
      <c r="FE270" s="8">
        <f>SUMIFS('Aceite de Oliva'!FE$6:FE$257,'Aceite de Oliva'!$A$6:$A$257,"&gt;="&amp;$A270,'Aceite de Oliva'!$B$6:$B$257,"&lt;="&amp;$B270)</f>
        <v>2.5099999999999998</v>
      </c>
      <c r="FI270" s="8">
        <f>SUMIFS('Aceite de Oliva'!FI$6:FI$257,'Aceite de Oliva'!$A$6:$A$257,"&gt;="&amp;$A270,'Aceite de Oliva'!$B$6:$B$257,"&lt;="&amp;$B270)</f>
        <v>1.3099999999999998</v>
      </c>
      <c r="FJ270" s="8">
        <f>SUMIFS('Aceite de Oliva'!FJ$6:FJ$257,'Aceite de Oliva'!$A$6:$A$257,"&gt;="&amp;$A270,'Aceite de Oliva'!$B$6:$B$257,"&lt;="&amp;$B270)</f>
        <v>1.35</v>
      </c>
      <c r="FK270" s="8">
        <f>SUMIFS('Aceite de Oliva'!FK$6:FK$257,'Aceite de Oliva'!$A$6:$A$257,"&gt;="&amp;$A270,'Aceite de Oliva'!$B$6:$B$257,"&lt;="&amp;$B270)</f>
        <v>1.59</v>
      </c>
      <c r="FL270" s="8">
        <f>SUMIFS('Aceite de Oliva'!FL$6:FL$257,'Aceite de Oliva'!$A$6:$A$257,"&gt;="&amp;$A270,'Aceite de Oliva'!$B$6:$B$257,"&lt;="&amp;$B270)</f>
        <v>0</v>
      </c>
      <c r="FP270" s="8">
        <f>SUMIFS('Aceite de Oliva'!FP$6:FP$257,'Aceite de Oliva'!$A$6:$A$257,"&gt;="&amp;$A270,'Aceite de Oliva'!$B$6:$B$257,"&lt;="&amp;$B270)</f>
        <v>1.29</v>
      </c>
      <c r="FQ270" s="8">
        <f>SUMIFS('Aceite de Oliva'!FQ$6:FQ$257,'Aceite de Oliva'!$A$6:$A$257,"&gt;="&amp;$A270,'Aceite de Oliva'!$B$6:$B$257,"&lt;="&amp;$B270)</f>
        <v>2.95</v>
      </c>
      <c r="FR270" s="8">
        <f>SUMIFS('Aceite de Oliva'!FR$6:FR$257,'Aceite de Oliva'!$A$6:$A$257,"&gt;="&amp;$A270,'Aceite de Oliva'!$B$6:$B$257,"&lt;="&amp;$B270)</f>
        <v>1.1000000000000001</v>
      </c>
      <c r="FS270" s="8">
        <f>SUMIFS('Aceite de Oliva'!FS$6:FS$257,'Aceite de Oliva'!$A$6:$A$257,"&gt;="&amp;$A270,'Aceite de Oliva'!$B$6:$B$257,"&lt;="&amp;$B270)</f>
        <v>0</v>
      </c>
      <c r="FW270" s="8">
        <f>SUMIFS('Aceite de Oliva'!FW$6:FW$257,'Aceite de Oliva'!$A$6:$A$257,"&gt;="&amp;$A270,'Aceite de Oliva'!$B$6:$B$257,"&lt;="&amp;$B270)</f>
        <v>1.45</v>
      </c>
      <c r="FX270" s="8">
        <f>SUMIFS('Aceite de Oliva'!FX$6:FX$257,'Aceite de Oliva'!$A$6:$A$257,"&gt;="&amp;$A270,'Aceite de Oliva'!$B$6:$B$257,"&lt;="&amp;$B270)</f>
        <v>1.71</v>
      </c>
      <c r="FY270" s="8">
        <f>SUMIFS('Aceite de Oliva'!FY$6:FY$257,'Aceite de Oliva'!$A$6:$A$257,"&gt;="&amp;$A270,'Aceite de Oliva'!$B$6:$B$257,"&lt;="&amp;$B270)</f>
        <v>1.39</v>
      </c>
      <c r="FZ270" s="8">
        <f>SUMIFS('Aceite de Oliva'!FZ$6:FZ$257,'Aceite de Oliva'!$A$6:$A$257,"&gt;="&amp;$A270,'Aceite de Oliva'!$B$6:$B$257,"&lt;="&amp;$B270)</f>
        <v>0</v>
      </c>
      <c r="GD270" s="8">
        <f>SUMIFS('Aceite de Oliva'!GD$6:GD$257,'Aceite de Oliva'!$A$6:$A$257,"&gt;="&amp;$A270,'Aceite de Oliva'!$B$6:$B$257,"&lt;="&amp;$B270)</f>
        <v>0.79</v>
      </c>
      <c r="GE270" s="8">
        <f>SUMIFS('Aceite de Oliva'!GE$6:GE$257,'Aceite de Oliva'!$A$6:$A$257,"&gt;="&amp;$A270,'Aceite de Oliva'!$B$6:$B$257,"&lt;="&amp;$B270)</f>
        <v>1.01</v>
      </c>
      <c r="GF270" s="8">
        <f>SUMIFS('Aceite de Oliva'!GF$6:GF$257,'Aceite de Oliva'!$A$6:$A$257,"&gt;="&amp;$A270,'Aceite de Oliva'!$B$6:$B$257,"&lt;="&amp;$B270)</f>
        <v>0.33</v>
      </c>
      <c r="GG270" s="8">
        <f>SUMIFS('Aceite de Oliva'!GG$6:GG$257,'Aceite de Oliva'!$A$6:$A$257,"&gt;="&amp;$A270,'Aceite de Oliva'!$B$6:$B$257,"&lt;="&amp;$B270)</f>
        <v>0.44</v>
      </c>
    </row>
    <row r="271" spans="1:189"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c r="FB271" s="8">
        <f>SUMIFS('Aceite de Oliva'!FB$6:FB$257,'Aceite de Oliva'!$A$6:$A$257,"&gt;="&amp;$A271,'Aceite de Oliva'!$B$6:$B$257,"&lt;="&amp;$B271)</f>
        <v>0.54999999999999993</v>
      </c>
      <c r="FC271" s="8">
        <f>SUMIFS('Aceite de Oliva'!FC$6:FC$257,'Aceite de Oliva'!$A$6:$A$257,"&gt;="&amp;$A271,'Aceite de Oliva'!$B$6:$B$257,"&lt;="&amp;$B271)</f>
        <v>0.96</v>
      </c>
      <c r="FD271" s="8">
        <f>SUMIFS('Aceite de Oliva'!FD$6:FD$257,'Aceite de Oliva'!$A$6:$A$257,"&gt;="&amp;$A271,'Aceite de Oliva'!$B$6:$B$257,"&lt;="&amp;$B271)</f>
        <v>0.66</v>
      </c>
      <c r="FE271" s="8">
        <f>SUMIFS('Aceite de Oliva'!FE$6:FE$257,'Aceite de Oliva'!$A$6:$A$257,"&gt;="&amp;$A271,'Aceite de Oliva'!$B$6:$B$257,"&lt;="&amp;$B271)</f>
        <v>0</v>
      </c>
      <c r="FI271" s="8">
        <f>SUMIFS('Aceite de Oliva'!FI$6:FI$257,'Aceite de Oliva'!$A$6:$A$257,"&gt;="&amp;$A271,'Aceite de Oliva'!$B$6:$B$257,"&lt;="&amp;$B271)</f>
        <v>0.89999999999999991</v>
      </c>
      <c r="FJ271" s="8">
        <f>SUMIFS('Aceite de Oliva'!FJ$6:FJ$257,'Aceite de Oliva'!$A$6:$A$257,"&gt;="&amp;$A271,'Aceite de Oliva'!$B$6:$B$257,"&lt;="&amp;$B271)</f>
        <v>1.52</v>
      </c>
      <c r="FK271" s="8">
        <f>SUMIFS('Aceite de Oliva'!FK$6:FK$257,'Aceite de Oliva'!$A$6:$A$257,"&gt;="&amp;$A271,'Aceite de Oliva'!$B$6:$B$257,"&lt;="&amp;$B271)</f>
        <v>0.78999999999999992</v>
      </c>
      <c r="FL271" s="8">
        <f>SUMIFS('Aceite de Oliva'!FL$6:FL$257,'Aceite de Oliva'!$A$6:$A$257,"&gt;="&amp;$A271,'Aceite de Oliva'!$B$6:$B$257,"&lt;="&amp;$B271)</f>
        <v>0</v>
      </c>
      <c r="FP271" s="8">
        <f>SUMIFS('Aceite de Oliva'!FP$6:FP$257,'Aceite de Oliva'!$A$6:$A$257,"&gt;="&amp;$A271,'Aceite de Oliva'!$B$6:$B$257,"&lt;="&amp;$B271)</f>
        <v>0.65</v>
      </c>
      <c r="FQ271" s="8">
        <f>SUMIFS('Aceite de Oliva'!FQ$6:FQ$257,'Aceite de Oliva'!$A$6:$A$257,"&gt;="&amp;$A271,'Aceite de Oliva'!$B$6:$B$257,"&lt;="&amp;$B271)</f>
        <v>0</v>
      </c>
      <c r="FR271" s="8">
        <f>SUMIFS('Aceite de Oliva'!FR$6:FR$257,'Aceite de Oliva'!$A$6:$A$257,"&gt;="&amp;$A271,'Aceite de Oliva'!$B$6:$B$257,"&lt;="&amp;$B271)</f>
        <v>0.73</v>
      </c>
      <c r="FS271" s="8">
        <f>SUMIFS('Aceite de Oliva'!FS$6:FS$257,'Aceite de Oliva'!$A$6:$A$257,"&gt;="&amp;$A271,'Aceite de Oliva'!$B$6:$B$257,"&lt;="&amp;$B271)</f>
        <v>0.82</v>
      </c>
      <c r="FW271" s="8">
        <f>SUMIFS('Aceite de Oliva'!FW$6:FW$257,'Aceite de Oliva'!$A$6:$A$257,"&gt;="&amp;$A271,'Aceite de Oliva'!$B$6:$B$257,"&lt;="&amp;$B271)</f>
        <v>1.61</v>
      </c>
      <c r="FX271" s="8">
        <f>SUMIFS('Aceite de Oliva'!FX$6:FX$257,'Aceite de Oliva'!$A$6:$A$257,"&gt;="&amp;$A271,'Aceite de Oliva'!$B$6:$B$257,"&lt;="&amp;$B271)</f>
        <v>1.28</v>
      </c>
      <c r="FY271" s="8">
        <f>SUMIFS('Aceite de Oliva'!FY$6:FY$257,'Aceite de Oliva'!$A$6:$A$257,"&gt;="&amp;$A271,'Aceite de Oliva'!$B$6:$B$257,"&lt;="&amp;$B271)</f>
        <v>2.02</v>
      </c>
      <c r="FZ271" s="8">
        <f>SUMIFS('Aceite de Oliva'!FZ$6:FZ$257,'Aceite de Oliva'!$A$6:$A$257,"&gt;="&amp;$A271,'Aceite de Oliva'!$B$6:$B$257,"&lt;="&amp;$B271)</f>
        <v>1.03</v>
      </c>
      <c r="GD271" s="8">
        <f>SUMIFS('Aceite de Oliva'!GD$6:GD$257,'Aceite de Oliva'!$A$6:$A$257,"&gt;="&amp;$A271,'Aceite de Oliva'!$B$6:$B$257,"&lt;="&amp;$B271)</f>
        <v>1.3800000000000001</v>
      </c>
      <c r="GE271" s="8">
        <f>SUMIFS('Aceite de Oliva'!GE$6:GE$257,'Aceite de Oliva'!$A$6:$A$257,"&gt;="&amp;$A271,'Aceite de Oliva'!$B$6:$B$257,"&lt;="&amp;$B271)</f>
        <v>3.35</v>
      </c>
      <c r="GF271" s="8">
        <f>SUMIFS('Aceite de Oliva'!GF$6:GF$257,'Aceite de Oliva'!$A$6:$A$257,"&gt;="&amp;$A271,'Aceite de Oliva'!$B$6:$B$257,"&lt;="&amp;$B271)</f>
        <v>0.9</v>
      </c>
      <c r="GG271" s="8">
        <f>SUMIFS('Aceite de Oliva'!GG$6:GG$257,'Aceite de Oliva'!$A$6:$A$257,"&gt;="&amp;$A271,'Aceite de Oliva'!$B$6:$B$257,"&lt;="&amp;$B271)</f>
        <v>0</v>
      </c>
    </row>
    <row r="272" spans="1:189"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c r="FB272" s="8">
        <f>SUMIFS('Aceite de Oliva'!FB$6:FB$257,'Aceite de Oliva'!$A$6:$A$257,"&gt;="&amp;$A272,'Aceite de Oliva'!$B$6:$B$257,"&lt;="&amp;$B272)</f>
        <v>1.38</v>
      </c>
      <c r="FC272" s="8">
        <f>SUMIFS('Aceite de Oliva'!FC$6:FC$257,'Aceite de Oliva'!$A$6:$A$257,"&gt;="&amp;$A272,'Aceite de Oliva'!$B$6:$B$257,"&lt;="&amp;$B272)</f>
        <v>3.6900000000000004</v>
      </c>
      <c r="FD272" s="8">
        <f>SUMIFS('Aceite de Oliva'!FD$6:FD$257,'Aceite de Oliva'!$A$6:$A$257,"&gt;="&amp;$A272,'Aceite de Oliva'!$B$6:$B$257,"&lt;="&amp;$B272)</f>
        <v>1.0899999999999999</v>
      </c>
      <c r="FE272" s="8">
        <f>SUMIFS('Aceite de Oliva'!FE$6:FE$257,'Aceite de Oliva'!$A$6:$A$257,"&gt;="&amp;$A272,'Aceite de Oliva'!$B$6:$B$257,"&lt;="&amp;$B272)</f>
        <v>0</v>
      </c>
      <c r="FI272" s="8">
        <f>SUMIFS('Aceite de Oliva'!FI$6:FI$257,'Aceite de Oliva'!$A$6:$A$257,"&gt;="&amp;$A272,'Aceite de Oliva'!$B$6:$B$257,"&lt;="&amp;$B272)</f>
        <v>0.53</v>
      </c>
      <c r="FJ272" s="8">
        <f>SUMIFS('Aceite de Oliva'!FJ$6:FJ$257,'Aceite de Oliva'!$A$6:$A$257,"&gt;="&amp;$A272,'Aceite de Oliva'!$B$6:$B$257,"&lt;="&amp;$B272)</f>
        <v>1.43</v>
      </c>
      <c r="FK272" s="8">
        <f>SUMIFS('Aceite de Oliva'!FK$6:FK$257,'Aceite de Oliva'!$A$6:$A$257,"&gt;="&amp;$A272,'Aceite de Oliva'!$B$6:$B$257,"&lt;="&amp;$B272)</f>
        <v>0.27</v>
      </c>
      <c r="FL272" s="8">
        <f>SUMIFS('Aceite de Oliva'!FL$6:FL$257,'Aceite de Oliva'!$A$6:$A$257,"&gt;="&amp;$A272,'Aceite de Oliva'!$B$6:$B$257,"&lt;="&amp;$B272)</f>
        <v>0</v>
      </c>
      <c r="FP272" s="8">
        <f>SUMIFS('Aceite de Oliva'!FP$6:FP$257,'Aceite de Oliva'!$A$6:$A$257,"&gt;="&amp;$A272,'Aceite de Oliva'!$B$6:$B$257,"&lt;="&amp;$B272)</f>
        <v>1.29</v>
      </c>
      <c r="FQ272" s="8">
        <f>SUMIFS('Aceite de Oliva'!FQ$6:FQ$257,'Aceite de Oliva'!$A$6:$A$257,"&gt;="&amp;$A272,'Aceite de Oliva'!$B$6:$B$257,"&lt;="&amp;$B272)</f>
        <v>1.9200000000000002</v>
      </c>
      <c r="FR272" s="8">
        <f>SUMIFS('Aceite de Oliva'!FR$6:FR$257,'Aceite de Oliva'!$A$6:$A$257,"&gt;="&amp;$A272,'Aceite de Oliva'!$B$6:$B$257,"&lt;="&amp;$B272)</f>
        <v>1.27</v>
      </c>
      <c r="FS272" s="8">
        <f>SUMIFS('Aceite de Oliva'!FS$6:FS$257,'Aceite de Oliva'!$A$6:$A$257,"&gt;="&amp;$A272,'Aceite de Oliva'!$B$6:$B$257,"&lt;="&amp;$B272)</f>
        <v>0.95</v>
      </c>
      <c r="FW272" s="8">
        <f>SUMIFS('Aceite de Oliva'!FW$6:FW$257,'Aceite de Oliva'!$A$6:$A$257,"&gt;="&amp;$A272,'Aceite de Oliva'!$B$6:$B$257,"&lt;="&amp;$B272)</f>
        <v>0.71</v>
      </c>
      <c r="FX272" s="8">
        <f>SUMIFS('Aceite de Oliva'!FX$6:FX$257,'Aceite de Oliva'!$A$6:$A$257,"&gt;="&amp;$A272,'Aceite de Oliva'!$B$6:$B$257,"&lt;="&amp;$B272)</f>
        <v>1.47</v>
      </c>
      <c r="FY272" s="8">
        <f>SUMIFS('Aceite de Oliva'!FY$6:FY$257,'Aceite de Oliva'!$A$6:$A$257,"&gt;="&amp;$A272,'Aceite de Oliva'!$B$6:$B$257,"&lt;="&amp;$B272)</f>
        <v>0.17</v>
      </c>
      <c r="FZ272" s="8">
        <f>SUMIFS('Aceite de Oliva'!FZ$6:FZ$257,'Aceite de Oliva'!$A$6:$A$257,"&gt;="&amp;$A272,'Aceite de Oliva'!$B$6:$B$257,"&lt;="&amp;$B272)</f>
        <v>1.8</v>
      </c>
      <c r="GD272" s="8">
        <f>SUMIFS('Aceite de Oliva'!GD$6:GD$257,'Aceite de Oliva'!$A$6:$A$257,"&gt;="&amp;$A272,'Aceite de Oliva'!$B$6:$B$257,"&lt;="&amp;$B272)</f>
        <v>0.52</v>
      </c>
      <c r="GE272" s="8">
        <f>SUMIFS('Aceite de Oliva'!GE$6:GE$257,'Aceite de Oliva'!$A$6:$A$257,"&gt;="&amp;$A272,'Aceite de Oliva'!$B$6:$B$257,"&lt;="&amp;$B272)</f>
        <v>0.62</v>
      </c>
      <c r="GF272" s="8">
        <f>SUMIFS('Aceite de Oliva'!GF$6:GF$257,'Aceite de Oliva'!$A$6:$A$257,"&gt;="&amp;$A272,'Aceite de Oliva'!$B$6:$B$257,"&lt;="&amp;$B272)</f>
        <v>0.28000000000000003</v>
      </c>
      <c r="GG272" s="8">
        <f>SUMIFS('Aceite de Oliva'!GG$6:GG$257,'Aceite de Oliva'!$A$6:$A$257,"&gt;="&amp;$A272,'Aceite de Oliva'!$B$6:$B$257,"&lt;="&amp;$B272)</f>
        <v>1.39</v>
      </c>
    </row>
    <row r="273" spans="1:189"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c r="FB273" s="8">
        <f>SUMIFS('Aceite de Oliva'!FB$6:FB$257,'Aceite de Oliva'!$A$6:$A$257,"&gt;="&amp;$A273,'Aceite de Oliva'!$B$6:$B$257,"&lt;="&amp;$B273)</f>
        <v>0.4</v>
      </c>
      <c r="FC273" s="8">
        <f>SUMIFS('Aceite de Oliva'!FC$6:FC$257,'Aceite de Oliva'!$A$6:$A$257,"&gt;="&amp;$A273,'Aceite de Oliva'!$B$6:$B$257,"&lt;="&amp;$B273)</f>
        <v>0.19</v>
      </c>
      <c r="FD273" s="8">
        <f>SUMIFS('Aceite de Oliva'!FD$6:FD$257,'Aceite de Oliva'!$A$6:$A$257,"&gt;="&amp;$A273,'Aceite de Oliva'!$B$6:$B$257,"&lt;="&amp;$B273)</f>
        <v>0.59</v>
      </c>
      <c r="FE273" s="8">
        <f>SUMIFS('Aceite de Oliva'!FE$6:FE$257,'Aceite de Oliva'!$A$6:$A$257,"&gt;="&amp;$A273,'Aceite de Oliva'!$B$6:$B$257,"&lt;="&amp;$B273)</f>
        <v>0</v>
      </c>
      <c r="FI273" s="8">
        <f>SUMIFS('Aceite de Oliva'!FI$6:FI$257,'Aceite de Oliva'!$A$6:$A$257,"&gt;="&amp;$A273,'Aceite de Oliva'!$B$6:$B$257,"&lt;="&amp;$B273)</f>
        <v>0.6</v>
      </c>
      <c r="FJ273" s="8">
        <f>SUMIFS('Aceite de Oliva'!FJ$6:FJ$257,'Aceite de Oliva'!$A$6:$A$257,"&gt;="&amp;$A273,'Aceite de Oliva'!$B$6:$B$257,"&lt;="&amp;$B273)</f>
        <v>0.28000000000000003</v>
      </c>
      <c r="FK273" s="8">
        <f>SUMIFS('Aceite de Oliva'!FK$6:FK$257,'Aceite de Oliva'!$A$6:$A$257,"&gt;="&amp;$A273,'Aceite de Oliva'!$B$6:$B$257,"&lt;="&amp;$B273)</f>
        <v>0.83</v>
      </c>
      <c r="FL273" s="8">
        <f>SUMIFS('Aceite de Oliva'!FL$6:FL$257,'Aceite de Oliva'!$A$6:$A$257,"&gt;="&amp;$A273,'Aceite de Oliva'!$B$6:$B$257,"&lt;="&amp;$B273)</f>
        <v>0.17</v>
      </c>
      <c r="FP273" s="8">
        <f>SUMIFS('Aceite de Oliva'!FP$6:FP$257,'Aceite de Oliva'!$A$6:$A$257,"&gt;="&amp;$A273,'Aceite de Oliva'!$B$6:$B$257,"&lt;="&amp;$B273)</f>
        <v>0.75</v>
      </c>
      <c r="FQ273" s="8">
        <f>SUMIFS('Aceite de Oliva'!FQ$6:FQ$257,'Aceite de Oliva'!$A$6:$A$257,"&gt;="&amp;$A273,'Aceite de Oliva'!$B$6:$B$257,"&lt;="&amp;$B273)</f>
        <v>0.31</v>
      </c>
      <c r="FR273" s="8">
        <f>SUMIFS('Aceite de Oliva'!FR$6:FR$257,'Aceite de Oliva'!$A$6:$A$257,"&gt;="&amp;$A273,'Aceite de Oliva'!$B$6:$B$257,"&lt;="&amp;$B273)</f>
        <v>1.06</v>
      </c>
      <c r="FS273" s="8">
        <f>SUMIFS('Aceite de Oliva'!FS$6:FS$257,'Aceite de Oliva'!$A$6:$A$257,"&gt;="&amp;$A273,'Aceite de Oliva'!$B$6:$B$257,"&lt;="&amp;$B273)</f>
        <v>0.36</v>
      </c>
      <c r="FW273" s="8">
        <f>SUMIFS('Aceite de Oliva'!FW$6:FW$257,'Aceite de Oliva'!$A$6:$A$257,"&gt;="&amp;$A273,'Aceite de Oliva'!$B$6:$B$257,"&lt;="&amp;$B273)</f>
        <v>0.59</v>
      </c>
      <c r="FX273" s="8">
        <f>SUMIFS('Aceite de Oliva'!FX$6:FX$257,'Aceite de Oliva'!$A$6:$A$257,"&gt;="&amp;$A273,'Aceite de Oliva'!$B$6:$B$257,"&lt;="&amp;$B273)</f>
        <v>1.93</v>
      </c>
      <c r="FY273" s="8">
        <f>SUMIFS('Aceite de Oliva'!FY$6:FY$257,'Aceite de Oliva'!$A$6:$A$257,"&gt;="&amp;$A273,'Aceite de Oliva'!$B$6:$B$257,"&lt;="&amp;$B273)</f>
        <v>0.32</v>
      </c>
      <c r="FZ273" s="8">
        <f>SUMIFS('Aceite de Oliva'!FZ$6:FZ$257,'Aceite de Oliva'!$A$6:$A$257,"&gt;="&amp;$A273,'Aceite de Oliva'!$B$6:$B$257,"&lt;="&amp;$B273)</f>
        <v>0</v>
      </c>
      <c r="GD273" s="8">
        <f>SUMIFS('Aceite de Oliva'!GD$6:GD$257,'Aceite de Oliva'!$A$6:$A$257,"&gt;="&amp;$A273,'Aceite de Oliva'!$B$6:$B$257,"&lt;="&amp;$B273)</f>
        <v>3.23</v>
      </c>
      <c r="GE273" s="8">
        <f>SUMIFS('Aceite de Oliva'!GE$6:GE$257,'Aceite de Oliva'!$A$6:$A$257,"&gt;="&amp;$A273,'Aceite de Oliva'!$B$6:$B$257,"&lt;="&amp;$B273)</f>
        <v>11.39</v>
      </c>
      <c r="GF273" s="8">
        <f>SUMIFS('Aceite de Oliva'!GF$6:GF$257,'Aceite de Oliva'!$A$6:$A$257,"&gt;="&amp;$A273,'Aceite de Oliva'!$B$6:$B$257,"&lt;="&amp;$B273)</f>
        <v>1.49</v>
      </c>
      <c r="GG273" s="8">
        <f>SUMIFS('Aceite de Oliva'!GG$6:GG$257,'Aceite de Oliva'!$A$6:$A$257,"&gt;="&amp;$A273,'Aceite de Oliva'!$B$6:$B$257,"&lt;="&amp;$B273)</f>
        <v>0</v>
      </c>
    </row>
    <row r="274" spans="1:189"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c r="FB274" s="8">
        <f>SUMIFS('Aceite de Oliva'!FB$6:FB$257,'Aceite de Oliva'!$A$6:$A$257,"&gt;="&amp;$A274,'Aceite de Oliva'!$B$6:$B$257,"&lt;="&amp;$B274)</f>
        <v>0.9</v>
      </c>
      <c r="FC274" s="8">
        <f>SUMIFS('Aceite de Oliva'!FC$6:FC$257,'Aceite de Oliva'!$A$6:$A$257,"&gt;="&amp;$A274,'Aceite de Oliva'!$B$6:$B$257,"&lt;="&amp;$B274)</f>
        <v>1.6600000000000001</v>
      </c>
      <c r="FD274" s="8">
        <f>SUMIFS('Aceite de Oliva'!FD$6:FD$257,'Aceite de Oliva'!$A$6:$A$257,"&gt;="&amp;$A274,'Aceite de Oliva'!$B$6:$B$257,"&lt;="&amp;$B274)</f>
        <v>0.78</v>
      </c>
      <c r="FE274" s="8">
        <f>SUMIFS('Aceite de Oliva'!FE$6:FE$257,'Aceite de Oliva'!$A$6:$A$257,"&gt;="&amp;$A274,'Aceite de Oliva'!$B$6:$B$257,"&lt;="&amp;$B274)</f>
        <v>0</v>
      </c>
      <c r="FI274" s="8">
        <f>SUMIFS('Aceite de Oliva'!FI$6:FI$257,'Aceite de Oliva'!$A$6:$A$257,"&gt;="&amp;$A274,'Aceite de Oliva'!$B$6:$B$257,"&lt;="&amp;$B274)</f>
        <v>1.7</v>
      </c>
      <c r="FJ274" s="8">
        <f>SUMIFS('Aceite de Oliva'!FJ$6:FJ$257,'Aceite de Oliva'!$A$6:$A$257,"&gt;="&amp;$A274,'Aceite de Oliva'!$B$6:$B$257,"&lt;="&amp;$B274)</f>
        <v>3.78</v>
      </c>
      <c r="FK274" s="8">
        <f>SUMIFS('Aceite de Oliva'!FK$6:FK$257,'Aceite de Oliva'!$A$6:$A$257,"&gt;="&amp;$A274,'Aceite de Oliva'!$B$6:$B$257,"&lt;="&amp;$B274)</f>
        <v>1.44</v>
      </c>
      <c r="FL274" s="8">
        <f>SUMIFS('Aceite de Oliva'!FL$6:FL$257,'Aceite de Oliva'!$A$6:$A$257,"&gt;="&amp;$A274,'Aceite de Oliva'!$B$6:$B$257,"&lt;="&amp;$B274)</f>
        <v>0.18</v>
      </c>
      <c r="FP274" s="8">
        <f>SUMIFS('Aceite de Oliva'!FP$6:FP$257,'Aceite de Oliva'!$A$6:$A$257,"&gt;="&amp;$A274,'Aceite de Oliva'!$B$6:$B$257,"&lt;="&amp;$B274)</f>
        <v>1.1399999999999999</v>
      </c>
      <c r="FQ274" s="8">
        <f>SUMIFS('Aceite de Oliva'!FQ$6:FQ$257,'Aceite de Oliva'!$A$6:$A$257,"&gt;="&amp;$A274,'Aceite de Oliva'!$B$6:$B$257,"&lt;="&amp;$B274)</f>
        <v>2.96</v>
      </c>
      <c r="FR274" s="8">
        <f>SUMIFS('Aceite de Oliva'!FR$6:FR$257,'Aceite de Oliva'!$A$6:$A$257,"&gt;="&amp;$A274,'Aceite de Oliva'!$B$6:$B$257,"&lt;="&amp;$B274)</f>
        <v>0.62</v>
      </c>
      <c r="FS274" s="8">
        <f>SUMIFS('Aceite de Oliva'!FS$6:FS$257,'Aceite de Oliva'!$A$6:$A$257,"&gt;="&amp;$A274,'Aceite de Oliva'!$B$6:$B$257,"&lt;="&amp;$B274)</f>
        <v>0</v>
      </c>
      <c r="FW274" s="8">
        <f>SUMIFS('Aceite de Oliva'!FW$6:FW$257,'Aceite de Oliva'!$A$6:$A$257,"&gt;="&amp;$A274,'Aceite de Oliva'!$B$6:$B$257,"&lt;="&amp;$B274)</f>
        <v>1.31</v>
      </c>
      <c r="FX274" s="8">
        <f>SUMIFS('Aceite de Oliva'!FX$6:FX$257,'Aceite de Oliva'!$A$6:$A$257,"&gt;="&amp;$A274,'Aceite de Oliva'!$B$6:$B$257,"&lt;="&amp;$B274)</f>
        <v>2.3200000000000003</v>
      </c>
      <c r="FY274" s="8">
        <f>SUMIFS('Aceite de Oliva'!FY$6:FY$257,'Aceite de Oliva'!$A$6:$A$257,"&gt;="&amp;$A274,'Aceite de Oliva'!$B$6:$B$257,"&lt;="&amp;$B274)</f>
        <v>1.4000000000000001</v>
      </c>
      <c r="FZ274" s="8">
        <f>SUMIFS('Aceite de Oliva'!FZ$6:FZ$257,'Aceite de Oliva'!$A$6:$A$257,"&gt;="&amp;$A274,'Aceite de Oliva'!$B$6:$B$257,"&lt;="&amp;$B274)</f>
        <v>0</v>
      </c>
      <c r="GD274" s="8">
        <f>SUMIFS('Aceite de Oliva'!GD$6:GD$257,'Aceite de Oliva'!$A$6:$A$257,"&gt;="&amp;$A274,'Aceite de Oliva'!$B$6:$B$257,"&lt;="&amp;$B274)</f>
        <v>1.5699999999999998</v>
      </c>
      <c r="GE274" s="8">
        <f>SUMIFS('Aceite de Oliva'!GE$6:GE$257,'Aceite de Oliva'!$A$6:$A$257,"&gt;="&amp;$A274,'Aceite de Oliva'!$B$6:$B$257,"&lt;="&amp;$B274)</f>
        <v>1.3599999999999999</v>
      </c>
      <c r="GF274" s="8">
        <f>SUMIFS('Aceite de Oliva'!GF$6:GF$257,'Aceite de Oliva'!$A$6:$A$257,"&gt;="&amp;$A274,'Aceite de Oliva'!$B$6:$B$257,"&lt;="&amp;$B274)</f>
        <v>1.3299999999999998</v>
      </c>
      <c r="GG274" s="8">
        <f>SUMIFS('Aceite de Oliva'!GG$6:GG$257,'Aceite de Oliva'!$A$6:$A$257,"&gt;="&amp;$A274,'Aceite de Oliva'!$B$6:$B$257,"&lt;="&amp;$B274)</f>
        <v>1.29</v>
      </c>
    </row>
    <row r="275" spans="1:189"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c r="FB275" s="8">
        <f>SUMIFS('Aceite de Oliva'!FB$6:FB$257,'Aceite de Oliva'!$A$6:$A$257,"&gt;="&amp;$A275,'Aceite de Oliva'!$B$6:$B$257,"&lt;="&amp;$B275)</f>
        <v>1.48</v>
      </c>
      <c r="FC275" s="8">
        <f>SUMIFS('Aceite de Oliva'!FC$6:FC$257,'Aceite de Oliva'!$A$6:$A$257,"&gt;="&amp;$A275,'Aceite de Oliva'!$B$6:$B$257,"&lt;="&amp;$B275)</f>
        <v>0.86</v>
      </c>
      <c r="FD275" s="8">
        <f>SUMIFS('Aceite de Oliva'!FD$6:FD$257,'Aceite de Oliva'!$A$6:$A$257,"&gt;="&amp;$A275,'Aceite de Oliva'!$B$6:$B$257,"&lt;="&amp;$B275)</f>
        <v>1.8900000000000001</v>
      </c>
      <c r="FE275" s="8">
        <f>SUMIFS('Aceite de Oliva'!FE$6:FE$257,'Aceite de Oliva'!$A$6:$A$257,"&gt;="&amp;$A275,'Aceite de Oliva'!$B$6:$B$257,"&lt;="&amp;$B275)</f>
        <v>0.41</v>
      </c>
      <c r="FI275" s="8">
        <f>SUMIFS('Aceite de Oliva'!FI$6:FI$257,'Aceite de Oliva'!$A$6:$A$257,"&gt;="&amp;$A275,'Aceite de Oliva'!$B$6:$B$257,"&lt;="&amp;$B275)</f>
        <v>0.79</v>
      </c>
      <c r="FJ275" s="8">
        <f>SUMIFS('Aceite de Oliva'!FJ$6:FJ$257,'Aceite de Oliva'!$A$6:$A$257,"&gt;="&amp;$A275,'Aceite de Oliva'!$B$6:$B$257,"&lt;="&amp;$B275)</f>
        <v>1.02</v>
      </c>
      <c r="FK275" s="8">
        <f>SUMIFS('Aceite de Oliva'!FK$6:FK$257,'Aceite de Oliva'!$A$6:$A$257,"&gt;="&amp;$A275,'Aceite de Oliva'!$B$6:$B$257,"&lt;="&amp;$B275)</f>
        <v>0.75</v>
      </c>
      <c r="FL275" s="8">
        <f>SUMIFS('Aceite de Oliva'!FL$6:FL$257,'Aceite de Oliva'!$A$6:$A$257,"&gt;="&amp;$A275,'Aceite de Oliva'!$B$6:$B$257,"&lt;="&amp;$B275)</f>
        <v>0</v>
      </c>
      <c r="FP275" s="8">
        <f>SUMIFS('Aceite de Oliva'!FP$6:FP$257,'Aceite de Oliva'!$A$6:$A$257,"&gt;="&amp;$A275,'Aceite de Oliva'!$B$6:$B$257,"&lt;="&amp;$B275)</f>
        <v>1.56</v>
      </c>
      <c r="FQ275" s="8">
        <f>SUMIFS('Aceite de Oliva'!FQ$6:FQ$257,'Aceite de Oliva'!$A$6:$A$257,"&gt;="&amp;$A275,'Aceite de Oliva'!$B$6:$B$257,"&lt;="&amp;$B275)</f>
        <v>2.41</v>
      </c>
      <c r="FR275" s="8">
        <f>SUMIFS('Aceite de Oliva'!FR$6:FR$257,'Aceite de Oliva'!$A$6:$A$257,"&gt;="&amp;$A275,'Aceite de Oliva'!$B$6:$B$257,"&lt;="&amp;$B275)</f>
        <v>1.69</v>
      </c>
      <c r="FS275" s="8">
        <f>SUMIFS('Aceite de Oliva'!FS$6:FS$257,'Aceite de Oliva'!$A$6:$A$257,"&gt;="&amp;$A275,'Aceite de Oliva'!$B$6:$B$257,"&lt;="&amp;$B275)</f>
        <v>0.2</v>
      </c>
      <c r="FW275" s="8">
        <f>SUMIFS('Aceite de Oliva'!FW$6:FW$257,'Aceite de Oliva'!$A$6:$A$257,"&gt;="&amp;$A275,'Aceite de Oliva'!$B$6:$B$257,"&lt;="&amp;$B275)</f>
        <v>0.47</v>
      </c>
      <c r="FX275" s="8">
        <f>SUMIFS('Aceite de Oliva'!FX$6:FX$257,'Aceite de Oliva'!$A$6:$A$257,"&gt;="&amp;$A275,'Aceite de Oliva'!$B$6:$B$257,"&lt;="&amp;$B275)</f>
        <v>0.23</v>
      </c>
      <c r="FY275" s="8">
        <f>SUMIFS('Aceite de Oliva'!FY$6:FY$257,'Aceite de Oliva'!$A$6:$A$257,"&gt;="&amp;$A275,'Aceite de Oliva'!$B$6:$B$257,"&lt;="&amp;$B275)</f>
        <v>0.63</v>
      </c>
      <c r="FZ275" s="8">
        <f>SUMIFS('Aceite de Oliva'!FZ$6:FZ$257,'Aceite de Oliva'!$A$6:$A$257,"&gt;="&amp;$A275,'Aceite de Oliva'!$B$6:$B$257,"&lt;="&amp;$B275)</f>
        <v>0</v>
      </c>
      <c r="GD275" s="8">
        <f>SUMIFS('Aceite de Oliva'!GD$6:GD$257,'Aceite de Oliva'!$A$6:$A$257,"&gt;="&amp;$A275,'Aceite de Oliva'!$B$6:$B$257,"&lt;="&amp;$B275)</f>
        <v>0.89</v>
      </c>
      <c r="GE275" s="8">
        <f>SUMIFS('Aceite de Oliva'!GE$6:GE$257,'Aceite de Oliva'!$A$6:$A$257,"&gt;="&amp;$A275,'Aceite de Oliva'!$B$6:$B$257,"&lt;="&amp;$B275)</f>
        <v>0.89</v>
      </c>
      <c r="GF275" s="8">
        <f>SUMIFS('Aceite de Oliva'!GF$6:GF$257,'Aceite de Oliva'!$A$6:$A$257,"&gt;="&amp;$A275,'Aceite de Oliva'!$B$6:$B$257,"&lt;="&amp;$B275)</f>
        <v>1.26</v>
      </c>
      <c r="GG275" s="8">
        <f>SUMIFS('Aceite de Oliva'!GG$6:GG$257,'Aceite de Oliva'!$A$6:$A$257,"&gt;="&amp;$A275,'Aceite de Oliva'!$B$6:$B$257,"&lt;="&amp;$B275)</f>
        <v>0</v>
      </c>
    </row>
    <row r="276" spans="1:189"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c r="FB276" s="8">
        <f>SUMIFS('Aceite de Oliva'!FB$6:FB$257,'Aceite de Oliva'!$A$6:$A$257,"&gt;="&amp;$A276,'Aceite de Oliva'!$B$6:$B$257,"&lt;="&amp;$B276)</f>
        <v>0.96</v>
      </c>
      <c r="FC276" s="8">
        <f>SUMIFS('Aceite de Oliva'!FC$6:FC$257,'Aceite de Oliva'!$A$6:$A$257,"&gt;="&amp;$A276,'Aceite de Oliva'!$B$6:$B$257,"&lt;="&amp;$B276)</f>
        <v>2.0099999999999998</v>
      </c>
      <c r="FD276" s="8">
        <f>SUMIFS('Aceite de Oliva'!FD$6:FD$257,'Aceite de Oliva'!$A$6:$A$257,"&gt;="&amp;$A276,'Aceite de Oliva'!$B$6:$B$257,"&lt;="&amp;$B276)</f>
        <v>0.89999999999999991</v>
      </c>
      <c r="FE276" s="8">
        <f>SUMIFS('Aceite de Oliva'!FE$6:FE$257,'Aceite de Oliva'!$A$6:$A$257,"&gt;="&amp;$A276,'Aceite de Oliva'!$B$6:$B$257,"&lt;="&amp;$B276)</f>
        <v>0</v>
      </c>
      <c r="FI276" s="8">
        <f>SUMIFS('Aceite de Oliva'!FI$6:FI$257,'Aceite de Oliva'!$A$6:$A$257,"&gt;="&amp;$A276,'Aceite de Oliva'!$B$6:$B$257,"&lt;="&amp;$B276)</f>
        <v>0.5</v>
      </c>
      <c r="FJ276" s="8">
        <f>SUMIFS('Aceite de Oliva'!FJ$6:FJ$257,'Aceite de Oliva'!$A$6:$A$257,"&gt;="&amp;$A276,'Aceite de Oliva'!$B$6:$B$257,"&lt;="&amp;$B276)</f>
        <v>0.6</v>
      </c>
      <c r="FK276" s="8">
        <f>SUMIFS('Aceite de Oliva'!FK$6:FK$257,'Aceite de Oliva'!$A$6:$A$257,"&gt;="&amp;$A276,'Aceite de Oliva'!$B$6:$B$257,"&lt;="&amp;$B276)</f>
        <v>0.18000000000000002</v>
      </c>
      <c r="FL276" s="8">
        <f>SUMIFS('Aceite de Oliva'!FL$6:FL$257,'Aceite de Oliva'!$A$6:$A$257,"&gt;="&amp;$A276,'Aceite de Oliva'!$B$6:$B$257,"&lt;="&amp;$B276)</f>
        <v>0</v>
      </c>
      <c r="FP276" s="8">
        <f>SUMIFS('Aceite de Oliva'!FP$6:FP$257,'Aceite de Oliva'!$A$6:$A$257,"&gt;="&amp;$A276,'Aceite de Oliva'!$B$6:$B$257,"&lt;="&amp;$B276)</f>
        <v>0.77</v>
      </c>
      <c r="FQ276" s="8">
        <f>SUMIFS('Aceite de Oliva'!FQ$6:FQ$257,'Aceite de Oliva'!$A$6:$A$257,"&gt;="&amp;$A276,'Aceite de Oliva'!$B$6:$B$257,"&lt;="&amp;$B276)</f>
        <v>2.87</v>
      </c>
      <c r="FR276" s="8">
        <f>SUMIFS('Aceite de Oliva'!FR$6:FR$257,'Aceite de Oliva'!$A$6:$A$257,"&gt;="&amp;$A276,'Aceite de Oliva'!$B$6:$B$257,"&lt;="&amp;$B276)</f>
        <v>0.37</v>
      </c>
      <c r="FS276" s="8">
        <f>SUMIFS('Aceite de Oliva'!FS$6:FS$257,'Aceite de Oliva'!$A$6:$A$257,"&gt;="&amp;$A276,'Aceite de Oliva'!$B$6:$B$257,"&lt;="&amp;$B276)</f>
        <v>0</v>
      </c>
      <c r="FW276" s="8">
        <f>SUMIFS('Aceite de Oliva'!FW$6:FW$257,'Aceite de Oliva'!$A$6:$A$257,"&gt;="&amp;$A276,'Aceite de Oliva'!$B$6:$B$257,"&lt;="&amp;$B276)</f>
        <v>1.49</v>
      </c>
      <c r="FX276" s="8">
        <f>SUMIFS('Aceite de Oliva'!FX$6:FX$257,'Aceite de Oliva'!$A$6:$A$257,"&gt;="&amp;$A276,'Aceite de Oliva'!$B$6:$B$257,"&lt;="&amp;$B276)</f>
        <v>2.19</v>
      </c>
      <c r="FY276" s="8">
        <f>SUMIFS('Aceite de Oliva'!FY$6:FY$257,'Aceite de Oliva'!$A$6:$A$257,"&gt;="&amp;$A276,'Aceite de Oliva'!$B$6:$B$257,"&lt;="&amp;$B276)</f>
        <v>1.2</v>
      </c>
      <c r="FZ276" s="8">
        <f>SUMIFS('Aceite de Oliva'!FZ$6:FZ$257,'Aceite de Oliva'!$A$6:$A$257,"&gt;="&amp;$A276,'Aceite de Oliva'!$B$6:$B$257,"&lt;="&amp;$B276)</f>
        <v>0.55000000000000004</v>
      </c>
      <c r="GD276" s="8">
        <f>SUMIFS('Aceite de Oliva'!GD$6:GD$257,'Aceite de Oliva'!$A$6:$A$257,"&gt;="&amp;$A276,'Aceite de Oliva'!$B$6:$B$257,"&lt;="&amp;$B276)</f>
        <v>1.31</v>
      </c>
      <c r="GE276" s="8">
        <f>SUMIFS('Aceite de Oliva'!GE$6:GE$257,'Aceite de Oliva'!$A$6:$A$257,"&gt;="&amp;$A276,'Aceite de Oliva'!$B$6:$B$257,"&lt;="&amp;$B276)</f>
        <v>0.88</v>
      </c>
      <c r="GF276" s="8">
        <f>SUMIFS('Aceite de Oliva'!GF$6:GF$257,'Aceite de Oliva'!$A$6:$A$257,"&gt;="&amp;$A276,'Aceite de Oliva'!$B$6:$B$257,"&lt;="&amp;$B276)</f>
        <v>0.36</v>
      </c>
      <c r="GG276" s="8">
        <f>SUMIFS('Aceite de Oliva'!GG$6:GG$257,'Aceite de Oliva'!$A$6:$A$257,"&gt;="&amp;$A276,'Aceite de Oliva'!$B$6:$B$257,"&lt;="&amp;$B276)</f>
        <v>0.86</v>
      </c>
    </row>
    <row r="277" spans="1:189"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c r="FB277" s="8">
        <f>SUMIFS('Aceite de Oliva'!FB$6:FB$257,'Aceite de Oliva'!$A$6:$A$257,"&gt;="&amp;$A277,'Aceite de Oliva'!$B$6:$B$257,"&lt;="&amp;$B277)</f>
        <v>1.29</v>
      </c>
      <c r="FC277" s="8">
        <f>SUMIFS('Aceite de Oliva'!FC$6:FC$257,'Aceite de Oliva'!$A$6:$A$257,"&gt;="&amp;$A277,'Aceite de Oliva'!$B$6:$B$257,"&lt;="&amp;$B277)</f>
        <v>0.14000000000000001</v>
      </c>
      <c r="FD277" s="8">
        <f>SUMIFS('Aceite de Oliva'!FD$6:FD$257,'Aceite de Oliva'!$A$6:$A$257,"&gt;="&amp;$A277,'Aceite de Oliva'!$B$6:$B$257,"&lt;="&amp;$B277)</f>
        <v>1.77</v>
      </c>
      <c r="FE277" s="8">
        <f>SUMIFS('Aceite de Oliva'!FE$6:FE$257,'Aceite de Oliva'!$A$6:$A$257,"&gt;="&amp;$A277,'Aceite de Oliva'!$B$6:$B$257,"&lt;="&amp;$B277)</f>
        <v>0.57999999999999996</v>
      </c>
      <c r="FI277" s="8">
        <f>SUMIFS('Aceite de Oliva'!FI$6:FI$257,'Aceite de Oliva'!$A$6:$A$257,"&gt;="&amp;$A277,'Aceite de Oliva'!$B$6:$B$257,"&lt;="&amp;$B277)</f>
        <v>0.96</v>
      </c>
      <c r="FJ277" s="8">
        <f>SUMIFS('Aceite de Oliva'!FJ$6:FJ$257,'Aceite de Oliva'!$A$6:$A$257,"&gt;="&amp;$A277,'Aceite de Oliva'!$B$6:$B$257,"&lt;="&amp;$B277)</f>
        <v>0.72</v>
      </c>
      <c r="FK277" s="8">
        <f>SUMIFS('Aceite de Oliva'!FK$6:FK$257,'Aceite de Oliva'!$A$6:$A$257,"&gt;="&amp;$A277,'Aceite de Oliva'!$B$6:$B$257,"&lt;="&amp;$B277)</f>
        <v>1.1599999999999999</v>
      </c>
      <c r="FL277" s="8">
        <f>SUMIFS('Aceite de Oliva'!FL$6:FL$257,'Aceite de Oliva'!$A$6:$A$257,"&gt;="&amp;$A277,'Aceite de Oliva'!$B$6:$B$257,"&lt;="&amp;$B277)</f>
        <v>0.59</v>
      </c>
      <c r="FP277" s="8">
        <f>SUMIFS('Aceite de Oliva'!FP$6:FP$257,'Aceite de Oliva'!$A$6:$A$257,"&gt;="&amp;$A277,'Aceite de Oliva'!$B$6:$B$257,"&lt;="&amp;$B277)</f>
        <v>0.74</v>
      </c>
      <c r="FQ277" s="8">
        <f>SUMIFS('Aceite de Oliva'!FQ$6:FQ$257,'Aceite de Oliva'!$A$6:$A$257,"&gt;="&amp;$A277,'Aceite de Oliva'!$B$6:$B$257,"&lt;="&amp;$B277)</f>
        <v>0.67</v>
      </c>
      <c r="FR277" s="8">
        <f>SUMIFS('Aceite de Oliva'!FR$6:FR$257,'Aceite de Oliva'!$A$6:$A$257,"&gt;="&amp;$A277,'Aceite de Oliva'!$B$6:$B$257,"&lt;="&amp;$B277)</f>
        <v>0.61</v>
      </c>
      <c r="FS277" s="8">
        <f>SUMIFS('Aceite de Oliva'!FS$6:FS$257,'Aceite de Oliva'!$A$6:$A$257,"&gt;="&amp;$A277,'Aceite de Oliva'!$B$6:$B$257,"&lt;="&amp;$B277)</f>
        <v>0</v>
      </c>
      <c r="FW277" s="8">
        <f>SUMIFS('Aceite de Oliva'!FW$6:FW$257,'Aceite de Oliva'!$A$6:$A$257,"&gt;="&amp;$A277,'Aceite de Oliva'!$B$6:$B$257,"&lt;="&amp;$B277)</f>
        <v>1.81</v>
      </c>
      <c r="FX277" s="8">
        <f>SUMIFS('Aceite de Oliva'!FX$6:FX$257,'Aceite de Oliva'!$A$6:$A$257,"&gt;="&amp;$A277,'Aceite de Oliva'!$B$6:$B$257,"&lt;="&amp;$B277)</f>
        <v>0.78</v>
      </c>
      <c r="FY277" s="8">
        <f>SUMIFS('Aceite de Oliva'!FY$6:FY$257,'Aceite de Oliva'!$A$6:$A$257,"&gt;="&amp;$A277,'Aceite de Oliva'!$B$6:$B$257,"&lt;="&amp;$B277)</f>
        <v>1.7000000000000002</v>
      </c>
      <c r="FZ277" s="8">
        <f>SUMIFS('Aceite de Oliva'!FZ$6:FZ$257,'Aceite de Oliva'!$A$6:$A$257,"&gt;="&amp;$A277,'Aceite de Oliva'!$B$6:$B$257,"&lt;="&amp;$B277)</f>
        <v>3.34</v>
      </c>
      <c r="GD277" s="8">
        <f>SUMIFS('Aceite de Oliva'!GD$6:GD$257,'Aceite de Oliva'!$A$6:$A$257,"&gt;="&amp;$A277,'Aceite de Oliva'!$B$6:$B$257,"&lt;="&amp;$B277)</f>
        <v>0.83</v>
      </c>
      <c r="GE277" s="8">
        <f>SUMIFS('Aceite de Oliva'!GE$6:GE$257,'Aceite de Oliva'!$A$6:$A$257,"&gt;="&amp;$A277,'Aceite de Oliva'!$B$6:$B$257,"&lt;="&amp;$B277)</f>
        <v>0.28999999999999998</v>
      </c>
      <c r="GF277" s="8">
        <f>SUMIFS('Aceite de Oliva'!GF$6:GF$257,'Aceite de Oliva'!$A$6:$A$257,"&gt;="&amp;$A277,'Aceite de Oliva'!$B$6:$B$257,"&lt;="&amp;$B277)</f>
        <v>0.56999999999999995</v>
      </c>
      <c r="GG277" s="8">
        <f>SUMIFS('Aceite de Oliva'!GG$6:GG$257,'Aceite de Oliva'!$A$6:$A$257,"&gt;="&amp;$A277,'Aceite de Oliva'!$B$6:$B$257,"&lt;="&amp;$B277)</f>
        <v>2.5</v>
      </c>
    </row>
    <row r="278" spans="1:189"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c r="FB278" s="8">
        <f>SUMIFS('Aceite de Oliva'!FB$6:FB$257,'Aceite de Oliva'!$A$6:$A$257,"&gt;="&amp;$A278,'Aceite de Oliva'!$B$6:$B$257,"&lt;="&amp;$B278)</f>
        <v>1.1600000000000001</v>
      </c>
      <c r="FC278" s="8">
        <f>SUMIFS('Aceite de Oliva'!FC$6:FC$257,'Aceite de Oliva'!$A$6:$A$257,"&gt;="&amp;$A278,'Aceite de Oliva'!$B$6:$B$257,"&lt;="&amp;$B278)</f>
        <v>0.27</v>
      </c>
      <c r="FD278" s="8">
        <f>SUMIFS('Aceite de Oliva'!FD$6:FD$257,'Aceite de Oliva'!$A$6:$A$257,"&gt;="&amp;$A278,'Aceite de Oliva'!$B$6:$B$257,"&lt;="&amp;$B278)</f>
        <v>0.82000000000000006</v>
      </c>
      <c r="FE278" s="8">
        <f>SUMIFS('Aceite de Oliva'!FE$6:FE$257,'Aceite de Oliva'!$A$6:$A$257,"&gt;="&amp;$A278,'Aceite de Oliva'!$B$6:$B$257,"&lt;="&amp;$B278)</f>
        <v>0</v>
      </c>
      <c r="FI278" s="8">
        <f>SUMIFS('Aceite de Oliva'!FI$6:FI$257,'Aceite de Oliva'!$A$6:$A$257,"&gt;="&amp;$A278,'Aceite de Oliva'!$B$6:$B$257,"&lt;="&amp;$B278)</f>
        <v>0.18</v>
      </c>
      <c r="FJ278" s="8">
        <f>SUMIFS('Aceite de Oliva'!FJ$6:FJ$257,'Aceite de Oliva'!$A$6:$A$257,"&gt;="&amp;$A278,'Aceite de Oliva'!$B$6:$B$257,"&lt;="&amp;$B278)</f>
        <v>0</v>
      </c>
      <c r="FK278" s="8">
        <f>SUMIFS('Aceite de Oliva'!FK$6:FK$257,'Aceite de Oliva'!$A$6:$A$257,"&gt;="&amp;$A278,'Aceite de Oliva'!$B$6:$B$257,"&lt;="&amp;$B278)</f>
        <v>0.16</v>
      </c>
      <c r="FL278" s="8">
        <f>SUMIFS('Aceite de Oliva'!FL$6:FL$257,'Aceite de Oliva'!$A$6:$A$257,"&gt;="&amp;$A278,'Aceite de Oliva'!$B$6:$B$257,"&lt;="&amp;$B278)</f>
        <v>0</v>
      </c>
      <c r="FP278" s="8">
        <f>SUMIFS('Aceite de Oliva'!FP$6:FP$257,'Aceite de Oliva'!$A$6:$A$257,"&gt;="&amp;$A278,'Aceite de Oliva'!$B$6:$B$257,"&lt;="&amp;$B278)</f>
        <v>0.43</v>
      </c>
      <c r="FQ278" s="8">
        <f>SUMIFS('Aceite de Oliva'!FQ$6:FQ$257,'Aceite de Oliva'!$A$6:$A$257,"&gt;="&amp;$A278,'Aceite de Oliva'!$B$6:$B$257,"&lt;="&amp;$B278)</f>
        <v>1.41</v>
      </c>
      <c r="FR278" s="8">
        <f>SUMIFS('Aceite de Oliva'!FR$6:FR$257,'Aceite de Oliva'!$A$6:$A$257,"&gt;="&amp;$A278,'Aceite de Oliva'!$B$6:$B$257,"&lt;="&amp;$B278)</f>
        <v>0.26</v>
      </c>
      <c r="FS278" s="8">
        <f>SUMIFS('Aceite de Oliva'!FS$6:FS$257,'Aceite de Oliva'!$A$6:$A$257,"&gt;="&amp;$A278,'Aceite de Oliva'!$B$6:$B$257,"&lt;="&amp;$B278)</f>
        <v>0</v>
      </c>
      <c r="FW278" s="8">
        <f>SUMIFS('Aceite de Oliva'!FW$6:FW$257,'Aceite de Oliva'!$A$6:$A$257,"&gt;="&amp;$A278,'Aceite de Oliva'!$B$6:$B$257,"&lt;="&amp;$B278)</f>
        <v>0.64999999999999991</v>
      </c>
      <c r="FX278" s="8">
        <f>SUMIFS('Aceite de Oliva'!FX$6:FX$257,'Aceite de Oliva'!$A$6:$A$257,"&gt;="&amp;$A278,'Aceite de Oliva'!$B$6:$B$257,"&lt;="&amp;$B278)</f>
        <v>1.45</v>
      </c>
      <c r="FY278" s="8">
        <f>SUMIFS('Aceite de Oliva'!FY$6:FY$257,'Aceite de Oliva'!$A$6:$A$257,"&gt;="&amp;$A278,'Aceite de Oliva'!$B$6:$B$257,"&lt;="&amp;$B278)</f>
        <v>0.64999999999999991</v>
      </c>
      <c r="FZ278" s="8">
        <f>SUMIFS('Aceite de Oliva'!FZ$6:FZ$257,'Aceite de Oliva'!$A$6:$A$257,"&gt;="&amp;$A278,'Aceite de Oliva'!$B$6:$B$257,"&lt;="&amp;$B278)</f>
        <v>0</v>
      </c>
      <c r="GD278" s="8">
        <f>SUMIFS('Aceite de Oliva'!GD$6:GD$257,'Aceite de Oliva'!$A$6:$A$257,"&gt;="&amp;$A278,'Aceite de Oliva'!$B$6:$B$257,"&lt;="&amp;$B278)</f>
        <v>0.1</v>
      </c>
      <c r="GE278" s="8">
        <f>SUMIFS('Aceite de Oliva'!GE$6:GE$257,'Aceite de Oliva'!$A$6:$A$257,"&gt;="&amp;$A278,'Aceite de Oliva'!$B$6:$B$257,"&lt;="&amp;$B278)</f>
        <v>0</v>
      </c>
      <c r="GF278" s="8">
        <f>SUMIFS('Aceite de Oliva'!GF$6:GF$257,'Aceite de Oliva'!$A$6:$A$257,"&gt;="&amp;$A278,'Aceite de Oliva'!$B$6:$B$257,"&lt;="&amp;$B278)</f>
        <v>0.17</v>
      </c>
      <c r="GG278" s="8">
        <f>SUMIFS('Aceite de Oliva'!GG$6:GG$257,'Aceite de Oliva'!$A$6:$A$257,"&gt;="&amp;$A278,'Aceite de Oliva'!$B$6:$B$257,"&lt;="&amp;$B278)</f>
        <v>0</v>
      </c>
    </row>
    <row r="279" spans="1:189"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c r="FB279" s="8">
        <f>SUMIFS('Aceite de Oliva'!FB$6:FB$257,'Aceite de Oliva'!$A$6:$A$257,"&gt;="&amp;$A279,'Aceite de Oliva'!$B$6:$B$257,"&lt;="&amp;$B279)</f>
        <v>3.24</v>
      </c>
      <c r="FC279" s="8">
        <f>SUMIFS('Aceite de Oliva'!FC$6:FC$257,'Aceite de Oliva'!$A$6:$A$257,"&gt;="&amp;$A279,'Aceite de Oliva'!$B$6:$B$257,"&lt;="&amp;$B279)</f>
        <v>8.56</v>
      </c>
      <c r="FD279" s="8">
        <f>SUMIFS('Aceite de Oliva'!FD$6:FD$257,'Aceite de Oliva'!$A$6:$A$257,"&gt;="&amp;$A279,'Aceite de Oliva'!$B$6:$B$257,"&lt;="&amp;$B279)</f>
        <v>2.4300000000000002</v>
      </c>
      <c r="FE279" s="8">
        <f>SUMIFS('Aceite de Oliva'!FE$6:FE$257,'Aceite de Oliva'!$A$6:$A$257,"&gt;="&amp;$A279,'Aceite de Oliva'!$B$6:$B$257,"&lt;="&amp;$B279)</f>
        <v>1.79</v>
      </c>
      <c r="FI279" s="8">
        <f>SUMIFS('Aceite de Oliva'!FI$6:FI$257,'Aceite de Oliva'!$A$6:$A$257,"&gt;="&amp;$A279,'Aceite de Oliva'!$B$6:$B$257,"&lt;="&amp;$B279)</f>
        <v>6.45</v>
      </c>
      <c r="FJ279" s="8">
        <f>SUMIFS('Aceite de Oliva'!FJ$6:FJ$257,'Aceite de Oliva'!$A$6:$A$257,"&gt;="&amp;$A279,'Aceite de Oliva'!$B$6:$B$257,"&lt;="&amp;$B279)</f>
        <v>19.62</v>
      </c>
      <c r="FK279" s="8">
        <f>SUMIFS('Aceite de Oliva'!FK$6:FK$257,'Aceite de Oliva'!$A$6:$A$257,"&gt;="&amp;$A279,'Aceite de Oliva'!$B$6:$B$257,"&lt;="&amp;$B279)</f>
        <v>2.94</v>
      </c>
      <c r="FL279" s="8">
        <f>SUMIFS('Aceite de Oliva'!FL$6:FL$257,'Aceite de Oliva'!$A$6:$A$257,"&gt;="&amp;$A279,'Aceite de Oliva'!$B$6:$B$257,"&lt;="&amp;$B279)</f>
        <v>2.27</v>
      </c>
      <c r="FP279" s="8">
        <f>SUMIFS('Aceite de Oliva'!FP$6:FP$257,'Aceite de Oliva'!$A$6:$A$257,"&gt;="&amp;$A279,'Aceite de Oliva'!$B$6:$B$257,"&lt;="&amp;$B279)</f>
        <v>4.3500000000000005</v>
      </c>
      <c r="FQ279" s="8">
        <f>SUMIFS('Aceite de Oliva'!FQ$6:FQ$257,'Aceite de Oliva'!$A$6:$A$257,"&gt;="&amp;$A279,'Aceite de Oliva'!$B$6:$B$257,"&lt;="&amp;$B279)</f>
        <v>9.25</v>
      </c>
      <c r="FR279" s="8">
        <f>SUMIFS('Aceite de Oliva'!FR$6:FR$257,'Aceite de Oliva'!$A$6:$A$257,"&gt;="&amp;$A279,'Aceite de Oliva'!$B$6:$B$257,"&lt;="&amp;$B279)</f>
        <v>2.2799999999999998</v>
      </c>
      <c r="FS279" s="8">
        <f>SUMIFS('Aceite de Oliva'!FS$6:FS$257,'Aceite de Oliva'!$A$6:$A$257,"&gt;="&amp;$A279,'Aceite de Oliva'!$B$6:$B$257,"&lt;="&amp;$B279)</f>
        <v>6.14</v>
      </c>
      <c r="FW279" s="8">
        <f>SUMIFS('Aceite de Oliva'!FW$6:FW$257,'Aceite de Oliva'!$A$6:$A$257,"&gt;="&amp;$A279,'Aceite de Oliva'!$B$6:$B$257,"&lt;="&amp;$B279)</f>
        <v>4.4300000000000006</v>
      </c>
      <c r="FX279" s="8">
        <f>SUMIFS('Aceite de Oliva'!FX$6:FX$257,'Aceite de Oliva'!$A$6:$A$257,"&gt;="&amp;$A279,'Aceite de Oliva'!$B$6:$B$257,"&lt;="&amp;$B279)</f>
        <v>10.690000000000001</v>
      </c>
      <c r="FY279" s="8">
        <f>SUMIFS('Aceite de Oliva'!FY$6:FY$257,'Aceite de Oliva'!$A$6:$A$257,"&gt;="&amp;$A279,'Aceite de Oliva'!$B$6:$B$257,"&lt;="&amp;$B279)</f>
        <v>2.5299999999999998</v>
      </c>
      <c r="FZ279" s="8">
        <f>SUMIFS('Aceite de Oliva'!FZ$6:FZ$257,'Aceite de Oliva'!$A$6:$A$257,"&gt;="&amp;$A279,'Aceite de Oliva'!$B$6:$B$257,"&lt;="&amp;$B279)</f>
        <v>0.98</v>
      </c>
      <c r="GD279" s="8">
        <f>SUMIFS('Aceite de Oliva'!GD$6:GD$257,'Aceite de Oliva'!$A$6:$A$257,"&gt;="&amp;$A279,'Aceite de Oliva'!$B$6:$B$257,"&lt;="&amp;$B279)</f>
        <v>4.4000000000000004</v>
      </c>
      <c r="GE279" s="8">
        <f>SUMIFS('Aceite de Oliva'!GE$6:GE$257,'Aceite de Oliva'!$A$6:$A$257,"&gt;="&amp;$A279,'Aceite de Oliva'!$B$6:$B$257,"&lt;="&amp;$B279)</f>
        <v>8.32</v>
      </c>
      <c r="GF279" s="8">
        <f>SUMIFS('Aceite de Oliva'!GF$6:GF$257,'Aceite de Oliva'!$A$6:$A$257,"&gt;="&amp;$A279,'Aceite de Oliva'!$B$6:$B$257,"&lt;="&amp;$B279)</f>
        <v>3.47</v>
      </c>
      <c r="GG279" s="8">
        <f>SUMIFS('Aceite de Oliva'!GG$6:GG$257,'Aceite de Oliva'!$A$6:$A$257,"&gt;="&amp;$A279,'Aceite de Oliva'!$B$6:$B$257,"&lt;="&amp;$B279)</f>
        <v>0.5</v>
      </c>
    </row>
    <row r="280" spans="1:189"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c r="FB280" s="8">
        <f>SUMIFS('Aceite de Oliva'!FB$6:FB$257,'Aceite de Oliva'!$A$6:$A$257,"&gt;="&amp;$A280,'Aceite de Oliva'!$B$6:$B$257,"&lt;="&amp;$B280)</f>
        <v>0.32</v>
      </c>
      <c r="FC280" s="8">
        <f>SUMIFS('Aceite de Oliva'!FC$6:FC$257,'Aceite de Oliva'!$A$6:$A$257,"&gt;="&amp;$A280,'Aceite de Oliva'!$B$6:$B$257,"&lt;="&amp;$B280)</f>
        <v>0</v>
      </c>
      <c r="FD280" s="8">
        <f>SUMIFS('Aceite de Oliva'!FD$6:FD$257,'Aceite de Oliva'!$A$6:$A$257,"&gt;="&amp;$A280,'Aceite de Oliva'!$B$6:$B$257,"&lt;="&amp;$B280)</f>
        <v>0.22</v>
      </c>
      <c r="FE280" s="8">
        <f>SUMIFS('Aceite de Oliva'!FE$6:FE$257,'Aceite de Oliva'!$A$6:$A$257,"&gt;="&amp;$A280,'Aceite de Oliva'!$B$6:$B$257,"&lt;="&amp;$B280)</f>
        <v>0</v>
      </c>
      <c r="FI280" s="8">
        <f>SUMIFS('Aceite de Oliva'!FI$6:FI$257,'Aceite de Oliva'!$A$6:$A$257,"&gt;="&amp;$A280,'Aceite de Oliva'!$B$6:$B$257,"&lt;="&amp;$B280)</f>
        <v>1.21</v>
      </c>
      <c r="FJ280" s="8">
        <f>SUMIFS('Aceite de Oliva'!FJ$6:FJ$257,'Aceite de Oliva'!$A$6:$A$257,"&gt;="&amp;$A280,'Aceite de Oliva'!$B$6:$B$257,"&lt;="&amp;$B280)</f>
        <v>0</v>
      </c>
      <c r="FK280" s="8">
        <f>SUMIFS('Aceite de Oliva'!FK$6:FK$257,'Aceite de Oliva'!$A$6:$A$257,"&gt;="&amp;$A280,'Aceite de Oliva'!$B$6:$B$257,"&lt;="&amp;$B280)</f>
        <v>0.97</v>
      </c>
      <c r="FL280" s="8">
        <f>SUMIFS('Aceite de Oliva'!FL$6:FL$257,'Aceite de Oliva'!$A$6:$A$257,"&gt;="&amp;$A280,'Aceite de Oliva'!$B$6:$B$257,"&lt;="&amp;$B280)</f>
        <v>0</v>
      </c>
      <c r="FP280" s="8">
        <f>SUMIFS('Aceite de Oliva'!FP$6:FP$257,'Aceite de Oliva'!$A$6:$A$257,"&gt;="&amp;$A280,'Aceite de Oliva'!$B$6:$B$257,"&lt;="&amp;$B280)</f>
        <v>0.77999999999999992</v>
      </c>
      <c r="FQ280" s="8">
        <f>SUMIFS('Aceite de Oliva'!FQ$6:FQ$257,'Aceite de Oliva'!$A$6:$A$257,"&gt;="&amp;$A280,'Aceite de Oliva'!$B$6:$B$257,"&lt;="&amp;$B280)</f>
        <v>0</v>
      </c>
      <c r="FR280" s="8">
        <f>SUMIFS('Aceite de Oliva'!FR$6:FR$257,'Aceite de Oliva'!$A$6:$A$257,"&gt;="&amp;$A280,'Aceite de Oliva'!$B$6:$B$257,"&lt;="&amp;$B280)</f>
        <v>0.65</v>
      </c>
      <c r="FS280" s="8">
        <f>SUMIFS('Aceite de Oliva'!FS$6:FS$257,'Aceite de Oliva'!$A$6:$A$257,"&gt;="&amp;$A280,'Aceite de Oliva'!$B$6:$B$257,"&lt;="&amp;$B280)</f>
        <v>0</v>
      </c>
      <c r="FW280" s="8">
        <f>SUMIFS('Aceite de Oliva'!FW$6:FW$257,'Aceite de Oliva'!$A$6:$A$257,"&gt;="&amp;$A280,'Aceite de Oliva'!$B$6:$B$257,"&lt;="&amp;$B280)</f>
        <v>0.46</v>
      </c>
      <c r="FX280" s="8">
        <f>SUMIFS('Aceite de Oliva'!FX$6:FX$257,'Aceite de Oliva'!$A$6:$A$257,"&gt;="&amp;$A280,'Aceite de Oliva'!$B$6:$B$257,"&lt;="&amp;$B280)</f>
        <v>0</v>
      </c>
      <c r="FY280" s="8">
        <f>SUMIFS('Aceite de Oliva'!FY$6:FY$257,'Aceite de Oliva'!$A$6:$A$257,"&gt;="&amp;$A280,'Aceite de Oliva'!$B$6:$B$257,"&lt;="&amp;$B280)</f>
        <v>0.41</v>
      </c>
      <c r="FZ280" s="8">
        <f>SUMIFS('Aceite de Oliva'!FZ$6:FZ$257,'Aceite de Oliva'!$A$6:$A$257,"&gt;="&amp;$A280,'Aceite de Oliva'!$B$6:$B$257,"&lt;="&amp;$B280)</f>
        <v>0</v>
      </c>
      <c r="GD280" s="8">
        <f>SUMIFS('Aceite de Oliva'!GD$6:GD$257,'Aceite de Oliva'!$A$6:$A$257,"&gt;="&amp;$A280,'Aceite de Oliva'!$B$6:$B$257,"&lt;="&amp;$B280)</f>
        <v>0.31</v>
      </c>
      <c r="GE280" s="8">
        <f>SUMIFS('Aceite de Oliva'!GE$6:GE$257,'Aceite de Oliva'!$A$6:$A$257,"&gt;="&amp;$A280,'Aceite de Oliva'!$B$6:$B$257,"&lt;="&amp;$B280)</f>
        <v>0</v>
      </c>
      <c r="GF280" s="8">
        <f>SUMIFS('Aceite de Oliva'!GF$6:GF$257,'Aceite de Oliva'!$A$6:$A$257,"&gt;="&amp;$A280,'Aceite de Oliva'!$B$6:$B$257,"&lt;="&amp;$B280)</f>
        <v>0.52</v>
      </c>
      <c r="GG280" s="8">
        <f>SUMIFS('Aceite de Oliva'!GG$6:GG$257,'Aceite de Oliva'!$A$6:$A$257,"&gt;="&amp;$A280,'Aceite de Oliva'!$B$6:$B$257,"&lt;="&amp;$B280)</f>
        <v>0</v>
      </c>
    </row>
    <row r="281" spans="1:189"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c r="FB281" s="8">
        <f>SUMIFS('Aceite de Oliva'!FB$6:FB$257,'Aceite de Oliva'!$A$6:$A$257,"&gt;="&amp;$A281,'Aceite de Oliva'!$B$6:$B$257,"&lt;="&amp;$B281)</f>
        <v>0.46</v>
      </c>
      <c r="FC281" s="8">
        <f>SUMIFS('Aceite de Oliva'!FC$6:FC$257,'Aceite de Oliva'!$A$6:$A$257,"&gt;="&amp;$A281,'Aceite de Oliva'!$B$6:$B$257,"&lt;="&amp;$B281)</f>
        <v>0.22</v>
      </c>
      <c r="FD281" s="8">
        <f>SUMIFS('Aceite de Oliva'!FD$6:FD$257,'Aceite de Oliva'!$A$6:$A$257,"&gt;="&amp;$A281,'Aceite de Oliva'!$B$6:$B$257,"&lt;="&amp;$B281)</f>
        <v>0.71</v>
      </c>
      <c r="FE281" s="8">
        <f>SUMIFS('Aceite de Oliva'!FE$6:FE$257,'Aceite de Oliva'!$A$6:$A$257,"&gt;="&amp;$A281,'Aceite de Oliva'!$B$6:$B$257,"&lt;="&amp;$B281)</f>
        <v>0</v>
      </c>
      <c r="FI281" s="8">
        <f>SUMIFS('Aceite de Oliva'!FI$6:FI$257,'Aceite de Oliva'!$A$6:$A$257,"&gt;="&amp;$A281,'Aceite de Oliva'!$B$6:$B$257,"&lt;="&amp;$B281)</f>
        <v>0.04</v>
      </c>
      <c r="FJ281" s="8">
        <f>SUMIFS('Aceite de Oliva'!FJ$6:FJ$257,'Aceite de Oliva'!$A$6:$A$257,"&gt;="&amp;$A281,'Aceite de Oliva'!$B$6:$B$257,"&lt;="&amp;$B281)</f>
        <v>0</v>
      </c>
      <c r="FK281" s="8">
        <f>SUMIFS('Aceite de Oliva'!FK$6:FK$257,'Aceite de Oliva'!$A$6:$A$257,"&gt;="&amp;$A281,'Aceite de Oliva'!$B$6:$B$257,"&lt;="&amp;$B281)</f>
        <v>0.04</v>
      </c>
      <c r="FL281" s="8">
        <f>SUMIFS('Aceite de Oliva'!FL$6:FL$257,'Aceite de Oliva'!$A$6:$A$257,"&gt;="&amp;$A281,'Aceite de Oliva'!$B$6:$B$257,"&lt;="&amp;$B281)</f>
        <v>0</v>
      </c>
      <c r="FP281" s="8">
        <f>SUMIFS('Aceite de Oliva'!FP$6:FP$257,'Aceite de Oliva'!$A$6:$A$257,"&gt;="&amp;$A281,'Aceite de Oliva'!$B$6:$B$257,"&lt;="&amp;$B281)</f>
        <v>0.46</v>
      </c>
      <c r="FQ281" s="8">
        <f>SUMIFS('Aceite de Oliva'!FQ$6:FQ$257,'Aceite de Oliva'!$A$6:$A$257,"&gt;="&amp;$A281,'Aceite de Oliva'!$B$6:$B$257,"&lt;="&amp;$B281)</f>
        <v>0.56999999999999995</v>
      </c>
      <c r="FR281" s="8">
        <f>SUMIFS('Aceite de Oliva'!FR$6:FR$257,'Aceite de Oliva'!$A$6:$A$257,"&gt;="&amp;$A281,'Aceite de Oliva'!$B$6:$B$257,"&lt;="&amp;$B281)</f>
        <v>0.52</v>
      </c>
      <c r="FS281" s="8">
        <f>SUMIFS('Aceite de Oliva'!FS$6:FS$257,'Aceite de Oliva'!$A$6:$A$257,"&gt;="&amp;$A281,'Aceite de Oliva'!$B$6:$B$257,"&lt;="&amp;$B281)</f>
        <v>0.28999999999999998</v>
      </c>
      <c r="FW281" s="8">
        <f>SUMIFS('Aceite de Oliva'!FW$6:FW$257,'Aceite de Oliva'!$A$6:$A$257,"&gt;="&amp;$A281,'Aceite de Oliva'!$B$6:$B$257,"&lt;="&amp;$B281)</f>
        <v>0.38</v>
      </c>
      <c r="FX281" s="8">
        <f>SUMIFS('Aceite de Oliva'!FX$6:FX$257,'Aceite de Oliva'!$A$6:$A$257,"&gt;="&amp;$A281,'Aceite de Oliva'!$B$6:$B$257,"&lt;="&amp;$B281)</f>
        <v>0</v>
      </c>
      <c r="FY281" s="8">
        <f>SUMIFS('Aceite de Oliva'!FY$6:FY$257,'Aceite de Oliva'!$A$6:$A$257,"&gt;="&amp;$A281,'Aceite de Oliva'!$B$6:$B$257,"&lt;="&amp;$B281)</f>
        <v>0.59000000000000008</v>
      </c>
      <c r="FZ281" s="8">
        <f>SUMIFS('Aceite de Oliva'!FZ$6:FZ$257,'Aceite de Oliva'!$A$6:$A$257,"&gt;="&amp;$A281,'Aceite de Oliva'!$B$6:$B$257,"&lt;="&amp;$B281)</f>
        <v>0</v>
      </c>
      <c r="GD281" s="8">
        <f>SUMIFS('Aceite de Oliva'!GD$6:GD$257,'Aceite de Oliva'!$A$6:$A$257,"&gt;="&amp;$A281,'Aceite de Oliva'!$B$6:$B$257,"&lt;="&amp;$B281)</f>
        <v>0.44</v>
      </c>
      <c r="GE281" s="8">
        <f>SUMIFS('Aceite de Oliva'!GE$6:GE$257,'Aceite de Oliva'!$A$6:$A$257,"&gt;="&amp;$A281,'Aceite de Oliva'!$B$6:$B$257,"&lt;="&amp;$B281)</f>
        <v>0.74</v>
      </c>
      <c r="GF281" s="8">
        <f>SUMIFS('Aceite de Oliva'!GF$6:GF$257,'Aceite de Oliva'!$A$6:$A$257,"&gt;="&amp;$A281,'Aceite de Oliva'!$B$6:$B$257,"&lt;="&amp;$B281)</f>
        <v>0.51</v>
      </c>
      <c r="GG281" s="8">
        <f>SUMIFS('Aceite de Oliva'!GG$6:GG$257,'Aceite de Oliva'!$A$6:$A$257,"&gt;="&amp;$A281,'Aceite de Oliva'!$B$6:$B$257,"&lt;="&amp;$B281)</f>
        <v>0</v>
      </c>
    </row>
    <row r="282" spans="1:189"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c r="FB282" s="8">
        <f>SUMIFS('Aceite de Oliva'!FB$6:FB$257,'Aceite de Oliva'!$A$6:$A$257,"&gt;="&amp;$A282,'Aceite de Oliva'!$B$6:$B$257,"&lt;="&amp;$B282)</f>
        <v>0.2</v>
      </c>
      <c r="FC282" s="8">
        <f>SUMIFS('Aceite de Oliva'!FC$6:FC$257,'Aceite de Oliva'!$A$6:$A$257,"&gt;="&amp;$A282,'Aceite de Oliva'!$B$6:$B$257,"&lt;="&amp;$B282)</f>
        <v>0</v>
      </c>
      <c r="FD282" s="8">
        <f>SUMIFS('Aceite de Oliva'!FD$6:FD$257,'Aceite de Oliva'!$A$6:$A$257,"&gt;="&amp;$A282,'Aceite de Oliva'!$B$6:$B$257,"&lt;="&amp;$B282)</f>
        <v>0.33</v>
      </c>
      <c r="FE282" s="8">
        <f>SUMIFS('Aceite de Oliva'!FE$6:FE$257,'Aceite de Oliva'!$A$6:$A$257,"&gt;="&amp;$A282,'Aceite de Oliva'!$B$6:$B$257,"&lt;="&amp;$B282)</f>
        <v>0</v>
      </c>
      <c r="FI282" s="8">
        <f>SUMIFS('Aceite de Oliva'!FI$6:FI$257,'Aceite de Oliva'!$A$6:$A$257,"&gt;="&amp;$A282,'Aceite de Oliva'!$B$6:$B$257,"&lt;="&amp;$B282)</f>
        <v>0.09</v>
      </c>
      <c r="FJ282" s="8">
        <f>SUMIFS('Aceite de Oliva'!FJ$6:FJ$257,'Aceite de Oliva'!$A$6:$A$257,"&gt;="&amp;$A282,'Aceite de Oliva'!$B$6:$B$257,"&lt;="&amp;$B282)</f>
        <v>0</v>
      </c>
      <c r="FK282" s="8">
        <f>SUMIFS('Aceite de Oliva'!FK$6:FK$257,'Aceite de Oliva'!$A$6:$A$257,"&gt;="&amp;$A282,'Aceite de Oliva'!$B$6:$B$257,"&lt;="&amp;$B282)</f>
        <v>0.06</v>
      </c>
      <c r="FL282" s="8">
        <f>SUMIFS('Aceite de Oliva'!FL$6:FL$257,'Aceite de Oliva'!$A$6:$A$257,"&gt;="&amp;$A282,'Aceite de Oliva'!$B$6:$B$257,"&lt;="&amp;$B282)</f>
        <v>0</v>
      </c>
      <c r="FP282" s="8">
        <f>SUMIFS('Aceite de Oliva'!FP$6:FP$257,'Aceite de Oliva'!$A$6:$A$257,"&gt;="&amp;$A282,'Aceite de Oliva'!$B$6:$B$257,"&lt;="&amp;$B282)</f>
        <v>0.53</v>
      </c>
      <c r="FQ282" s="8">
        <f>SUMIFS('Aceite de Oliva'!FQ$6:FQ$257,'Aceite de Oliva'!$A$6:$A$257,"&gt;="&amp;$A282,'Aceite de Oliva'!$B$6:$B$257,"&lt;="&amp;$B282)</f>
        <v>0.11</v>
      </c>
      <c r="FR282" s="8">
        <f>SUMIFS('Aceite de Oliva'!FR$6:FR$257,'Aceite de Oliva'!$A$6:$A$257,"&gt;="&amp;$A282,'Aceite de Oliva'!$B$6:$B$257,"&lt;="&amp;$B282)</f>
        <v>0.71</v>
      </c>
      <c r="FS282" s="8">
        <f>SUMIFS('Aceite de Oliva'!FS$6:FS$257,'Aceite de Oliva'!$A$6:$A$257,"&gt;="&amp;$A282,'Aceite de Oliva'!$B$6:$B$257,"&lt;="&amp;$B282)</f>
        <v>0</v>
      </c>
      <c r="FW282" s="8">
        <f>SUMIFS('Aceite de Oliva'!FW$6:FW$257,'Aceite de Oliva'!$A$6:$A$257,"&gt;="&amp;$A282,'Aceite de Oliva'!$B$6:$B$257,"&lt;="&amp;$B282)</f>
        <v>0.03</v>
      </c>
      <c r="FX282" s="8">
        <f>SUMIFS('Aceite de Oliva'!FX$6:FX$257,'Aceite de Oliva'!$A$6:$A$257,"&gt;="&amp;$A282,'Aceite de Oliva'!$B$6:$B$257,"&lt;="&amp;$B282)</f>
        <v>0</v>
      </c>
      <c r="FY282" s="8">
        <f>SUMIFS('Aceite de Oliva'!FY$6:FY$257,'Aceite de Oliva'!$A$6:$A$257,"&gt;="&amp;$A282,'Aceite de Oliva'!$B$6:$B$257,"&lt;="&amp;$B282)</f>
        <v>0.05</v>
      </c>
      <c r="FZ282" s="8">
        <f>SUMIFS('Aceite de Oliva'!FZ$6:FZ$257,'Aceite de Oliva'!$A$6:$A$257,"&gt;="&amp;$A282,'Aceite de Oliva'!$B$6:$B$257,"&lt;="&amp;$B282)</f>
        <v>0</v>
      </c>
      <c r="GD282" s="8">
        <f>SUMIFS('Aceite de Oliva'!GD$6:GD$257,'Aceite de Oliva'!$A$6:$A$257,"&gt;="&amp;$A282,'Aceite de Oliva'!$B$6:$B$257,"&lt;="&amp;$B282)</f>
        <v>0.03</v>
      </c>
      <c r="GE282" s="8">
        <f>SUMIFS('Aceite de Oliva'!GE$6:GE$257,'Aceite de Oliva'!$A$6:$A$257,"&gt;="&amp;$A282,'Aceite de Oliva'!$B$6:$B$257,"&lt;="&amp;$B282)</f>
        <v>0.15</v>
      </c>
      <c r="GF282" s="8">
        <f>SUMIFS('Aceite de Oliva'!GF$6:GF$257,'Aceite de Oliva'!$A$6:$A$257,"&gt;="&amp;$A282,'Aceite de Oliva'!$B$6:$B$257,"&lt;="&amp;$B282)</f>
        <v>0</v>
      </c>
      <c r="GG282" s="8">
        <f>SUMIFS('Aceite de Oliva'!GG$6:GG$257,'Aceite de Oliva'!$A$6:$A$257,"&gt;="&amp;$A282,'Aceite de Oliva'!$B$6:$B$257,"&lt;="&amp;$B282)</f>
        <v>0</v>
      </c>
    </row>
    <row r="283" spans="1:189"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c r="FB283" s="8">
        <f>SUMIFS('Aceite de Oliva'!FB$6:FB$257,'Aceite de Oliva'!$A$6:$A$257,"&gt;="&amp;$A283,'Aceite de Oliva'!$B$6:$B$257,"&lt;="&amp;$B283)</f>
        <v>0</v>
      </c>
      <c r="FC283" s="8">
        <f>SUMIFS('Aceite de Oliva'!FC$6:FC$257,'Aceite de Oliva'!$A$6:$A$257,"&gt;="&amp;$A283,'Aceite de Oliva'!$B$6:$B$257,"&lt;="&amp;$B283)</f>
        <v>0</v>
      </c>
      <c r="FD283" s="8">
        <f>SUMIFS('Aceite de Oliva'!FD$6:FD$257,'Aceite de Oliva'!$A$6:$A$257,"&gt;="&amp;$A283,'Aceite de Oliva'!$B$6:$B$257,"&lt;="&amp;$B283)</f>
        <v>0</v>
      </c>
      <c r="FE283" s="8">
        <f>SUMIFS('Aceite de Oliva'!FE$6:FE$257,'Aceite de Oliva'!$A$6:$A$257,"&gt;="&amp;$A283,'Aceite de Oliva'!$B$6:$B$257,"&lt;="&amp;$B283)</f>
        <v>0</v>
      </c>
      <c r="FI283" s="8">
        <f>SUMIFS('Aceite de Oliva'!FI$6:FI$257,'Aceite de Oliva'!$A$6:$A$257,"&gt;="&amp;$A283,'Aceite de Oliva'!$B$6:$B$257,"&lt;="&amp;$B283)</f>
        <v>0</v>
      </c>
      <c r="FJ283" s="8">
        <f>SUMIFS('Aceite de Oliva'!FJ$6:FJ$257,'Aceite de Oliva'!$A$6:$A$257,"&gt;="&amp;$A283,'Aceite de Oliva'!$B$6:$B$257,"&lt;="&amp;$B283)</f>
        <v>0</v>
      </c>
      <c r="FK283" s="8">
        <f>SUMIFS('Aceite de Oliva'!FK$6:FK$257,'Aceite de Oliva'!$A$6:$A$257,"&gt;="&amp;$A283,'Aceite de Oliva'!$B$6:$B$257,"&lt;="&amp;$B283)</f>
        <v>0</v>
      </c>
      <c r="FL283" s="8">
        <f>SUMIFS('Aceite de Oliva'!FL$6:FL$257,'Aceite de Oliva'!$A$6:$A$257,"&gt;="&amp;$A283,'Aceite de Oliva'!$B$6:$B$257,"&lt;="&amp;$B283)</f>
        <v>0</v>
      </c>
      <c r="FP283" s="8">
        <f>SUMIFS('Aceite de Oliva'!FP$6:FP$257,'Aceite de Oliva'!$A$6:$A$257,"&gt;="&amp;$A283,'Aceite de Oliva'!$B$6:$B$257,"&lt;="&amp;$B283)</f>
        <v>7.0000000000000007E-2</v>
      </c>
      <c r="FQ283" s="8">
        <f>SUMIFS('Aceite de Oliva'!FQ$6:FQ$257,'Aceite de Oliva'!$A$6:$A$257,"&gt;="&amp;$A283,'Aceite de Oliva'!$B$6:$B$257,"&lt;="&amp;$B283)</f>
        <v>0</v>
      </c>
      <c r="FR283" s="8">
        <f>SUMIFS('Aceite de Oliva'!FR$6:FR$257,'Aceite de Oliva'!$A$6:$A$257,"&gt;="&amp;$A283,'Aceite de Oliva'!$B$6:$B$257,"&lt;="&amp;$B283)</f>
        <v>0.11</v>
      </c>
      <c r="FS283" s="8">
        <f>SUMIFS('Aceite de Oliva'!FS$6:FS$257,'Aceite de Oliva'!$A$6:$A$257,"&gt;="&amp;$A283,'Aceite de Oliva'!$B$6:$B$257,"&lt;="&amp;$B283)</f>
        <v>0</v>
      </c>
      <c r="FW283" s="8">
        <f>SUMIFS('Aceite de Oliva'!FW$6:FW$257,'Aceite de Oliva'!$A$6:$A$257,"&gt;="&amp;$A283,'Aceite de Oliva'!$B$6:$B$257,"&lt;="&amp;$B283)</f>
        <v>0</v>
      </c>
      <c r="FX283" s="8">
        <f>SUMIFS('Aceite de Oliva'!FX$6:FX$257,'Aceite de Oliva'!$A$6:$A$257,"&gt;="&amp;$A283,'Aceite de Oliva'!$B$6:$B$257,"&lt;="&amp;$B283)</f>
        <v>0</v>
      </c>
      <c r="FY283" s="8">
        <f>SUMIFS('Aceite de Oliva'!FY$6:FY$257,'Aceite de Oliva'!$A$6:$A$257,"&gt;="&amp;$A283,'Aceite de Oliva'!$B$6:$B$257,"&lt;="&amp;$B283)</f>
        <v>0</v>
      </c>
      <c r="FZ283" s="8">
        <f>SUMIFS('Aceite de Oliva'!FZ$6:FZ$257,'Aceite de Oliva'!$A$6:$A$257,"&gt;="&amp;$A283,'Aceite de Oliva'!$B$6:$B$257,"&lt;="&amp;$B283)</f>
        <v>0</v>
      </c>
      <c r="GD283" s="8">
        <f>SUMIFS('Aceite de Oliva'!GD$6:GD$257,'Aceite de Oliva'!$A$6:$A$257,"&gt;="&amp;$A283,'Aceite de Oliva'!$B$6:$B$257,"&lt;="&amp;$B283)</f>
        <v>0</v>
      </c>
      <c r="GE283" s="8">
        <f>SUMIFS('Aceite de Oliva'!GE$6:GE$257,'Aceite de Oliva'!$A$6:$A$257,"&gt;="&amp;$A283,'Aceite de Oliva'!$B$6:$B$257,"&lt;="&amp;$B283)</f>
        <v>0</v>
      </c>
      <c r="GF283" s="8">
        <f>SUMIFS('Aceite de Oliva'!GF$6:GF$257,'Aceite de Oliva'!$A$6:$A$257,"&gt;="&amp;$A283,'Aceite de Oliva'!$B$6:$B$257,"&lt;="&amp;$B283)</f>
        <v>0</v>
      </c>
      <c r="GG283" s="8">
        <f>SUMIFS('Aceite de Oliva'!GG$6:GG$257,'Aceite de Oliva'!$A$6:$A$257,"&gt;="&amp;$A283,'Aceite de Oliva'!$B$6:$B$257,"&lt;="&amp;$B283)</f>
        <v>0</v>
      </c>
    </row>
    <row r="284" spans="1:189"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c r="FB284" s="8">
        <f>SUMIFS('Aceite de Oliva'!FB$6:FB$257,'Aceite de Oliva'!$A$6:$A$257,"&gt;="&amp;$A284,'Aceite de Oliva'!$B$6:$B$257,"&lt;="&amp;$B284)</f>
        <v>0.56000000000000005</v>
      </c>
      <c r="FC284" s="8">
        <f>SUMIFS('Aceite de Oliva'!FC$6:FC$257,'Aceite de Oliva'!$A$6:$A$257,"&gt;="&amp;$A284,'Aceite de Oliva'!$B$6:$B$257,"&lt;="&amp;$B284)</f>
        <v>0.19</v>
      </c>
      <c r="FD284" s="8">
        <f>SUMIFS('Aceite de Oliva'!FD$6:FD$257,'Aceite de Oliva'!$A$6:$A$257,"&gt;="&amp;$A284,'Aceite de Oliva'!$B$6:$B$257,"&lt;="&amp;$B284)</f>
        <v>0.16999999999999998</v>
      </c>
      <c r="FE284" s="8">
        <f>SUMIFS('Aceite de Oliva'!FE$6:FE$257,'Aceite de Oliva'!$A$6:$A$257,"&gt;="&amp;$A284,'Aceite de Oliva'!$B$6:$B$257,"&lt;="&amp;$B284)</f>
        <v>2.2799999999999998</v>
      </c>
      <c r="FI284" s="8">
        <f>SUMIFS('Aceite de Oliva'!FI$6:FI$257,'Aceite de Oliva'!$A$6:$A$257,"&gt;="&amp;$A284,'Aceite de Oliva'!$B$6:$B$257,"&lt;="&amp;$B284)</f>
        <v>0.4</v>
      </c>
      <c r="FJ284" s="8">
        <f>SUMIFS('Aceite de Oliva'!FJ$6:FJ$257,'Aceite de Oliva'!$A$6:$A$257,"&gt;="&amp;$A284,'Aceite de Oliva'!$B$6:$B$257,"&lt;="&amp;$B284)</f>
        <v>0</v>
      </c>
      <c r="FK284" s="8">
        <f>SUMIFS('Aceite de Oliva'!FK$6:FK$257,'Aceite de Oliva'!$A$6:$A$257,"&gt;="&amp;$A284,'Aceite de Oliva'!$B$6:$B$257,"&lt;="&amp;$B284)</f>
        <v>0.16</v>
      </c>
      <c r="FL284" s="8">
        <f>SUMIFS('Aceite de Oliva'!FL$6:FL$257,'Aceite de Oliva'!$A$6:$A$257,"&gt;="&amp;$A284,'Aceite de Oliva'!$B$6:$B$257,"&lt;="&amp;$B284)</f>
        <v>1.9200000000000002</v>
      </c>
      <c r="FP284" s="8">
        <f>SUMIFS('Aceite de Oliva'!FP$6:FP$257,'Aceite de Oliva'!$A$6:$A$257,"&gt;="&amp;$A284,'Aceite de Oliva'!$B$6:$B$257,"&lt;="&amp;$B284)</f>
        <v>0.42000000000000004</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v>
      </c>
      <c r="FW284" s="8">
        <f>SUMIFS('Aceite de Oliva'!FW$6:FW$257,'Aceite de Oliva'!$A$6:$A$257,"&gt;="&amp;$A284,'Aceite de Oliva'!$B$6:$B$257,"&lt;="&amp;$B284)</f>
        <v>0.22000000000000003</v>
      </c>
      <c r="FX284" s="8">
        <f>SUMIFS('Aceite de Oliva'!FX$6:FX$257,'Aceite de Oliva'!$A$6:$A$257,"&gt;="&amp;$A284,'Aceite de Oliva'!$B$6:$B$257,"&lt;="&amp;$B284)</f>
        <v>0.8600000000000001</v>
      </c>
      <c r="FY284" s="8">
        <f>SUMIFS('Aceite de Oliva'!FY$6:FY$257,'Aceite de Oliva'!$A$6:$A$257,"&gt;="&amp;$A284,'Aceite de Oliva'!$B$6:$B$257,"&lt;="&amp;$B284)</f>
        <v>0.12</v>
      </c>
      <c r="FZ284" s="8">
        <f>SUMIFS('Aceite de Oliva'!FZ$6:FZ$257,'Aceite de Oliva'!$A$6:$A$257,"&gt;="&amp;$A284,'Aceite de Oliva'!$B$6:$B$257,"&lt;="&amp;$B284)</f>
        <v>0</v>
      </c>
      <c r="GD284" s="8">
        <f>SUMIFS('Aceite de Oliva'!GD$6:GD$257,'Aceite de Oliva'!$A$6:$A$257,"&gt;="&amp;$A284,'Aceite de Oliva'!$B$6:$B$257,"&lt;="&amp;$B284)</f>
        <v>0.27</v>
      </c>
      <c r="GE284" s="8">
        <f>SUMIFS('Aceite de Oliva'!GE$6:GE$257,'Aceite de Oliva'!$A$6:$A$257,"&gt;="&amp;$A284,'Aceite de Oliva'!$B$6:$B$257,"&lt;="&amp;$B284)</f>
        <v>0.47</v>
      </c>
      <c r="GF284" s="8">
        <f>SUMIFS('Aceite de Oliva'!GF$6:GF$257,'Aceite de Oliva'!$A$6:$A$257,"&gt;="&amp;$A284,'Aceite de Oliva'!$B$6:$B$257,"&lt;="&amp;$B284)</f>
        <v>0.09</v>
      </c>
      <c r="GG284" s="8">
        <f>SUMIFS('Aceite de Oliva'!GG$6:GG$257,'Aceite de Oliva'!$A$6:$A$257,"&gt;="&amp;$A284,'Aceite de Oliva'!$B$6:$B$257,"&lt;="&amp;$B284)</f>
        <v>0</v>
      </c>
    </row>
    <row r="285" spans="1:189"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c r="FB285" s="8">
        <f>SUMIF('Aceite de Oliva'!$A$6:$A$257,"&gt;="&amp;$A285,'Aceite de Oliva'!FB$6:FB$257)</f>
        <v>1.9900000000000002</v>
      </c>
      <c r="FC285" s="8">
        <f>SUMIF('Aceite de Oliva'!$A$6:$A$257,"&gt;="&amp;$A285,'Aceite de Oliva'!FC$6:FC$257)</f>
        <v>2.13</v>
      </c>
      <c r="FD285" s="8">
        <f>SUMIF('Aceite de Oliva'!$A$6:$A$257,"&gt;="&amp;$A285,'Aceite de Oliva'!FD$6:FD$257)</f>
        <v>1.7800000000000002</v>
      </c>
      <c r="FE285" s="8">
        <f>SUMIF('Aceite de Oliva'!$A$6:$A$257,"&gt;="&amp;$A285,'Aceite de Oliva'!FE$6:FE$257)</f>
        <v>1.48</v>
      </c>
      <c r="FI285" s="8">
        <f>SUMIF('Aceite de Oliva'!$A$6:$A$257,"&gt;="&amp;$A285,'Aceite de Oliva'!FI$6:FI$257)</f>
        <v>2.6299999999999994</v>
      </c>
      <c r="FJ285" s="8">
        <f>SUMIF('Aceite de Oliva'!$A$6:$A$257,"&gt;="&amp;$A285,'Aceite de Oliva'!FJ$6:FJ$257)</f>
        <v>1.9899999999999998</v>
      </c>
      <c r="FK285" s="8">
        <f>SUMIF('Aceite de Oliva'!$A$6:$A$257,"&gt;="&amp;$A285,'Aceite de Oliva'!FK$6:FK$257)</f>
        <v>2.2599999999999998</v>
      </c>
      <c r="FL285" s="8">
        <f>SUMIF('Aceite de Oliva'!$A$6:$A$257,"&gt;="&amp;$A285,'Aceite de Oliva'!FL$6:FL$257)</f>
        <v>0.99</v>
      </c>
      <c r="FP285" s="8">
        <f>SUMIF('Aceite de Oliva'!$A$6:$A$257,"&gt;="&amp;$A285,'Aceite de Oliva'!FP$6:FP$257)</f>
        <v>1.8300000000000003</v>
      </c>
      <c r="FQ285" s="8">
        <f>SUMIF('Aceite de Oliva'!$A$6:$A$257,"&gt;="&amp;$A285,'Aceite de Oliva'!FQ$6:FQ$257)</f>
        <v>1.5999999999999999</v>
      </c>
      <c r="FR285" s="8">
        <f>SUMIF('Aceite de Oliva'!$A$6:$A$257,"&gt;="&amp;$A285,'Aceite de Oliva'!FR$6:FR$257)</f>
        <v>2.0299999999999998</v>
      </c>
      <c r="FS285" s="8">
        <f>SUMIF('Aceite de Oliva'!$A$6:$A$257,"&gt;="&amp;$A285,'Aceite de Oliva'!FS$6:FS$257)</f>
        <v>1.04</v>
      </c>
      <c r="FW285" s="8">
        <f>SUMIF('Aceite de Oliva'!$A$6:$A$257,"&gt;="&amp;$A285,'Aceite de Oliva'!FW$6:FW$257)</f>
        <v>2.2599999999999998</v>
      </c>
      <c r="FX285" s="8">
        <f>SUMIF('Aceite de Oliva'!$A$6:$A$257,"&gt;="&amp;$A285,'Aceite de Oliva'!FX$6:FX$257)</f>
        <v>5.42</v>
      </c>
      <c r="FY285" s="8">
        <f>SUMIF('Aceite de Oliva'!$A$6:$A$257,"&gt;="&amp;$A285,'Aceite de Oliva'!FY$6:FY$257)</f>
        <v>1.3699999999999999</v>
      </c>
      <c r="FZ285" s="8">
        <f>SUMIF('Aceite de Oliva'!$A$6:$A$257,"&gt;="&amp;$A285,'Aceite de Oliva'!FZ$6:FZ$257)</f>
        <v>0.28999999999999998</v>
      </c>
      <c r="GD285" s="8">
        <f>SUMIF('Aceite de Oliva'!$A$6:$A$257,"&gt;="&amp;$A285,'Aceite de Oliva'!GD$6:GD$257)</f>
        <v>1.59</v>
      </c>
      <c r="GE285" s="8">
        <f>SUMIF('Aceite de Oliva'!$A$6:$A$257,"&gt;="&amp;$A285,'Aceite de Oliva'!GE$6:GE$257)</f>
        <v>1.1099999999999999</v>
      </c>
      <c r="GF285" s="8">
        <f>SUMIF('Aceite de Oliva'!$A$6:$A$257,"&gt;="&amp;$A285,'Aceite de Oliva'!GF$6:GF$257)</f>
        <v>1.69</v>
      </c>
      <c r="GG285" s="8">
        <f>SUMIF('Aceite de Oliva'!$A$6:$A$257,"&gt;="&amp;$A285,'Aceite de Oliva'!GG$6:GG$257)</f>
        <v>0.67999999999999994</v>
      </c>
    </row>
    <row r="286" spans="1:189"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row>
    <row r="287" spans="1:189"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c r="FB287" s="11">
        <f>SUM(FB262:FB285)</f>
        <v>99.999999999999986</v>
      </c>
      <c r="FC287" s="11">
        <f>SUM(FC262:FC285)</f>
        <v>99.979999999999976</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99.989999999999981</v>
      </c>
      <c r="FR287" s="11">
        <f>SUM(FR262:FR285)</f>
        <v>100.03000000000002</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row>
    <row r="288" spans="1:189"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246" priority="82" operator="greaterThan">
      <formula>100.1</formula>
    </cfRule>
    <cfRule type="cellIs" dxfId="245" priority="83" operator="greaterThan">
      <formula>99.8</formula>
    </cfRule>
    <cfRule type="cellIs" dxfId="244" priority="84" operator="lessThan">
      <formula>99.8</formula>
    </cfRule>
  </conditionalFormatting>
  <conditionalFormatting sqref="BH287:BK287">
    <cfRule type="cellIs" dxfId="243" priority="79" operator="greaterThan">
      <formula>100.1</formula>
    </cfRule>
    <cfRule type="cellIs" dxfId="242" priority="80" operator="greaterThan">
      <formula>99.8</formula>
    </cfRule>
    <cfRule type="cellIs" dxfId="241" priority="81" operator="lessThan">
      <formula>99.8</formula>
    </cfRule>
  </conditionalFormatting>
  <conditionalFormatting sqref="BO287:BR287">
    <cfRule type="cellIs" dxfId="240" priority="76" operator="greaterThan">
      <formula>100.1</formula>
    </cfRule>
    <cfRule type="cellIs" dxfId="239" priority="77" operator="greaterThan">
      <formula>99.8</formula>
    </cfRule>
    <cfRule type="cellIs" dxfId="238" priority="78" operator="lessThan">
      <formula>99.8</formula>
    </cfRule>
  </conditionalFormatting>
  <conditionalFormatting sqref="BV287:BY287">
    <cfRule type="cellIs" dxfId="237" priority="73" operator="greaterThan">
      <formula>100.1</formula>
    </cfRule>
    <cfRule type="cellIs" dxfId="236" priority="74" operator="greaterThan">
      <formula>99.8</formula>
    </cfRule>
    <cfRule type="cellIs" dxfId="235" priority="75" operator="lessThan">
      <formula>99.8</formula>
    </cfRule>
  </conditionalFormatting>
  <conditionalFormatting sqref="AT287:AW287">
    <cfRule type="cellIs" dxfId="234" priority="70" operator="greaterThan">
      <formula>100.1</formula>
    </cfRule>
    <cfRule type="cellIs" dxfId="233" priority="71" operator="greaterThan">
      <formula>99.8</formula>
    </cfRule>
    <cfRule type="cellIs" dxfId="232" priority="72" operator="lessThan">
      <formula>99.8</formula>
    </cfRule>
  </conditionalFormatting>
  <conditionalFormatting sqref="AM287:AP287">
    <cfRule type="cellIs" dxfId="231" priority="67" operator="greaterThan">
      <formula>100.1</formula>
    </cfRule>
    <cfRule type="cellIs" dxfId="230" priority="68" operator="greaterThan">
      <formula>99.8</formula>
    </cfRule>
    <cfRule type="cellIs" dxfId="229" priority="69" operator="lessThan">
      <formula>99.8</formula>
    </cfRule>
  </conditionalFormatting>
  <conditionalFormatting sqref="AF287:AI287">
    <cfRule type="cellIs" dxfId="228" priority="64" operator="greaterThan">
      <formula>100.1</formula>
    </cfRule>
    <cfRule type="cellIs" dxfId="227" priority="65" operator="greaterThan">
      <formula>99.8</formula>
    </cfRule>
    <cfRule type="cellIs" dxfId="226" priority="66" operator="lessThan">
      <formula>99.8</formula>
    </cfRule>
  </conditionalFormatting>
  <conditionalFormatting sqref="Y287:AB287">
    <cfRule type="cellIs" dxfId="225" priority="61" operator="greaterThan">
      <formula>100.1</formula>
    </cfRule>
    <cfRule type="cellIs" dxfId="224" priority="62" operator="greaterThan">
      <formula>99.8</formula>
    </cfRule>
    <cfRule type="cellIs" dxfId="223" priority="63" operator="lessThan">
      <formula>99.8</formula>
    </cfRule>
  </conditionalFormatting>
  <conditionalFormatting sqref="R287:U287">
    <cfRule type="cellIs" dxfId="222" priority="58" operator="greaterThan">
      <formula>100.1</formula>
    </cfRule>
    <cfRule type="cellIs" dxfId="221" priority="59" operator="greaterThan">
      <formula>99.8</formula>
    </cfRule>
    <cfRule type="cellIs" dxfId="220" priority="60" operator="lessThan">
      <formula>99.8</formula>
    </cfRule>
  </conditionalFormatting>
  <conditionalFormatting sqref="K287:N287">
    <cfRule type="cellIs" dxfId="219" priority="55" operator="greaterThan">
      <formula>100.1</formula>
    </cfRule>
    <cfRule type="cellIs" dxfId="218" priority="56" operator="greaterThan">
      <formula>99.8</formula>
    </cfRule>
    <cfRule type="cellIs" dxfId="217" priority="57" operator="lessThan">
      <formula>99.8</formula>
    </cfRule>
  </conditionalFormatting>
  <conditionalFormatting sqref="D287:G287">
    <cfRule type="cellIs" dxfId="216" priority="52" operator="greaterThan">
      <formula>100.1</formula>
    </cfRule>
    <cfRule type="cellIs" dxfId="215" priority="53" operator="greaterThan">
      <formula>99.8</formula>
    </cfRule>
    <cfRule type="cellIs" dxfId="214" priority="54" operator="lessThan">
      <formula>99.8</formula>
    </cfRule>
  </conditionalFormatting>
  <conditionalFormatting sqref="CC287:CF287">
    <cfRule type="cellIs" dxfId="213" priority="49" operator="greaterThan">
      <formula>100.1</formula>
    </cfRule>
    <cfRule type="cellIs" dxfId="212" priority="50" operator="greaterThan">
      <formula>99.8</formula>
    </cfRule>
    <cfRule type="cellIs" dxfId="211" priority="51" operator="lessThan">
      <formula>99.8</formula>
    </cfRule>
  </conditionalFormatting>
  <conditionalFormatting sqref="CJ287:CM287">
    <cfRule type="cellIs" dxfId="210" priority="46" operator="greaterThan">
      <formula>100.1</formula>
    </cfRule>
    <cfRule type="cellIs" dxfId="209" priority="47" operator="greaterThan">
      <formula>99.8</formula>
    </cfRule>
    <cfRule type="cellIs" dxfId="208" priority="48" operator="lessThan">
      <formula>99.8</formula>
    </cfRule>
  </conditionalFormatting>
  <conditionalFormatting sqref="CQ287:CT287">
    <cfRule type="cellIs" dxfId="207" priority="43" operator="greaterThan">
      <formula>100.1</formula>
    </cfRule>
    <cfRule type="cellIs" dxfId="206" priority="44" operator="greaterThan">
      <formula>99.8</formula>
    </cfRule>
    <cfRule type="cellIs" dxfId="205" priority="45" operator="lessThan">
      <formula>99.8</formula>
    </cfRule>
  </conditionalFormatting>
  <conditionalFormatting sqref="CX287:DA287">
    <cfRule type="cellIs" dxfId="204" priority="40" operator="greaterThan">
      <formula>100.1</formula>
    </cfRule>
    <cfRule type="cellIs" dxfId="203" priority="41" operator="greaterThan">
      <formula>99.8</formula>
    </cfRule>
    <cfRule type="cellIs" dxfId="202" priority="42" operator="lessThan">
      <formula>99.8</formula>
    </cfRule>
  </conditionalFormatting>
  <conditionalFormatting sqref="DE287:DH287">
    <cfRule type="cellIs" dxfId="201" priority="37" operator="greaterThan">
      <formula>100.1</formula>
    </cfRule>
    <cfRule type="cellIs" dxfId="200" priority="38" operator="greaterThan">
      <formula>99.8</formula>
    </cfRule>
    <cfRule type="cellIs" dxfId="199" priority="39" operator="lessThan">
      <formula>99.8</formula>
    </cfRule>
  </conditionalFormatting>
  <conditionalFormatting sqref="DL287:DO287">
    <cfRule type="cellIs" dxfId="198" priority="34" operator="greaterThan">
      <formula>100.1</formula>
    </cfRule>
    <cfRule type="cellIs" dxfId="197" priority="35" operator="greaterThan">
      <formula>99.8</formula>
    </cfRule>
    <cfRule type="cellIs" dxfId="196" priority="36" operator="lessThan">
      <formula>99.8</formula>
    </cfRule>
  </conditionalFormatting>
  <conditionalFormatting sqref="DS287:DV287">
    <cfRule type="cellIs" dxfId="195" priority="31" operator="greaterThan">
      <formula>100.1</formula>
    </cfRule>
    <cfRule type="cellIs" dxfId="194" priority="32" operator="greaterThan">
      <formula>99.8</formula>
    </cfRule>
    <cfRule type="cellIs" dxfId="193" priority="33" operator="lessThan">
      <formula>99.8</formula>
    </cfRule>
  </conditionalFormatting>
  <conditionalFormatting sqref="DZ287:EC287">
    <cfRule type="cellIs" dxfId="192" priority="28" operator="greaterThan">
      <formula>100.1</formula>
    </cfRule>
    <cfRule type="cellIs" dxfId="191" priority="29" operator="greaterThan">
      <formula>99.8</formula>
    </cfRule>
    <cfRule type="cellIs" dxfId="190" priority="30" operator="lessThan">
      <formula>99.8</formula>
    </cfRule>
  </conditionalFormatting>
  <conditionalFormatting sqref="EG287:EJ287">
    <cfRule type="cellIs" dxfId="189" priority="25" operator="greaterThan">
      <formula>100.1</formula>
    </cfRule>
    <cfRule type="cellIs" dxfId="188" priority="26" operator="greaterThan">
      <formula>99.8</formula>
    </cfRule>
    <cfRule type="cellIs" dxfId="187" priority="27" operator="lessThan">
      <formula>99.8</formula>
    </cfRule>
  </conditionalFormatting>
  <conditionalFormatting sqref="EN287:EQ287">
    <cfRule type="cellIs" dxfId="186" priority="22" operator="greaterThan">
      <formula>100.1</formula>
    </cfRule>
    <cfRule type="cellIs" dxfId="185" priority="23" operator="greaterThan">
      <formula>99.8</formula>
    </cfRule>
    <cfRule type="cellIs" dxfId="184" priority="24" operator="lessThan">
      <formula>99.8</formula>
    </cfRule>
  </conditionalFormatting>
  <conditionalFormatting sqref="EU287:EX287">
    <cfRule type="cellIs" dxfId="183" priority="19" operator="greaterThan">
      <formula>100.1</formula>
    </cfRule>
    <cfRule type="cellIs" dxfId="182" priority="20" operator="greaterThan">
      <formula>99.8</formula>
    </cfRule>
    <cfRule type="cellIs" dxfId="181" priority="21" operator="lessThan">
      <formula>99.8</formula>
    </cfRule>
  </conditionalFormatting>
  <conditionalFormatting sqref="FB287:FE287">
    <cfRule type="cellIs" dxfId="180" priority="13" operator="greaterThan">
      <formula>100.1</formula>
    </cfRule>
    <cfRule type="cellIs" dxfId="179" priority="14" operator="greaterThan">
      <formula>99.8</formula>
    </cfRule>
    <cfRule type="cellIs" dxfId="178" priority="15" operator="lessThan">
      <formula>99.8</formula>
    </cfRule>
  </conditionalFormatting>
  <conditionalFormatting sqref="FI287:FL287">
    <cfRule type="cellIs" dxfId="177" priority="10" operator="greaterThan">
      <formula>100.1</formula>
    </cfRule>
    <cfRule type="cellIs" dxfId="176" priority="11" operator="greaterThan">
      <formula>99.8</formula>
    </cfRule>
    <cfRule type="cellIs" dxfId="175" priority="12" operator="lessThan">
      <formula>99.8</formula>
    </cfRule>
  </conditionalFormatting>
  <conditionalFormatting sqref="FP287:FS287">
    <cfRule type="cellIs" dxfId="174" priority="7" operator="greaterThan">
      <formula>100.1</formula>
    </cfRule>
    <cfRule type="cellIs" dxfId="173" priority="8" operator="greaterThan">
      <formula>99.8</formula>
    </cfRule>
    <cfRule type="cellIs" dxfId="172" priority="9" operator="lessThan">
      <formula>99.8</formula>
    </cfRule>
  </conditionalFormatting>
  <conditionalFormatting sqref="FW287:FZ287">
    <cfRule type="cellIs" dxfId="171" priority="4" operator="greaterThan">
      <formula>100.1</formula>
    </cfRule>
    <cfRule type="cellIs" dxfId="170" priority="5" operator="greaterThan">
      <formula>99.8</formula>
    </cfRule>
    <cfRule type="cellIs" dxfId="169" priority="6" operator="lessThan">
      <formula>99.8</formula>
    </cfRule>
  </conditionalFormatting>
  <conditionalFormatting sqref="GD287:GG287">
    <cfRule type="cellIs" dxfId="168" priority="1" operator="greaterThan">
      <formula>100.1</formula>
    </cfRule>
    <cfRule type="cellIs" dxfId="167" priority="2" operator="greaterThan">
      <formula>99.8</formula>
    </cfRule>
    <cfRule type="cellIs" dxfId="166"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GG287"/>
  <sheetViews>
    <sheetView showGridLines="0" zoomScale="70" zoomScaleNormal="70" workbookViewId="0">
      <pane xSplit="2" ySplit="3" topLeftCell="FI4" activePane="bottomRight" state="frozen"/>
      <selection activeCell="A287" sqref="A287"/>
      <selection pane="topRight" activeCell="A287" sqref="A287"/>
      <selection pane="bottomLeft" activeCell="A287" sqref="A287"/>
      <selection pane="bottomRight" activeCell="FV1" sqref="FV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89"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row>
    <row r="2" spans="1:189"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row>
    <row r="3" spans="1:189"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row>
    <row r="4" spans="1:18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row>
    <row r="5" spans="1:18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row>
    <row r="6" spans="1:189"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row>
    <row r="7" spans="1:18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row>
    <row r="8" spans="1:18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row>
    <row r="9" spans="1:18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row>
    <row r="10" spans="1:18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row>
    <row r="11" spans="1:18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row>
    <row r="12" spans="1:18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row>
    <row r="13" spans="1:18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row>
    <row r="14" spans="1:18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row>
    <row r="15" spans="1:18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row>
    <row r="16" spans="1:18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row>
    <row r="17" spans="1:18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row>
    <row r="18" spans="1:18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row>
    <row r="19" spans="1:18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row>
    <row r="20" spans="1:18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row>
    <row r="21" spans="1:18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row>
    <row r="22" spans="1:18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row>
    <row r="23" spans="1:18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row>
    <row r="24" spans="1:189"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row>
    <row r="25" spans="1:189"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row>
    <row r="26" spans="1:18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row>
    <row r="27" spans="1:18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row>
    <row r="28" spans="1:18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row>
    <row r="29" spans="1:18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row>
    <row r="30" spans="1:18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row>
    <row r="31" spans="1:189"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row>
    <row r="32" spans="1:18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row>
    <row r="33" spans="1:18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row>
    <row r="34" spans="1:18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row>
    <row r="35" spans="1:18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row>
    <row r="36" spans="1:18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row>
    <row r="37" spans="1:189"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row>
    <row r="38" spans="1:189"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row>
    <row r="39" spans="1:18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row>
    <row r="40" spans="1:18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row>
    <row r="41" spans="1:189"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row>
    <row r="42" spans="1:189"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row>
    <row r="43" spans="1:18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row>
    <row r="44" spans="1:189"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row>
    <row r="45" spans="1:189"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row>
    <row r="46" spans="1:189"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row>
    <row r="47" spans="1:189"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row>
    <row r="48" spans="1:189"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row>
    <row r="49" spans="1:189"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row>
    <row r="50" spans="1:189"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row>
    <row r="51" spans="1:189"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row>
    <row r="52" spans="1:189"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row>
    <row r="53" spans="1:189"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row>
    <row r="54" spans="1:189"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row>
    <row r="55" spans="1:189"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row>
    <row r="56" spans="1:189"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row>
    <row r="57" spans="1:189"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row>
    <row r="58" spans="1:189"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row>
    <row r="59" spans="1:189"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row>
    <row r="60" spans="1:189"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row>
    <row r="61" spans="1:189"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row>
    <row r="62" spans="1:189"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row>
    <row r="63" spans="1:189"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row>
    <row r="64" spans="1:189"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row>
    <row r="65" spans="1:189"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row>
    <row r="66" spans="1:189"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row>
    <row r="67" spans="1:189"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row>
    <row r="68" spans="1:189"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row>
    <row r="69" spans="1:189"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row>
    <row r="70" spans="1:189"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row>
    <row r="71" spans="1:189"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row>
    <row r="72" spans="1:189"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row>
    <row r="73" spans="1:189"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row>
    <row r="74" spans="1:189"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row>
    <row r="75" spans="1:189"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row>
    <row r="76" spans="1:189"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row>
    <row r="77" spans="1:189"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row>
    <row r="78" spans="1:189"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row>
    <row r="79" spans="1:189"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row>
    <row r="80" spans="1:189"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row>
    <row r="81" spans="1:189"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row>
    <row r="82" spans="1:189"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row>
    <row r="83" spans="1:189"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row>
    <row r="84" spans="1:189"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row>
    <row r="85" spans="1:189"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row>
    <row r="86" spans="1:189"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row>
    <row r="87" spans="1:189"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row>
    <row r="88" spans="1:189"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row>
    <row r="89" spans="1:189"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row>
    <row r="90" spans="1:189"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row>
    <row r="91" spans="1:189"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row>
    <row r="92" spans="1:189"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row>
    <row r="93" spans="1:189"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row>
    <row r="94" spans="1:189"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row>
    <row r="95" spans="1:189"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row>
    <row r="96" spans="1:189"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row>
    <row r="97" spans="1:189"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row>
    <row r="98" spans="1:189"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row>
    <row r="99" spans="1:189"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row>
    <row r="100" spans="1:189"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row>
    <row r="101" spans="1:189"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row>
    <row r="102" spans="1:189"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row>
    <row r="103" spans="1:189"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row>
    <row r="104" spans="1:189"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row>
    <row r="105" spans="1:189"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row>
    <row r="106" spans="1:189"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row>
    <row r="107" spans="1:189"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row>
    <row r="108" spans="1:189"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row>
    <row r="109" spans="1:189"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row>
    <row r="110" spans="1:189"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row>
    <row r="111" spans="1:189"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row>
    <row r="112" spans="1:189"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row>
    <row r="113" spans="1:189"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row>
    <row r="114" spans="1:189"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row>
    <row r="115" spans="1:189"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row>
    <row r="116" spans="1:189"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row>
    <row r="117" spans="1:189"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row>
    <row r="118" spans="1:189"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row>
    <row r="119" spans="1:189"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row>
    <row r="120" spans="1:189"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row>
    <row r="121" spans="1:189"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row>
    <row r="122" spans="1:189"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row>
    <row r="123" spans="1:189"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row>
    <row r="124" spans="1:189"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row>
    <row r="125" spans="1:189"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row>
    <row r="126" spans="1:189"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row>
    <row r="127" spans="1:189"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row>
    <row r="128" spans="1:189"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row>
    <row r="129" spans="1:189"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row>
    <row r="130" spans="1:189"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row>
    <row r="131" spans="1:189"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row>
    <row r="132" spans="1:189"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row>
    <row r="133" spans="1:189"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row>
    <row r="134" spans="1:189"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row>
    <row r="135" spans="1:189"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row>
    <row r="136" spans="1:189"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row>
    <row r="137" spans="1:189"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row>
    <row r="138" spans="1:189"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row>
    <row r="139" spans="1:189"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row>
    <row r="140" spans="1:189"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row>
    <row r="141" spans="1:189"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row>
    <row r="142" spans="1:189"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row>
    <row r="143" spans="1:189"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row>
    <row r="144" spans="1:189"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row>
    <row r="145" spans="1:189"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row>
    <row r="146" spans="1:189"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row>
    <row r="147" spans="1:189"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row>
    <row r="148" spans="1:189"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row>
    <row r="149" spans="1:189"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row>
    <row r="150" spans="1:189"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row>
    <row r="151" spans="1:189"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row>
    <row r="152" spans="1:189"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row>
    <row r="153" spans="1:189"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row>
    <row r="154" spans="1:189"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row>
    <row r="155" spans="1:189"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row>
    <row r="156" spans="1:189"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row>
    <row r="157" spans="1:189"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row>
    <row r="158" spans="1:189"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row>
    <row r="159" spans="1:189"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row>
    <row r="160" spans="1:189"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row>
    <row r="161" spans="1:189"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row>
    <row r="162" spans="1:189"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row>
    <row r="163" spans="1:189"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row>
    <row r="164" spans="1:189"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row>
    <row r="165" spans="1:189"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row>
    <row r="166" spans="1:189"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row>
    <row r="167" spans="1:189"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row>
    <row r="168" spans="1:189"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row>
    <row r="169" spans="1:189"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row>
    <row r="170" spans="1:189"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row>
    <row r="171" spans="1:189"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row>
    <row r="172" spans="1:189"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row>
    <row r="173" spans="1:189"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row>
    <row r="174" spans="1:189"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row>
    <row r="175" spans="1:189"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row>
    <row r="176" spans="1:189"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row>
    <row r="177" spans="1:189"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row>
    <row r="178" spans="1:189"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row>
    <row r="179" spans="1:189"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row>
    <row r="180" spans="1:189"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row>
    <row r="181" spans="1:18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row>
    <row r="182" spans="1:18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row>
    <row r="183" spans="1:18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row>
    <row r="184" spans="1:18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row>
    <row r="185" spans="1:18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row>
    <row r="186" spans="1:18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row>
    <row r="187" spans="1:18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row>
    <row r="188" spans="1:189"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row>
    <row r="189" spans="1:189"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row>
    <row r="190" spans="1:18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row>
    <row r="191" spans="1:18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row>
    <row r="192" spans="1:18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row>
    <row r="193" spans="1:189"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row>
    <row r="194" spans="1:189"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row>
    <row r="195" spans="1:189"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row>
    <row r="196" spans="1:189"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row>
    <row r="197" spans="1:189"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row>
    <row r="198" spans="1:189"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row>
    <row r="199" spans="1:189"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row>
    <row r="200" spans="1:189"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row>
    <row r="201" spans="1:189"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row>
    <row r="202" spans="1:189"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row>
    <row r="203" spans="1:189"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row>
    <row r="204" spans="1:189"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row>
    <row r="205" spans="1:189"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row>
    <row r="206" spans="1:18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row>
    <row r="207" spans="1:189"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row>
    <row r="208" spans="1:18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row>
    <row r="209" spans="1:18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row>
    <row r="210" spans="1:189"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row>
    <row r="211" spans="1:18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row>
    <row r="212" spans="1:18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row>
    <row r="213" spans="1:189"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row>
    <row r="214" spans="1:189"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row>
    <row r="215" spans="1:189"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row>
    <row r="216" spans="1:189"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row>
    <row r="217" spans="1:189"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row>
    <row r="218" spans="1:18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row>
    <row r="219" spans="1:18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row>
    <row r="220" spans="1:189"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row>
    <row r="221" spans="1:189"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row>
    <row r="222" spans="1:18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row>
    <row r="223" spans="1:18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row>
    <row r="224" spans="1:189"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row>
    <row r="225" spans="1:18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row>
    <row r="226" spans="1:18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row>
    <row r="227" spans="1:18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row>
    <row r="228" spans="1:18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row>
    <row r="229" spans="1:18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row>
    <row r="230" spans="1:189"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row>
    <row r="231" spans="1:189"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row>
    <row r="232" spans="1:18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row>
    <row r="233" spans="1:189"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row>
    <row r="234" spans="1:189"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row>
    <row r="235" spans="1:189"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row>
    <row r="236" spans="1:18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row>
    <row r="237" spans="1:18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row>
    <row r="238" spans="1:18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row>
    <row r="239" spans="1:189"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row>
    <row r="240" spans="1:18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row>
    <row r="241" spans="1:18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row>
    <row r="242" spans="1:18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row>
    <row r="243" spans="1:189"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row>
    <row r="244" spans="1:189"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row>
    <row r="245" spans="1:189"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row>
    <row r="246" spans="1:18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row>
    <row r="247" spans="1:189"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row>
    <row r="248" spans="1:18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row>
    <row r="249" spans="1:18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row>
    <row r="250" spans="1:189"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row>
    <row r="251" spans="1:18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row>
    <row r="252" spans="1:18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row>
    <row r="253" spans="1:189"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row>
    <row r="254" spans="1:189"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row>
    <row r="255" spans="1:189"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row>
    <row r="256" spans="1:189"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row>
    <row r="257" spans="1:189"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row>
    <row r="259" spans="1:18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row>
    <row r="260" spans="1:189"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row>
    <row r="261" spans="1:18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row>
    <row r="262" spans="1:189"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row>
    <row r="263" spans="1:189"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row>
    <row r="264" spans="1:189"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row>
    <row r="265" spans="1:189"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row>
    <row r="266" spans="1:189"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row>
    <row r="267" spans="1:189"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row>
    <row r="268" spans="1:189"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row>
    <row r="269" spans="1:189"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row>
    <row r="270" spans="1:189"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row>
    <row r="271" spans="1:189"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row>
    <row r="272" spans="1:189"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row>
    <row r="273" spans="1:189"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row>
    <row r="274" spans="1:189"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row>
    <row r="275" spans="1:189"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row>
    <row r="276" spans="1:189"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row>
    <row r="277" spans="1:189"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row>
    <row r="278" spans="1:189"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row>
    <row r="279" spans="1:189"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row>
    <row r="280" spans="1:189"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row>
    <row r="281" spans="1:189"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row>
    <row r="282" spans="1:189"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row>
    <row r="283" spans="1:189"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row>
    <row r="284" spans="1:189"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row>
    <row r="285" spans="1:189"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row>
    <row r="287" spans="1:189"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row>
  </sheetData>
  <mergeCells count="1">
    <mergeCell ref="A260:B260"/>
  </mergeCells>
  <conditionalFormatting sqref="BA287:BD287">
    <cfRule type="cellIs" dxfId="165" priority="79" operator="greaterThan">
      <formula>100.1</formula>
    </cfRule>
    <cfRule type="cellIs" dxfId="164" priority="80" operator="greaterThan">
      <formula>99.8</formula>
    </cfRule>
    <cfRule type="cellIs" dxfId="163" priority="81" operator="lessThan">
      <formula>99.8</formula>
    </cfRule>
  </conditionalFormatting>
  <conditionalFormatting sqref="BH287:BK287">
    <cfRule type="cellIs" dxfId="162" priority="76" operator="greaterThan">
      <formula>100.1</formula>
    </cfRule>
    <cfRule type="cellIs" dxfId="161" priority="77" operator="greaterThan">
      <formula>99.8</formula>
    </cfRule>
    <cfRule type="cellIs" dxfId="160" priority="78" operator="lessThan">
      <formula>99.8</formula>
    </cfRule>
  </conditionalFormatting>
  <conditionalFormatting sqref="BO287:BR287">
    <cfRule type="cellIs" dxfId="159" priority="73" operator="greaterThan">
      <formula>100.1</formula>
    </cfRule>
    <cfRule type="cellIs" dxfId="158" priority="74" operator="greaterThan">
      <formula>99.8</formula>
    </cfRule>
    <cfRule type="cellIs" dxfId="157" priority="75" operator="lessThan">
      <formula>99.8</formula>
    </cfRule>
  </conditionalFormatting>
  <conditionalFormatting sqref="BV287:BY287">
    <cfRule type="cellIs" dxfId="156" priority="70" operator="greaterThan">
      <formula>100.1</formula>
    </cfRule>
    <cfRule type="cellIs" dxfId="155" priority="71" operator="greaterThan">
      <formula>99.8</formula>
    </cfRule>
    <cfRule type="cellIs" dxfId="154" priority="72" operator="lessThan">
      <formula>99.8</formula>
    </cfRule>
  </conditionalFormatting>
  <conditionalFormatting sqref="AT287:AW287">
    <cfRule type="cellIs" dxfId="153" priority="67" operator="greaterThan">
      <formula>100.1</formula>
    </cfRule>
    <cfRule type="cellIs" dxfId="152" priority="68" operator="greaterThan">
      <formula>99.8</formula>
    </cfRule>
    <cfRule type="cellIs" dxfId="151" priority="69" operator="lessThan">
      <formula>99.8</formula>
    </cfRule>
  </conditionalFormatting>
  <conditionalFormatting sqref="AM287:AP287">
    <cfRule type="cellIs" dxfId="150" priority="64" operator="greaterThan">
      <formula>100.1</formula>
    </cfRule>
    <cfRule type="cellIs" dxfId="149" priority="65" operator="greaterThan">
      <formula>99.8</formula>
    </cfRule>
    <cfRule type="cellIs" dxfId="148" priority="66" operator="lessThan">
      <formula>99.8</formula>
    </cfRule>
  </conditionalFormatting>
  <conditionalFormatting sqref="AF287:AI287">
    <cfRule type="cellIs" dxfId="147" priority="61" operator="greaterThan">
      <formula>100.1</formula>
    </cfRule>
    <cfRule type="cellIs" dxfId="146" priority="62" operator="greaterThan">
      <formula>99.8</formula>
    </cfRule>
    <cfRule type="cellIs" dxfId="145" priority="63" operator="lessThan">
      <formula>99.8</formula>
    </cfRule>
  </conditionalFormatting>
  <conditionalFormatting sqref="Y287:AB287">
    <cfRule type="cellIs" dxfId="144" priority="58" operator="greaterThan">
      <formula>100.1</formula>
    </cfRule>
    <cfRule type="cellIs" dxfId="143" priority="59" operator="greaterThan">
      <formula>99.8</formula>
    </cfRule>
    <cfRule type="cellIs" dxfId="142" priority="60" operator="lessThan">
      <formula>99.8</formula>
    </cfRule>
  </conditionalFormatting>
  <conditionalFormatting sqref="R287:U287">
    <cfRule type="cellIs" dxfId="141" priority="55" operator="greaterThan">
      <formula>100.1</formula>
    </cfRule>
    <cfRule type="cellIs" dxfId="140" priority="56" operator="greaterThan">
      <formula>99.8</formula>
    </cfRule>
    <cfRule type="cellIs" dxfId="139" priority="57" operator="lessThan">
      <formula>99.8</formula>
    </cfRule>
  </conditionalFormatting>
  <conditionalFormatting sqref="K287:N287">
    <cfRule type="cellIs" dxfId="138" priority="52" operator="greaterThan">
      <formula>100.1</formula>
    </cfRule>
    <cfRule type="cellIs" dxfId="137" priority="53" operator="greaterThan">
      <formula>99.8</formula>
    </cfRule>
    <cfRule type="cellIs" dxfId="136" priority="54" operator="lessThan">
      <formula>99.8</formula>
    </cfRule>
  </conditionalFormatting>
  <conditionalFormatting sqref="D287:G287">
    <cfRule type="cellIs" dxfId="135" priority="49" operator="greaterThan">
      <formula>100.1</formula>
    </cfRule>
    <cfRule type="cellIs" dxfId="134" priority="50" operator="greaterThan">
      <formula>99.8</formula>
    </cfRule>
    <cfRule type="cellIs" dxfId="133" priority="51" operator="lessThan">
      <formula>99.8</formula>
    </cfRule>
  </conditionalFormatting>
  <conditionalFormatting sqref="CC287:CF287">
    <cfRule type="cellIs" dxfId="132" priority="46" operator="greaterThan">
      <formula>100.1</formula>
    </cfRule>
    <cfRule type="cellIs" dxfId="131" priority="47" operator="greaterThan">
      <formula>99.8</formula>
    </cfRule>
    <cfRule type="cellIs" dxfId="130" priority="48" operator="lessThan">
      <formula>99.8</formula>
    </cfRule>
  </conditionalFormatting>
  <conditionalFormatting sqref="CJ287:CM287">
    <cfRule type="cellIs" dxfId="129" priority="43" operator="greaterThan">
      <formula>100.1</formula>
    </cfRule>
    <cfRule type="cellIs" dxfId="128" priority="44" operator="greaterThan">
      <formula>99.8</formula>
    </cfRule>
    <cfRule type="cellIs" dxfId="127" priority="45" operator="lessThan">
      <formula>99.8</formula>
    </cfRule>
  </conditionalFormatting>
  <conditionalFormatting sqref="CQ287:CT287">
    <cfRule type="cellIs" dxfId="126" priority="40" operator="greaterThan">
      <formula>100.1</formula>
    </cfRule>
    <cfRule type="cellIs" dxfId="125" priority="41" operator="greaterThan">
      <formula>99.8</formula>
    </cfRule>
    <cfRule type="cellIs" dxfId="124" priority="42" operator="lessThan">
      <formula>99.8</formula>
    </cfRule>
  </conditionalFormatting>
  <conditionalFormatting sqref="CX287:DA287">
    <cfRule type="cellIs" dxfId="123" priority="37" operator="greaterThan">
      <formula>100.1</formula>
    </cfRule>
    <cfRule type="cellIs" dxfId="122" priority="38" operator="greaterThan">
      <formula>99.8</formula>
    </cfRule>
    <cfRule type="cellIs" dxfId="121" priority="39" operator="lessThan">
      <formula>99.8</formula>
    </cfRule>
  </conditionalFormatting>
  <conditionalFormatting sqref="DE287:DH287">
    <cfRule type="cellIs" dxfId="120" priority="34" operator="greaterThan">
      <formula>100.1</formula>
    </cfRule>
    <cfRule type="cellIs" dxfId="119" priority="35" operator="greaterThan">
      <formula>99.8</formula>
    </cfRule>
    <cfRule type="cellIs" dxfId="118" priority="36" operator="lessThan">
      <formula>99.8</formula>
    </cfRule>
  </conditionalFormatting>
  <conditionalFormatting sqref="DL287:DO287">
    <cfRule type="cellIs" dxfId="117" priority="31" operator="greaterThan">
      <formula>100.1</formula>
    </cfRule>
    <cfRule type="cellIs" dxfId="116" priority="32" operator="greaterThan">
      <formula>99.8</formula>
    </cfRule>
    <cfRule type="cellIs" dxfId="115" priority="33" operator="lessThan">
      <formula>99.8</formula>
    </cfRule>
  </conditionalFormatting>
  <conditionalFormatting sqref="DS287:DV287">
    <cfRule type="cellIs" dxfId="114" priority="28" operator="greaterThan">
      <formula>100.1</formula>
    </cfRule>
    <cfRule type="cellIs" dxfId="113" priority="29" operator="greaterThan">
      <formula>99.8</formula>
    </cfRule>
    <cfRule type="cellIs" dxfId="112" priority="30" operator="lessThan">
      <formula>99.8</formula>
    </cfRule>
  </conditionalFormatting>
  <conditionalFormatting sqref="DZ287:EC287">
    <cfRule type="cellIs" dxfId="111" priority="25" operator="greaterThan">
      <formula>100.1</formula>
    </cfRule>
    <cfRule type="cellIs" dxfId="110" priority="26" operator="greaterThan">
      <formula>99.8</formula>
    </cfRule>
    <cfRule type="cellIs" dxfId="109" priority="27" operator="lessThan">
      <formula>99.8</formula>
    </cfRule>
  </conditionalFormatting>
  <conditionalFormatting sqref="EG287:EJ287">
    <cfRule type="cellIs" dxfId="108" priority="22" operator="greaterThan">
      <formula>100.1</formula>
    </cfRule>
    <cfRule type="cellIs" dxfId="107" priority="23" operator="greaterThan">
      <formula>99.8</formula>
    </cfRule>
    <cfRule type="cellIs" dxfId="106" priority="24" operator="lessThan">
      <formula>99.8</formula>
    </cfRule>
  </conditionalFormatting>
  <conditionalFormatting sqref="EN287:EQ287">
    <cfRule type="cellIs" dxfId="105" priority="19" operator="greaterThan">
      <formula>100.1</formula>
    </cfRule>
    <cfRule type="cellIs" dxfId="104" priority="20" operator="greaterThan">
      <formula>99.8</formula>
    </cfRule>
    <cfRule type="cellIs" dxfId="103" priority="21" operator="lessThan">
      <formula>99.8</formula>
    </cfRule>
  </conditionalFormatting>
  <conditionalFormatting sqref="EU287:EX287">
    <cfRule type="cellIs" dxfId="102" priority="16" operator="greaterThan">
      <formula>100.1</formula>
    </cfRule>
    <cfRule type="cellIs" dxfId="101" priority="17" operator="greaterThan">
      <formula>99.8</formula>
    </cfRule>
    <cfRule type="cellIs" dxfId="100" priority="18" operator="lessThan">
      <formula>99.8</formula>
    </cfRule>
  </conditionalFormatting>
  <conditionalFormatting sqref="FB287:FE287">
    <cfRule type="cellIs" dxfId="99" priority="13" operator="greaterThan">
      <formula>100.1</formula>
    </cfRule>
    <cfRule type="cellIs" dxfId="98" priority="14" operator="greaterThan">
      <formula>99.8</formula>
    </cfRule>
    <cfRule type="cellIs" dxfId="97" priority="15" operator="lessThan">
      <formula>99.8</formula>
    </cfRule>
  </conditionalFormatting>
  <conditionalFormatting sqref="FI287:FL287">
    <cfRule type="cellIs" dxfId="96" priority="10" operator="greaterThan">
      <formula>100.1</formula>
    </cfRule>
    <cfRule type="cellIs" dxfId="95" priority="11" operator="greaterThan">
      <formula>99.8</formula>
    </cfRule>
    <cfRule type="cellIs" dxfId="94" priority="12" operator="lessThan">
      <formula>99.8</formula>
    </cfRule>
  </conditionalFormatting>
  <conditionalFormatting sqref="FP287:FS287">
    <cfRule type="cellIs" dxfId="93" priority="7" operator="greaterThan">
      <formula>100.1</formula>
    </cfRule>
    <cfRule type="cellIs" dxfId="92" priority="8" operator="greaterThan">
      <formula>99.8</formula>
    </cfRule>
    <cfRule type="cellIs" dxfId="91" priority="9" operator="lessThan">
      <formula>99.8</formula>
    </cfRule>
  </conditionalFormatting>
  <conditionalFormatting sqref="FW287:FZ287">
    <cfRule type="cellIs" dxfId="90" priority="4" operator="greaterThan">
      <formula>100.1</formula>
    </cfRule>
    <cfRule type="cellIs" dxfId="89" priority="5" operator="greaterThan">
      <formula>99.8</formula>
    </cfRule>
    <cfRule type="cellIs" dxfId="88" priority="6" operator="lessThan">
      <formula>99.8</formula>
    </cfRule>
  </conditionalFormatting>
  <conditionalFormatting sqref="GD287:GG287">
    <cfRule type="cellIs" dxfId="87" priority="1" operator="greaterThan">
      <formula>100.1</formula>
    </cfRule>
    <cfRule type="cellIs" dxfId="86" priority="2" operator="greaterThan">
      <formula>99.8</formula>
    </cfRule>
    <cfRule type="cellIs" dxfId="85"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G287"/>
  <sheetViews>
    <sheetView showGridLines="0" zoomScale="70" zoomScaleNormal="70" workbookViewId="0">
      <pane xSplit="2" ySplit="3" topLeftCell="FG4" activePane="bottomRight" state="frozen"/>
      <selection activeCell="A287" sqref="A287"/>
      <selection pane="topRight" activeCell="A287" sqref="A287"/>
      <selection pane="bottomLeft" activeCell="A287" sqref="A287"/>
      <selection pane="bottomRight" activeCell="FV1" sqref="FV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89"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row>
    <row r="2" spans="1:189"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row>
    <row r="3" spans="1:189"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row>
    <row r="4" spans="1:18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row>
    <row r="5" spans="1:18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row>
    <row r="6" spans="1:189"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row>
    <row r="7" spans="1:18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row>
    <row r="8" spans="1:18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row>
    <row r="9" spans="1:18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row>
    <row r="10" spans="1:18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row>
    <row r="11" spans="1:18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row>
    <row r="12" spans="1:18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row>
    <row r="13" spans="1:18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row>
    <row r="14" spans="1:18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row>
    <row r="15" spans="1:18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row>
    <row r="16" spans="1:18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row>
    <row r="17" spans="1:18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row>
    <row r="18" spans="1:18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row>
    <row r="19" spans="1:18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row>
    <row r="20" spans="1:18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row>
    <row r="21" spans="1:18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row>
    <row r="22" spans="1:18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row>
    <row r="23" spans="1:18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row>
    <row r="24" spans="1:189"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row>
    <row r="25" spans="1:189"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row>
    <row r="26" spans="1:18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row>
    <row r="27" spans="1:18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row>
    <row r="28" spans="1:18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row>
    <row r="29" spans="1:18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row>
    <row r="30" spans="1:18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row>
    <row r="31" spans="1:189"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row>
    <row r="32" spans="1:18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row>
    <row r="33" spans="1:18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row>
    <row r="34" spans="1:18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row>
    <row r="35" spans="1:18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row>
    <row r="36" spans="1:18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row>
    <row r="37" spans="1:189"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row>
    <row r="38" spans="1:189"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row>
    <row r="39" spans="1:18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row>
    <row r="40" spans="1:18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row>
    <row r="41" spans="1:189"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row>
    <row r="42" spans="1:189"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row>
    <row r="43" spans="1:18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row>
    <row r="44" spans="1:189"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row>
    <row r="45" spans="1:189"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row>
    <row r="46" spans="1:189"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row>
    <row r="47" spans="1:189"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row>
    <row r="48" spans="1:189"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row>
    <row r="49" spans="1:189"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row>
    <row r="50" spans="1:189"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row>
    <row r="51" spans="1:189"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row>
    <row r="52" spans="1:189"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row>
    <row r="53" spans="1:189"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row>
    <row r="54" spans="1:189"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row>
    <row r="55" spans="1:189"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row>
    <row r="56" spans="1:189"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row>
    <row r="57" spans="1:189"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row>
    <row r="58" spans="1:189"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row>
    <row r="59" spans="1:189"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row>
    <row r="60" spans="1:189"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row>
    <row r="61" spans="1:189"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row>
    <row r="62" spans="1:189"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row>
    <row r="63" spans="1:189"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row>
    <row r="64" spans="1:189"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row>
    <row r="65" spans="1:189"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row>
    <row r="66" spans="1:189"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row>
    <row r="67" spans="1:189"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row>
    <row r="68" spans="1:189"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row>
    <row r="69" spans="1:189"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row>
    <row r="70" spans="1:189"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row>
    <row r="71" spans="1:189"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row>
    <row r="72" spans="1:189"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row>
    <row r="73" spans="1:189"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row>
    <row r="74" spans="1:189"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row>
    <row r="75" spans="1:189"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row>
    <row r="76" spans="1:189"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row>
    <row r="77" spans="1:189"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row>
    <row r="78" spans="1:189"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row>
    <row r="79" spans="1:189"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row>
    <row r="80" spans="1:189"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row>
    <row r="81" spans="1:189"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row>
    <row r="82" spans="1:189"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row>
    <row r="83" spans="1:189"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row>
    <row r="84" spans="1:189"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row>
    <row r="85" spans="1:189"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row>
    <row r="86" spans="1:189"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row>
    <row r="87" spans="1:189"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row>
    <row r="88" spans="1:189"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row>
    <row r="89" spans="1:189"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row>
    <row r="90" spans="1:189"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row>
    <row r="91" spans="1:189"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row>
    <row r="92" spans="1:189"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row>
    <row r="93" spans="1:189"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row>
    <row r="94" spans="1:189"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row>
    <row r="95" spans="1:189"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row>
    <row r="96" spans="1:189"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row>
    <row r="97" spans="1:189"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row>
    <row r="98" spans="1:189"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row>
    <row r="99" spans="1:189"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row>
    <row r="100" spans="1:189"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row>
    <row r="101" spans="1:189"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row>
    <row r="102" spans="1:189"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row>
    <row r="103" spans="1:189"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row>
    <row r="104" spans="1:189"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row>
    <row r="105" spans="1:189"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row>
    <row r="106" spans="1:189"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row>
    <row r="107" spans="1:189"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row>
    <row r="108" spans="1:189"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row>
    <row r="109" spans="1:189"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row>
    <row r="110" spans="1:189"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row>
    <row r="111" spans="1:189"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row>
    <row r="112" spans="1:189"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row>
    <row r="113" spans="1:189"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row>
    <row r="114" spans="1:189"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row>
    <row r="115" spans="1:189"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row>
    <row r="116" spans="1:189"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row>
    <row r="117" spans="1:189"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row>
    <row r="118" spans="1:189"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row>
    <row r="119" spans="1:189"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row>
    <row r="120" spans="1:189"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row>
    <row r="121" spans="1:189"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row>
    <row r="122" spans="1:189"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row>
    <row r="123" spans="1:189"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row>
    <row r="124" spans="1:189"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row>
    <row r="125" spans="1:189"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row>
    <row r="126" spans="1:189"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row>
    <row r="127" spans="1:189"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row>
    <row r="128" spans="1:189"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row>
    <row r="129" spans="1:189"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row>
    <row r="130" spans="1:189"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row>
    <row r="131" spans="1:189"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row>
    <row r="132" spans="1:189"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row>
    <row r="133" spans="1:189"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row>
    <row r="134" spans="1:189"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row>
    <row r="135" spans="1:189"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row>
    <row r="136" spans="1:189"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row>
    <row r="137" spans="1:189"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row>
    <row r="138" spans="1:189"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row>
    <row r="139" spans="1:189"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row>
    <row r="140" spans="1:189"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row>
    <row r="141" spans="1:189"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row>
    <row r="142" spans="1:189"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row>
    <row r="143" spans="1:189"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row>
    <row r="144" spans="1:189"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row>
    <row r="145" spans="1:189"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row>
    <row r="146" spans="1:189"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row>
    <row r="147" spans="1:189"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row>
    <row r="148" spans="1:189"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row>
    <row r="149" spans="1:189"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row>
    <row r="150" spans="1:189"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row>
    <row r="151" spans="1:189"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row>
    <row r="152" spans="1:189"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row>
    <row r="153" spans="1:189"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row>
    <row r="154" spans="1:189"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row>
    <row r="155" spans="1:189"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row>
    <row r="156" spans="1:189"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row>
    <row r="157" spans="1:189"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row>
    <row r="158" spans="1:189"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row>
    <row r="159" spans="1:189"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row>
    <row r="160" spans="1:189"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row>
    <row r="161" spans="1:189"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row>
    <row r="162" spans="1:189"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row>
    <row r="163" spans="1:189"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row>
    <row r="164" spans="1:189"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row>
    <row r="165" spans="1:189"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row>
    <row r="166" spans="1:189"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row>
    <row r="167" spans="1:189"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row>
    <row r="168" spans="1:189"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row>
    <row r="169" spans="1:189"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row>
    <row r="170" spans="1:189"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row>
    <row r="171" spans="1:189"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row>
    <row r="172" spans="1:189"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row>
    <row r="173" spans="1:189"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row>
    <row r="174" spans="1:189"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row>
    <row r="175" spans="1:189"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row>
    <row r="176" spans="1:189"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row>
    <row r="177" spans="1:189"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row>
    <row r="178" spans="1:189"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row>
    <row r="179" spans="1:189"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row>
    <row r="180" spans="1:189"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row>
    <row r="181" spans="1:18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row>
    <row r="182" spans="1:18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row>
    <row r="183" spans="1:18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row>
    <row r="184" spans="1:18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row>
    <row r="185" spans="1:18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row>
    <row r="186" spans="1:18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row>
    <row r="187" spans="1:18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row>
    <row r="188" spans="1:189"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row>
    <row r="189" spans="1:189"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row>
    <row r="190" spans="1:18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row>
    <row r="191" spans="1:18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row>
    <row r="192" spans="1:18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row>
    <row r="193" spans="1:189"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row>
    <row r="194" spans="1:189"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row>
    <row r="195" spans="1:189"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row>
    <row r="196" spans="1:189"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row>
    <row r="197" spans="1:189"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row>
    <row r="198" spans="1:189"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row>
    <row r="199" spans="1:189"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row>
    <row r="200" spans="1:189"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row>
    <row r="201" spans="1:189"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row>
    <row r="202" spans="1:189"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row>
    <row r="203" spans="1:189"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row>
    <row r="204" spans="1:189"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row>
    <row r="205" spans="1:189"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row>
    <row r="206" spans="1:18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row>
    <row r="207" spans="1:189"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row>
    <row r="208" spans="1:18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row>
    <row r="209" spans="1:18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row>
    <row r="210" spans="1:189"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row>
    <row r="211" spans="1:18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row>
    <row r="212" spans="1:18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row>
    <row r="213" spans="1:189"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row>
    <row r="214" spans="1:189"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row>
    <row r="215" spans="1:189"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row>
    <row r="216" spans="1:189"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row>
    <row r="217" spans="1:189"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row>
    <row r="218" spans="1:18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row>
    <row r="219" spans="1:18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row>
    <row r="220" spans="1:189"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row>
    <row r="221" spans="1:189"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row>
    <row r="222" spans="1:18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row>
    <row r="223" spans="1:18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row>
    <row r="224" spans="1:189"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row>
    <row r="225" spans="1:18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row>
    <row r="226" spans="1:18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row>
    <row r="227" spans="1:18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row>
    <row r="228" spans="1:18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row>
    <row r="229" spans="1:18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row>
    <row r="230" spans="1:189"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row>
    <row r="231" spans="1:189"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row>
    <row r="232" spans="1:18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row>
    <row r="233" spans="1:189"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row>
    <row r="234" spans="1:189"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row>
    <row r="235" spans="1:189"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row>
    <row r="236" spans="1:18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row>
    <row r="237" spans="1:18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row>
    <row r="238" spans="1:18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row>
    <row r="239" spans="1:189"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row>
    <row r="240" spans="1:18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row>
    <row r="241" spans="1:18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row>
    <row r="242" spans="1:18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row>
    <row r="243" spans="1:189"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row>
    <row r="244" spans="1:189"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row>
    <row r="245" spans="1:189"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row>
    <row r="246" spans="1:18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row>
    <row r="247" spans="1:189"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row>
    <row r="248" spans="1:18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row>
    <row r="249" spans="1:18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row>
    <row r="250" spans="1:189"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row>
    <row r="251" spans="1:18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row>
    <row r="252" spans="1:18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row>
    <row r="253" spans="1:189"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row>
    <row r="254" spans="1:189"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row>
    <row r="255" spans="1:189"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row>
    <row r="256" spans="1:189"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row>
    <row r="257" spans="1:189"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row>
    <row r="259" spans="1:18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row>
    <row r="260" spans="1:189"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row>
    <row r="261" spans="1:18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row>
    <row r="262" spans="1:189"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row>
    <row r="263" spans="1:189"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row>
    <row r="264" spans="1:189"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row>
    <row r="265" spans="1:189"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row>
    <row r="266" spans="1:189"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row>
    <row r="267" spans="1:189"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row>
    <row r="268" spans="1:189"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row>
    <row r="269" spans="1:189"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row>
    <row r="270" spans="1:189"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row>
    <row r="271" spans="1:189"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row>
    <row r="272" spans="1:189"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row>
    <row r="273" spans="1:189"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row>
    <row r="274" spans="1:189"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row>
    <row r="275" spans="1:189"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row>
    <row r="276" spans="1:189"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row>
    <row r="277" spans="1:189"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row>
    <row r="278" spans="1:189"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row>
    <row r="279" spans="1:189"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row>
    <row r="280" spans="1:189"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row>
    <row r="281" spans="1:189"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row>
    <row r="282" spans="1:189"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row>
    <row r="283" spans="1:189"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row>
    <row r="284" spans="1:189"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row>
    <row r="285" spans="1:189"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row>
    <row r="287" spans="1:189"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row>
  </sheetData>
  <mergeCells count="1">
    <mergeCell ref="A260:B260"/>
  </mergeCells>
  <conditionalFormatting sqref="BA287:BD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BH287:BK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BO287:BR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BV287:BY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AT287:AW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AM287:AP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AF287:AI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Y287:AB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R287:U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K287:N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D287:G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CC287:CF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CJ287:CM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CQ287:CT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CX287:DA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DE287:DH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DL287:DO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DS287:DV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DZ287:EC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EG287:EJ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EN287:EQ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EU287:EX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FB287:FE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FI287:FL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FP287:FS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FW287:FZ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GD287:GG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Super+Autos</v>
      </c>
      <c r="H2" s="41" t="s">
        <v>299</v>
      </c>
    </row>
    <row r="4" spans="2:17" x14ac:dyDescent="0.3">
      <c r="B4" s="25" t="s">
        <v>266</v>
      </c>
    </row>
    <row r="5" spans="2:17" hidden="1" x14ac:dyDescent="0.3">
      <c r="E5" s="39" t="str">
        <f t="shared" ref="E5:P5" si="0">E9&amp;$C$2</f>
        <v xml:space="preserve"> SEPTIEMBRE 18Super+Autos</v>
      </c>
      <c r="F5" s="39" t="str">
        <f t="shared" si="0"/>
        <v xml:space="preserve"> OCTUBRE 18Super+Autos</v>
      </c>
      <c r="G5" s="39" t="str">
        <f t="shared" si="0"/>
        <v xml:space="preserve"> NOVIEMBRE 18Super+Autos</v>
      </c>
      <c r="H5" s="39" t="str">
        <f t="shared" si="0"/>
        <v xml:space="preserve"> DICIEMBRE 18Super+Autos</v>
      </c>
      <c r="I5" s="39" t="str">
        <f t="shared" si="0"/>
        <v xml:space="preserve"> ENERO 19Super+Autos</v>
      </c>
      <c r="J5" s="39" t="str">
        <f t="shared" si="0"/>
        <v xml:space="preserve"> FEBRERO 19Super+Autos</v>
      </c>
      <c r="K5" s="39" t="str">
        <f t="shared" si="0"/>
        <v xml:space="preserve"> MARZO 19Super+Autos</v>
      </c>
      <c r="L5" s="39" t="str">
        <f t="shared" si="0"/>
        <v xml:space="preserve"> ABRIL 19Super+Autos</v>
      </c>
      <c r="M5" s="39" t="str">
        <f t="shared" si="0"/>
        <v xml:space="preserve"> MAYO 19Super+Autos</v>
      </c>
      <c r="N5" s="39" t="str">
        <f t="shared" si="0"/>
        <v xml:space="preserve"> JUNIO 19Super+Autos</v>
      </c>
      <c r="O5" s="39" t="str">
        <f t="shared" si="0"/>
        <v xml:space="preserve"> JULIO 19Super+Autos</v>
      </c>
      <c r="P5" s="39" t="str">
        <f t="shared" si="0"/>
        <v xml:space="preserve"> AGOSTO 19Super+Autos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SEPTIEMBRE 18</v>
      </c>
      <c r="F9" s="6" t="str">
        <f t="array" ref="F9">INDEX('Aceite de Oliva'!$A$260:$YR$260,,MAX(IF('Aceite de Oliva'!$A$260:$YR$260&lt;&gt;"",COLUMN('Aceite de Oliva'!$A$260:$YR$260)))-(7*F8))</f>
        <v xml:space="preserve"> OCTUBRE 18</v>
      </c>
      <c r="G9" s="6" t="str">
        <f t="array" ref="G9">INDEX('Aceite de Oliva'!$A$260:$YR$260,,MAX(IF('Aceite de Oliva'!$A$260:$YR$260&lt;&gt;"",COLUMN('Aceite de Oliva'!$A$260:$YR$260)))-(7*G8))</f>
        <v xml:space="preserve"> NOVIEMBRE 18</v>
      </c>
      <c r="H9" s="6" t="str">
        <f t="array" ref="H9">INDEX('Aceite de Oliva'!$A$260:$YR$260,,MAX(IF('Aceite de Oliva'!$A$260:$YR$260&lt;&gt;"",COLUMN('Aceite de Oliva'!$A$260:$YR$260)))-(7*H8))</f>
        <v xml:space="preserve"> DICIEMBRE 18</v>
      </c>
      <c r="I9" s="6" t="str">
        <f t="array" ref="I9">INDEX('Aceite de Oliva'!$A$260:$YR$260,,MAX(IF('Aceite de Oliva'!$A$260:$YR$260&lt;&gt;"",COLUMN('Aceite de Oliva'!$A$260:$YR$260)))-(7*I8))</f>
        <v xml:space="preserve"> ENERO 19</v>
      </c>
      <c r="J9" s="6" t="str">
        <f t="array" ref="J9">INDEX('Aceite de Oliva'!$A$260:$YR$260,,MAX(IF('Aceite de Oliva'!$A$260:$YR$260&lt;&gt;"",COLUMN('Aceite de Oliva'!$A$260:$YR$260)))-(7*J8))</f>
        <v xml:space="preserve"> FEBRERO 19</v>
      </c>
      <c r="K9" s="6" t="str">
        <f t="array" ref="K9">INDEX('Aceite de Oliva'!$A$260:$YR$260,,MAX(IF('Aceite de Oliva'!$A$260:$YR$260&lt;&gt;"",COLUMN('Aceite de Oliva'!$A$260:$YR$260)))-(7*K8))</f>
        <v xml:space="preserve"> MARZO 19</v>
      </c>
      <c r="L9" s="6" t="str">
        <f t="array" ref="L9">INDEX('Aceite de Oliva'!$A$260:$YR$260,,MAX(IF('Aceite de Oliva'!$A$260:$YR$260&lt;&gt;"",COLUMN('Aceite de Oliva'!$A$260:$YR$260)))-(7*L8))</f>
        <v xml:space="preserve"> ABRIL 19</v>
      </c>
      <c r="M9" s="6" t="str">
        <f t="array" ref="M9">INDEX('Aceite de Oliva'!$A$260:$YR$260,,MAX(IF('Aceite de Oliva'!$A$260:$YR$260&lt;&gt;"",COLUMN('Aceite de Oliva'!$A$260:$YR$260)))-(7*M8))</f>
        <v xml:space="preserve"> MAYO 19</v>
      </c>
      <c r="N9" s="6" t="str">
        <f t="array" ref="N9">INDEX('Aceite de Oliva'!$A$260:$YR$260,,MAX(IF('Aceite de Oliva'!$A$260:$YR$260&lt;&gt;"",COLUMN('Aceite de Oliva'!$A$260:$YR$260)))-(7*N8))</f>
        <v xml:space="preserve"> JUNIO 19</v>
      </c>
      <c r="O9" s="6" t="str">
        <f t="array" ref="O9">INDEX('Aceite de Oliva'!$A$260:$YR$260,,MAX(IF('Aceite de Oliva'!$A$260:$YR$260&lt;&gt;"",COLUMN('Aceite de Oliva'!$A$260:$YR$260)))-(7*O8))</f>
        <v xml:space="preserve"> JULIO 19</v>
      </c>
      <c r="P9" s="6" t="str">
        <f t="array" ref="P9">INDEX('Aceite de Oliva'!$A$260:$YR$260,,MAX(IF('Aceite de Oliva'!$A$260:$YR$260&lt;&gt;"",COLUMN('Aceite de Oliva'!$A$260:$YR$260))))</f>
        <v xml:space="preserve"> AGOSTO 19</v>
      </c>
    </row>
    <row r="10" spans="2:17" x14ac:dyDescent="0.3">
      <c r="B10" s="15"/>
      <c r="C10" s="24">
        <v>2.5</v>
      </c>
      <c r="E10" s="40">
        <f t="array" ref="E10">INDEX('Aceite Virgen Extra'!$A$259:$YR$285,MATCH($B10,'Aceite Virgen Extra'!$A$259:$A$285,0),MATCH(E$5,'Aceite Virgen Extra'!$A$259:$YR$259,0))</f>
        <v>0.74</v>
      </c>
      <c r="F10" s="40">
        <f t="array" ref="F10">INDEX('Aceite Virgen Extra'!$A$259:$YR$285,MATCH($B10,'Aceite Virgen Extra'!$A$259:$A$285,0),MATCH(F$5,'Aceite Virgen Extra'!$A$259:$YR$259,0))</f>
        <v>1.22</v>
      </c>
      <c r="G10" s="40">
        <f t="array" ref="G10">INDEX('Aceite Virgen Extra'!$A$259:$YR$285,MATCH($B10,'Aceite Virgen Extra'!$A$259:$A$285,0),MATCH(G$5,'Aceite Virgen Extra'!$A$259:$YR$259,0))</f>
        <v>1.28</v>
      </c>
      <c r="H10" s="40">
        <f t="array" ref="H10">INDEX('Aceite Virgen Extra'!$A$259:$YR$285,MATCH($B10,'Aceite Virgen Extra'!$A$259:$A$285,0),MATCH(H$5,'Aceite Virgen Extra'!$A$259:$YR$259,0))</f>
        <v>0</v>
      </c>
      <c r="I10" s="40">
        <f t="array" ref="I10">INDEX('Aceite Virgen Extra'!$A$259:$YR$285,MATCH($B10,'Aceite Virgen Extra'!$A$259:$A$285,0),MATCH(I$5,'Aceite Virgen Extra'!$A$259:$YR$259,0))</f>
        <v>0.56000000000000005</v>
      </c>
      <c r="J10" s="40">
        <f t="array" ref="J10">INDEX('Aceite Virgen Extra'!$A$259:$YR$285,MATCH($B10,'Aceite Virgen Extra'!$A$259:$A$285,0),MATCH(J$5,'Aceite Virgen Extra'!$A$259:$YR$259,0))</f>
        <v>0.97999999999999987</v>
      </c>
      <c r="K10" s="40">
        <f t="array" ref="K10">INDEX('Aceite Virgen Extra'!$A$259:$YR$285,MATCH($B10,'Aceite Virgen Extra'!$A$259:$A$285,0),MATCH(K$5,'Aceite Virgen Extra'!$A$259:$YR$259,0))</f>
        <v>0.56000000000000005</v>
      </c>
      <c r="L10" s="40">
        <f t="array" ref="L10">INDEX('Aceite Virgen Extra'!$A$259:$YR$285,MATCH($B10,'Aceite Virgen Extra'!$A$259:$A$285,0),MATCH(L$5,'Aceite Virgen Extra'!$A$259:$YR$259,0))</f>
        <v>0.90999999999999992</v>
      </c>
      <c r="M10" s="40">
        <f t="array" ref="M10">INDEX('Aceite Virgen Extra'!$A$259:$YR$285,MATCH($B10,'Aceite Virgen Extra'!$A$259:$A$285,0),MATCH(M$5,'Aceite Virgen Extra'!$A$259:$YR$259,0))</f>
        <v>1.07</v>
      </c>
      <c r="N10" s="40">
        <f t="array" ref="N10">INDEX('Aceite Virgen Extra'!$A$259:$YR$285,MATCH($B10,'Aceite Virgen Extra'!$A$259:$A$285,0),MATCH(N$5,'Aceite Virgen Extra'!$A$259:$YR$259,0))</f>
        <v>0.95000000000000018</v>
      </c>
      <c r="O10" s="40">
        <f t="array" ref="O10">INDEX('Aceite Virgen Extra'!$A$259:$YR$285,MATCH($B10,'Aceite Virgen Extra'!$A$259:$A$285,0),MATCH(O$5,'Aceite Virgen Extra'!$A$259:$YR$259,0))</f>
        <v>0.19</v>
      </c>
      <c r="P10" s="40">
        <f t="array" ref="P10">INDEX('Aceite Virgen Extra'!$A$259:$YR$285,MATCH($B10,'Aceite Virgen Extra'!$A$259:$A$285,0),MATCH(P$5,'Aceite Virgen Extra'!$A$259:$YR$259,0))</f>
        <v>1.0499999999999998</v>
      </c>
    </row>
    <row r="11" spans="2:17" x14ac:dyDescent="0.3">
      <c r="B11" s="19">
        <f t="shared" ref="B11:B33" si="1">C10</f>
        <v>2.5</v>
      </c>
      <c r="C11" s="18">
        <f>ROUND(B11+$C$7,2)</f>
        <v>2.7</v>
      </c>
      <c r="E11" s="40">
        <f t="array" ref="E11">INDEX('Aceite Virgen Extra'!$A$259:$YR$285,MATCH($B11,'Aceite Virgen Extra'!$A$259:$A$285,0),MATCH(E$5,'Aceite Virgen Extra'!$A$259:$YR$259,0))</f>
        <v>0.37</v>
      </c>
      <c r="F11" s="40">
        <f t="array" ref="F11">INDEX('Aceite Virgen Extra'!$A$259:$YR$285,MATCH($B11,'Aceite Virgen Extra'!$A$259:$A$285,0),MATCH(F$5,'Aceite Virgen Extra'!$A$259:$YR$259,0))</f>
        <v>1.2799999999999998</v>
      </c>
      <c r="G11" s="40">
        <f t="array" ref="G11">INDEX('Aceite Virgen Extra'!$A$259:$YR$285,MATCH($B11,'Aceite Virgen Extra'!$A$259:$A$285,0),MATCH(G$5,'Aceite Virgen Extra'!$A$259:$YR$259,0))</f>
        <v>0.82</v>
      </c>
      <c r="H11" s="40">
        <f t="array" ref="H11">INDEX('Aceite Virgen Extra'!$A$259:$YR$285,MATCH($B11,'Aceite Virgen Extra'!$A$259:$A$285,0),MATCH(H$5,'Aceite Virgen Extra'!$A$259:$YR$259,0))</f>
        <v>0.94000000000000006</v>
      </c>
      <c r="I11" s="40">
        <f t="array" ref="I11">INDEX('Aceite Virgen Extra'!$A$259:$YR$285,MATCH($B11,'Aceite Virgen Extra'!$A$259:$A$285,0),MATCH(I$5,'Aceite Virgen Extra'!$A$259:$YR$259,0))</f>
        <v>1.1200000000000001</v>
      </c>
      <c r="J11" s="40">
        <f t="array" ref="J11">INDEX('Aceite Virgen Extra'!$A$259:$YR$285,MATCH($B11,'Aceite Virgen Extra'!$A$259:$A$285,0),MATCH(J$5,'Aceite Virgen Extra'!$A$259:$YR$259,0))</f>
        <v>1.1299999999999999</v>
      </c>
      <c r="K11" s="40">
        <f t="array" ref="K11">INDEX('Aceite Virgen Extra'!$A$259:$YR$285,MATCH($B11,'Aceite Virgen Extra'!$A$259:$A$285,0),MATCH(K$5,'Aceite Virgen Extra'!$A$259:$YR$259,0))</f>
        <v>0</v>
      </c>
      <c r="L11" s="40">
        <f t="array" ref="L11">INDEX('Aceite Virgen Extra'!$A$259:$YR$285,MATCH($B11,'Aceite Virgen Extra'!$A$259:$A$285,0),MATCH(L$5,'Aceite Virgen Extra'!$A$259:$YR$259,0))</f>
        <v>1.44</v>
      </c>
      <c r="M11" s="40">
        <f t="array" ref="M11">INDEX('Aceite Virgen Extra'!$A$259:$YR$285,MATCH($B11,'Aceite Virgen Extra'!$A$259:$A$285,0),MATCH(M$5,'Aceite Virgen Extra'!$A$259:$YR$259,0))</f>
        <v>0.81</v>
      </c>
      <c r="N11" s="40">
        <f t="array" ref="N11">INDEX('Aceite Virgen Extra'!$A$259:$YR$285,MATCH($B11,'Aceite Virgen Extra'!$A$259:$A$285,0),MATCH(N$5,'Aceite Virgen Extra'!$A$259:$YR$259,0))</f>
        <v>0.26</v>
      </c>
      <c r="O11" s="40">
        <f t="array" ref="O11">INDEX('Aceite Virgen Extra'!$A$259:$YR$285,MATCH($B11,'Aceite Virgen Extra'!$A$259:$A$285,0),MATCH(O$5,'Aceite Virgen Extra'!$A$259:$YR$259,0))</f>
        <v>0</v>
      </c>
      <c r="P11" s="40">
        <f t="array" ref="P11">INDEX('Aceite Virgen Extra'!$A$259:$YR$285,MATCH($B11,'Aceite Virgen Extra'!$A$259:$A$285,0),MATCH(P$5,'Aceite Virgen Extra'!$A$259:$YR$259,0))</f>
        <v>0.72</v>
      </c>
    </row>
    <row r="12" spans="2:17" x14ac:dyDescent="0.3">
      <c r="B12" s="19">
        <f t="shared" si="1"/>
        <v>2.7</v>
      </c>
      <c r="C12" s="18">
        <f t="shared" ref="C12:C32" si="2">ROUND(B12+$C$7,2)</f>
        <v>2.9</v>
      </c>
      <c r="E12" s="40">
        <f t="array" ref="E12">INDEX('Aceite Virgen Extra'!$A$259:$YR$285,MATCH($B12,'Aceite Virgen Extra'!$A$259:$A$285,0),MATCH(E$5,'Aceite Virgen Extra'!$A$259:$YR$259,0))</f>
        <v>0.29000000000000004</v>
      </c>
      <c r="F12" s="40">
        <f t="array" ref="F12">INDEX('Aceite Virgen Extra'!$A$259:$YR$285,MATCH($B12,'Aceite Virgen Extra'!$A$259:$A$285,0),MATCH(F$5,'Aceite Virgen Extra'!$A$259:$YR$259,0))</f>
        <v>0.90999999999999992</v>
      </c>
      <c r="G12" s="40">
        <f t="array" ref="G12">INDEX('Aceite Virgen Extra'!$A$259:$YR$285,MATCH($B12,'Aceite Virgen Extra'!$A$259:$A$285,0),MATCH(G$5,'Aceite Virgen Extra'!$A$259:$YR$259,0))</f>
        <v>0.69000000000000006</v>
      </c>
      <c r="H12" s="40">
        <f t="array" ref="H12">INDEX('Aceite Virgen Extra'!$A$259:$YR$285,MATCH($B12,'Aceite Virgen Extra'!$A$259:$A$285,0),MATCH(H$5,'Aceite Virgen Extra'!$A$259:$YR$259,0))</f>
        <v>0.09</v>
      </c>
      <c r="I12" s="40">
        <f t="array" ref="I12">INDEX('Aceite Virgen Extra'!$A$259:$YR$285,MATCH($B12,'Aceite Virgen Extra'!$A$259:$A$285,0),MATCH(I$5,'Aceite Virgen Extra'!$A$259:$YR$259,0))</f>
        <v>1.4500000000000002</v>
      </c>
      <c r="J12" s="40">
        <f t="array" ref="J12">INDEX('Aceite Virgen Extra'!$A$259:$YR$285,MATCH($B12,'Aceite Virgen Extra'!$A$259:$A$285,0),MATCH(J$5,'Aceite Virgen Extra'!$A$259:$YR$259,0))</f>
        <v>2.14</v>
      </c>
      <c r="K12" s="40">
        <f t="array" ref="K12">INDEX('Aceite Virgen Extra'!$A$259:$YR$285,MATCH($B12,'Aceite Virgen Extra'!$A$259:$A$285,0),MATCH(K$5,'Aceite Virgen Extra'!$A$259:$YR$259,0))</f>
        <v>1</v>
      </c>
      <c r="L12" s="40">
        <f t="array" ref="L12">INDEX('Aceite Virgen Extra'!$A$259:$YR$285,MATCH($B12,'Aceite Virgen Extra'!$A$259:$A$285,0),MATCH(L$5,'Aceite Virgen Extra'!$A$259:$YR$259,0))</f>
        <v>1.05</v>
      </c>
      <c r="M12" s="40">
        <f t="array" ref="M12">INDEX('Aceite Virgen Extra'!$A$259:$YR$285,MATCH($B12,'Aceite Virgen Extra'!$A$259:$A$285,0),MATCH(M$5,'Aceite Virgen Extra'!$A$259:$YR$259,0))</f>
        <v>0.45</v>
      </c>
      <c r="N12" s="40">
        <f t="array" ref="N12">INDEX('Aceite Virgen Extra'!$A$259:$YR$285,MATCH($B12,'Aceite Virgen Extra'!$A$259:$A$285,0),MATCH(N$5,'Aceite Virgen Extra'!$A$259:$YR$259,0))</f>
        <v>1.8900000000000001</v>
      </c>
      <c r="O12" s="40">
        <f t="array" ref="O12">INDEX('Aceite Virgen Extra'!$A$259:$YR$285,MATCH($B12,'Aceite Virgen Extra'!$A$259:$A$285,0),MATCH(O$5,'Aceite Virgen Extra'!$A$259:$YR$259,0))</f>
        <v>8.41</v>
      </c>
      <c r="P12" s="40">
        <f t="array" ref="P12">INDEX('Aceite Virgen Extra'!$A$259:$YR$285,MATCH($B12,'Aceite Virgen Extra'!$A$259:$A$285,0),MATCH(P$5,'Aceite Virgen Extra'!$A$259:$YR$259,0))</f>
        <v>15.080000000000002</v>
      </c>
    </row>
    <row r="13" spans="2:17" x14ac:dyDescent="0.3">
      <c r="B13" s="19">
        <f t="shared" si="1"/>
        <v>2.9</v>
      </c>
      <c r="C13" s="18">
        <f t="shared" si="2"/>
        <v>3.1</v>
      </c>
      <c r="E13" s="40">
        <f t="array" ref="E13">INDEX('Aceite Virgen Extra'!$A$259:$YR$285,MATCH($B13,'Aceite Virgen Extra'!$A$259:$A$285,0),MATCH(E$5,'Aceite Virgen Extra'!$A$259:$YR$259,0))</f>
        <v>0.89</v>
      </c>
      <c r="F13" s="40">
        <f t="array" ref="F13">INDEX('Aceite Virgen Extra'!$A$259:$YR$285,MATCH($B13,'Aceite Virgen Extra'!$A$259:$A$285,0),MATCH(F$5,'Aceite Virgen Extra'!$A$259:$YR$259,0))</f>
        <v>1.18</v>
      </c>
      <c r="G13" s="40">
        <f t="array" ref="G13">INDEX('Aceite Virgen Extra'!$A$259:$YR$285,MATCH($B13,'Aceite Virgen Extra'!$A$259:$A$285,0),MATCH(G$5,'Aceite Virgen Extra'!$A$259:$YR$259,0))</f>
        <v>1.02</v>
      </c>
      <c r="H13" s="40">
        <f t="array" ref="H13">INDEX('Aceite Virgen Extra'!$A$259:$YR$285,MATCH($B13,'Aceite Virgen Extra'!$A$259:$A$285,0),MATCH(H$5,'Aceite Virgen Extra'!$A$259:$YR$259,0))</f>
        <v>0.7</v>
      </c>
      <c r="I13" s="40">
        <f t="array" ref="I13">INDEX('Aceite Virgen Extra'!$A$259:$YR$285,MATCH($B13,'Aceite Virgen Extra'!$A$259:$A$285,0),MATCH(I$5,'Aceite Virgen Extra'!$A$259:$YR$259,0))</f>
        <v>4.13</v>
      </c>
      <c r="J13" s="40">
        <f t="array" ref="J13">INDEX('Aceite Virgen Extra'!$A$259:$YR$285,MATCH($B13,'Aceite Virgen Extra'!$A$259:$A$285,0),MATCH(J$5,'Aceite Virgen Extra'!$A$259:$YR$259,0))</f>
        <v>2.94</v>
      </c>
      <c r="K13" s="40">
        <f t="array" ref="K13">INDEX('Aceite Virgen Extra'!$A$259:$YR$285,MATCH($B13,'Aceite Virgen Extra'!$A$259:$A$285,0),MATCH(K$5,'Aceite Virgen Extra'!$A$259:$YR$259,0))</f>
        <v>4.93</v>
      </c>
      <c r="L13" s="40">
        <f t="array" ref="L13">INDEX('Aceite Virgen Extra'!$A$259:$YR$285,MATCH($B13,'Aceite Virgen Extra'!$A$259:$A$285,0),MATCH(L$5,'Aceite Virgen Extra'!$A$259:$YR$259,0))</f>
        <v>6.84</v>
      </c>
      <c r="M13" s="40">
        <f t="array" ref="M13">INDEX('Aceite Virgen Extra'!$A$259:$YR$285,MATCH($B13,'Aceite Virgen Extra'!$A$259:$A$285,0),MATCH(M$5,'Aceite Virgen Extra'!$A$259:$YR$259,0))</f>
        <v>12.73</v>
      </c>
      <c r="N13" s="40">
        <f t="array" ref="N13">INDEX('Aceite Virgen Extra'!$A$259:$YR$285,MATCH($B13,'Aceite Virgen Extra'!$A$259:$A$285,0),MATCH(N$5,'Aceite Virgen Extra'!$A$259:$YR$259,0))</f>
        <v>13.5</v>
      </c>
      <c r="O13" s="40">
        <f t="array" ref="O13">INDEX('Aceite Virgen Extra'!$A$259:$YR$285,MATCH($B13,'Aceite Virgen Extra'!$A$259:$A$285,0),MATCH(O$5,'Aceite Virgen Extra'!$A$259:$YR$259,0))</f>
        <v>10.809999999999999</v>
      </c>
      <c r="P13" s="40">
        <f t="array" ref="P13">INDEX('Aceite Virgen Extra'!$A$259:$YR$285,MATCH($B13,'Aceite Virgen Extra'!$A$259:$A$285,0),MATCH(P$5,'Aceite Virgen Extra'!$A$259:$YR$259,0))</f>
        <v>2.2199999999999998</v>
      </c>
    </row>
    <row r="14" spans="2:17" x14ac:dyDescent="0.3">
      <c r="B14" s="19">
        <f t="shared" si="1"/>
        <v>3.1</v>
      </c>
      <c r="C14" s="18">
        <f t="shared" si="2"/>
        <v>3.3</v>
      </c>
      <c r="E14" s="40">
        <f t="array" ref="E14">INDEX('Aceite Virgen Extra'!$A$259:$YR$285,MATCH($B14,'Aceite Virgen Extra'!$A$259:$A$285,0),MATCH(E$5,'Aceite Virgen Extra'!$A$259:$YR$259,0))</f>
        <v>0.34</v>
      </c>
      <c r="F14" s="40">
        <f t="array" ref="F14">INDEX('Aceite Virgen Extra'!$A$259:$YR$285,MATCH($B14,'Aceite Virgen Extra'!$A$259:$A$285,0),MATCH(F$5,'Aceite Virgen Extra'!$A$259:$YR$259,0))</f>
        <v>1.9700000000000002</v>
      </c>
      <c r="G14" s="40">
        <f t="array" ref="G14">INDEX('Aceite Virgen Extra'!$A$259:$YR$285,MATCH($B14,'Aceite Virgen Extra'!$A$259:$A$285,0),MATCH(G$5,'Aceite Virgen Extra'!$A$259:$YR$259,0))</f>
        <v>1.1100000000000001</v>
      </c>
      <c r="H14" s="40">
        <f t="array" ref="H14">INDEX('Aceite Virgen Extra'!$A$259:$YR$285,MATCH($B14,'Aceite Virgen Extra'!$A$259:$A$285,0),MATCH(H$5,'Aceite Virgen Extra'!$A$259:$YR$259,0))</f>
        <v>7.82</v>
      </c>
      <c r="I14" s="40">
        <f t="array" ref="I14">INDEX('Aceite Virgen Extra'!$A$259:$YR$285,MATCH($B14,'Aceite Virgen Extra'!$A$259:$A$285,0),MATCH(I$5,'Aceite Virgen Extra'!$A$259:$YR$259,0))</f>
        <v>5</v>
      </c>
      <c r="J14" s="40">
        <f t="array" ref="J14">INDEX('Aceite Virgen Extra'!$A$259:$YR$285,MATCH($B14,'Aceite Virgen Extra'!$A$259:$A$285,0),MATCH(J$5,'Aceite Virgen Extra'!$A$259:$YR$259,0))</f>
        <v>6.1199999999999992</v>
      </c>
      <c r="K14" s="40">
        <f t="array" ref="K14">INDEX('Aceite Virgen Extra'!$A$259:$YR$285,MATCH($B14,'Aceite Virgen Extra'!$A$259:$A$285,0),MATCH(K$5,'Aceite Virgen Extra'!$A$259:$YR$259,0))</f>
        <v>9.75</v>
      </c>
      <c r="L14" s="40">
        <f t="array" ref="L14">INDEX('Aceite Virgen Extra'!$A$259:$YR$285,MATCH($B14,'Aceite Virgen Extra'!$A$259:$A$285,0),MATCH(L$5,'Aceite Virgen Extra'!$A$259:$YR$259,0))</f>
        <v>6.43</v>
      </c>
      <c r="M14" s="40">
        <f t="array" ref="M14">INDEX('Aceite Virgen Extra'!$A$259:$YR$285,MATCH($B14,'Aceite Virgen Extra'!$A$259:$A$285,0),MATCH(M$5,'Aceite Virgen Extra'!$A$259:$YR$259,0))</f>
        <v>4.2</v>
      </c>
      <c r="N14" s="40">
        <f t="array" ref="N14">INDEX('Aceite Virgen Extra'!$A$259:$YR$285,MATCH($B14,'Aceite Virgen Extra'!$A$259:$A$285,0),MATCH(N$5,'Aceite Virgen Extra'!$A$259:$YR$259,0))</f>
        <v>2.8000000000000003</v>
      </c>
      <c r="O14" s="40">
        <f t="array" ref="O14">INDEX('Aceite Virgen Extra'!$A$259:$YR$285,MATCH($B14,'Aceite Virgen Extra'!$A$259:$A$285,0),MATCH(O$5,'Aceite Virgen Extra'!$A$259:$YR$259,0))</f>
        <v>3.14</v>
      </c>
      <c r="P14" s="40">
        <f t="array" ref="P14">INDEX('Aceite Virgen Extra'!$A$259:$YR$285,MATCH($B14,'Aceite Virgen Extra'!$A$259:$A$285,0),MATCH(P$5,'Aceite Virgen Extra'!$A$259:$YR$259,0))</f>
        <v>4.2</v>
      </c>
    </row>
    <row r="15" spans="2:17" x14ac:dyDescent="0.3">
      <c r="B15" s="19">
        <f t="shared" si="1"/>
        <v>3.3</v>
      </c>
      <c r="C15" s="18">
        <f t="shared" si="2"/>
        <v>3.5</v>
      </c>
      <c r="E15" s="40">
        <f t="array" ref="E15">INDEX('Aceite Virgen Extra'!$A$259:$YR$285,MATCH($B15,'Aceite Virgen Extra'!$A$259:$A$285,0),MATCH(E$5,'Aceite Virgen Extra'!$A$259:$YR$259,0))</f>
        <v>4.5399999999999991</v>
      </c>
      <c r="F15" s="40">
        <f t="array" ref="F15">INDEX('Aceite Virgen Extra'!$A$259:$YR$285,MATCH($B15,'Aceite Virgen Extra'!$A$259:$A$285,0),MATCH(F$5,'Aceite Virgen Extra'!$A$259:$YR$259,0))</f>
        <v>6.7</v>
      </c>
      <c r="G15" s="40">
        <f t="array" ref="G15">INDEX('Aceite Virgen Extra'!$A$259:$YR$285,MATCH($B15,'Aceite Virgen Extra'!$A$259:$A$285,0),MATCH(G$5,'Aceite Virgen Extra'!$A$259:$YR$259,0))</f>
        <v>4.83</v>
      </c>
      <c r="H15" s="40">
        <f t="array" ref="H15">INDEX('Aceite Virgen Extra'!$A$259:$YR$285,MATCH($B15,'Aceite Virgen Extra'!$A$259:$A$285,0),MATCH(H$5,'Aceite Virgen Extra'!$A$259:$YR$259,0))</f>
        <v>4.0599999999999996</v>
      </c>
      <c r="I15" s="40">
        <f t="array" ref="I15">INDEX('Aceite Virgen Extra'!$A$259:$YR$285,MATCH($B15,'Aceite Virgen Extra'!$A$259:$A$285,0),MATCH(I$5,'Aceite Virgen Extra'!$A$259:$YR$259,0))</f>
        <v>2.27</v>
      </c>
      <c r="J15" s="40">
        <f t="array" ref="J15">INDEX('Aceite Virgen Extra'!$A$259:$YR$285,MATCH($B15,'Aceite Virgen Extra'!$A$259:$A$285,0),MATCH(J$5,'Aceite Virgen Extra'!$A$259:$YR$259,0))</f>
        <v>2.44</v>
      </c>
      <c r="K15" s="40">
        <f t="array" ref="K15">INDEX('Aceite Virgen Extra'!$A$259:$YR$285,MATCH($B15,'Aceite Virgen Extra'!$A$259:$A$285,0),MATCH(K$5,'Aceite Virgen Extra'!$A$259:$YR$259,0))</f>
        <v>1.74</v>
      </c>
      <c r="L15" s="40">
        <f t="array" ref="L15">INDEX('Aceite Virgen Extra'!$A$259:$YR$285,MATCH($B15,'Aceite Virgen Extra'!$A$259:$A$285,0),MATCH(L$5,'Aceite Virgen Extra'!$A$259:$YR$259,0))</f>
        <v>6.29</v>
      </c>
      <c r="M15" s="40">
        <f t="array" ref="M15">INDEX('Aceite Virgen Extra'!$A$259:$YR$285,MATCH($B15,'Aceite Virgen Extra'!$A$259:$A$285,0),MATCH(M$5,'Aceite Virgen Extra'!$A$259:$YR$259,0))</f>
        <v>15.17</v>
      </c>
      <c r="N15" s="40">
        <f t="array" ref="N15">INDEX('Aceite Virgen Extra'!$A$259:$YR$285,MATCH($B15,'Aceite Virgen Extra'!$A$259:$A$285,0),MATCH(N$5,'Aceite Virgen Extra'!$A$259:$YR$259,0))</f>
        <v>16.11</v>
      </c>
      <c r="O15" s="40">
        <f t="array" ref="O15">INDEX('Aceite Virgen Extra'!$A$259:$YR$285,MATCH($B15,'Aceite Virgen Extra'!$A$259:$A$285,0),MATCH(O$5,'Aceite Virgen Extra'!$A$259:$YR$259,0))</f>
        <v>14.659999999999998</v>
      </c>
      <c r="P15" s="40">
        <f t="array" ref="P15">INDEX('Aceite Virgen Extra'!$A$259:$YR$285,MATCH($B15,'Aceite Virgen Extra'!$A$259:$A$285,0),MATCH(P$5,'Aceite Virgen Extra'!$A$259:$YR$259,0))</f>
        <v>15.17</v>
      </c>
    </row>
    <row r="16" spans="2:17" x14ac:dyDescent="0.3">
      <c r="B16" s="19">
        <f t="shared" si="1"/>
        <v>3.5</v>
      </c>
      <c r="C16" s="18">
        <f t="shared" si="2"/>
        <v>3.7</v>
      </c>
      <c r="E16" s="40">
        <f t="array" ref="E16">INDEX('Aceite Virgen Extra'!$A$259:$YR$285,MATCH($B16,'Aceite Virgen Extra'!$A$259:$A$285,0),MATCH(E$5,'Aceite Virgen Extra'!$A$259:$YR$259,0))</f>
        <v>24.65</v>
      </c>
      <c r="F16" s="40">
        <f t="array" ref="F16">INDEX('Aceite Virgen Extra'!$A$259:$YR$285,MATCH($B16,'Aceite Virgen Extra'!$A$259:$A$285,0),MATCH(F$5,'Aceite Virgen Extra'!$A$259:$YR$259,0))</f>
        <v>19.75</v>
      </c>
      <c r="G16" s="40">
        <f t="array" ref="G16">INDEX('Aceite Virgen Extra'!$A$259:$YR$285,MATCH($B16,'Aceite Virgen Extra'!$A$259:$A$285,0),MATCH(G$5,'Aceite Virgen Extra'!$A$259:$YR$259,0))</f>
        <v>17.990000000000002</v>
      </c>
      <c r="H16" s="40">
        <f t="array" ref="H16">INDEX('Aceite Virgen Extra'!$A$259:$YR$285,MATCH($B16,'Aceite Virgen Extra'!$A$259:$A$285,0),MATCH(H$5,'Aceite Virgen Extra'!$A$259:$YR$259,0))</f>
        <v>21.029999999999998</v>
      </c>
      <c r="I16" s="40">
        <f t="array" ref="I16">INDEX('Aceite Virgen Extra'!$A$259:$YR$285,MATCH($B16,'Aceite Virgen Extra'!$A$259:$A$285,0),MATCH(I$5,'Aceite Virgen Extra'!$A$259:$YR$259,0))</f>
        <v>20.59</v>
      </c>
      <c r="J16" s="40">
        <f t="array" ref="J16">INDEX('Aceite Virgen Extra'!$A$259:$YR$285,MATCH($B16,'Aceite Virgen Extra'!$A$259:$A$285,0),MATCH(J$5,'Aceite Virgen Extra'!$A$259:$YR$259,0))</f>
        <v>18.149999999999999</v>
      </c>
      <c r="K16" s="40">
        <f t="array" ref="K16">INDEX('Aceite Virgen Extra'!$A$259:$YR$285,MATCH($B16,'Aceite Virgen Extra'!$A$259:$A$285,0),MATCH(K$5,'Aceite Virgen Extra'!$A$259:$YR$259,0))</f>
        <v>14.999999999999998</v>
      </c>
      <c r="L16" s="40">
        <f t="array" ref="L16">INDEX('Aceite Virgen Extra'!$A$259:$YR$285,MATCH($B16,'Aceite Virgen Extra'!$A$259:$A$285,0),MATCH(L$5,'Aceite Virgen Extra'!$A$259:$YR$259,0))</f>
        <v>12.33</v>
      </c>
      <c r="M16" s="40">
        <f t="array" ref="M16">INDEX('Aceite Virgen Extra'!$A$259:$YR$285,MATCH($B16,'Aceite Virgen Extra'!$A$259:$A$285,0),MATCH(M$5,'Aceite Virgen Extra'!$A$259:$YR$259,0))</f>
        <v>24.25</v>
      </c>
      <c r="N16" s="40">
        <f t="array" ref="N16">INDEX('Aceite Virgen Extra'!$A$259:$YR$285,MATCH($B16,'Aceite Virgen Extra'!$A$259:$A$285,0),MATCH(N$5,'Aceite Virgen Extra'!$A$259:$YR$259,0))</f>
        <v>25.19</v>
      </c>
      <c r="O16" s="40">
        <f t="array" ref="O16">INDEX('Aceite Virgen Extra'!$A$259:$YR$285,MATCH($B16,'Aceite Virgen Extra'!$A$259:$A$285,0),MATCH(O$5,'Aceite Virgen Extra'!$A$259:$YR$259,0))</f>
        <v>22.9</v>
      </c>
      <c r="P16" s="40">
        <f t="array" ref="P16">INDEX('Aceite Virgen Extra'!$A$259:$YR$285,MATCH($B16,'Aceite Virgen Extra'!$A$259:$A$285,0),MATCH(P$5,'Aceite Virgen Extra'!$A$259:$YR$259,0))</f>
        <v>28.51</v>
      </c>
    </row>
    <row r="17" spans="2:16" x14ac:dyDescent="0.3">
      <c r="B17" s="19">
        <f t="shared" si="1"/>
        <v>3.7</v>
      </c>
      <c r="C17" s="18">
        <f t="shared" si="2"/>
        <v>3.9</v>
      </c>
      <c r="E17" s="40">
        <f t="array" ref="E17">INDEX('Aceite Virgen Extra'!$A$259:$YR$285,MATCH($B17,'Aceite Virgen Extra'!$A$259:$A$285,0),MATCH(E$5,'Aceite Virgen Extra'!$A$259:$YR$259,0))</f>
        <v>5.7799999999999994</v>
      </c>
      <c r="F17" s="40">
        <f t="array" ref="F17">INDEX('Aceite Virgen Extra'!$A$259:$YR$285,MATCH($B17,'Aceite Virgen Extra'!$A$259:$A$285,0),MATCH(F$5,'Aceite Virgen Extra'!$A$259:$YR$259,0))</f>
        <v>3.35</v>
      </c>
      <c r="G17" s="40">
        <f t="array" ref="G17">INDEX('Aceite Virgen Extra'!$A$259:$YR$285,MATCH($B17,'Aceite Virgen Extra'!$A$259:$A$285,0),MATCH(G$5,'Aceite Virgen Extra'!$A$259:$YR$259,0))</f>
        <v>3.06</v>
      </c>
      <c r="H17" s="40">
        <f t="array" ref="H17">INDEX('Aceite Virgen Extra'!$A$259:$YR$285,MATCH($B17,'Aceite Virgen Extra'!$A$259:$A$285,0),MATCH(H$5,'Aceite Virgen Extra'!$A$259:$YR$259,0))</f>
        <v>2.73</v>
      </c>
      <c r="I17" s="40">
        <f t="array" ref="I17">INDEX('Aceite Virgen Extra'!$A$259:$YR$285,MATCH($B17,'Aceite Virgen Extra'!$A$259:$A$285,0),MATCH(I$5,'Aceite Virgen Extra'!$A$259:$YR$259,0))</f>
        <v>14.299999999999999</v>
      </c>
      <c r="J17" s="40">
        <f t="array" ref="J17">INDEX('Aceite Virgen Extra'!$A$259:$YR$285,MATCH($B17,'Aceite Virgen Extra'!$A$259:$A$285,0),MATCH(J$5,'Aceite Virgen Extra'!$A$259:$YR$259,0))</f>
        <v>22.59</v>
      </c>
      <c r="K17" s="40">
        <f t="array" ref="K17">INDEX('Aceite Virgen Extra'!$A$259:$YR$285,MATCH($B17,'Aceite Virgen Extra'!$A$259:$A$285,0),MATCH(K$5,'Aceite Virgen Extra'!$A$259:$YR$259,0))</f>
        <v>24.54</v>
      </c>
      <c r="L17" s="40">
        <f t="array" ref="L17">INDEX('Aceite Virgen Extra'!$A$259:$YR$285,MATCH($B17,'Aceite Virgen Extra'!$A$259:$A$285,0),MATCH(L$5,'Aceite Virgen Extra'!$A$259:$YR$259,0))</f>
        <v>18.98</v>
      </c>
      <c r="M17" s="40">
        <f t="array" ref="M17">INDEX('Aceite Virgen Extra'!$A$259:$YR$285,MATCH($B17,'Aceite Virgen Extra'!$A$259:$A$285,0),MATCH(M$5,'Aceite Virgen Extra'!$A$259:$YR$259,0))</f>
        <v>2.21</v>
      </c>
      <c r="N17" s="40">
        <f t="array" ref="N17">INDEX('Aceite Virgen Extra'!$A$259:$YR$285,MATCH($B17,'Aceite Virgen Extra'!$A$259:$A$285,0),MATCH(N$5,'Aceite Virgen Extra'!$A$259:$YR$259,0))</f>
        <v>1.4</v>
      </c>
      <c r="O17" s="40">
        <f t="array" ref="O17">INDEX('Aceite Virgen Extra'!$A$259:$YR$285,MATCH($B17,'Aceite Virgen Extra'!$A$259:$A$285,0),MATCH(O$5,'Aceite Virgen Extra'!$A$259:$YR$259,0))</f>
        <v>0.85</v>
      </c>
      <c r="P17" s="40">
        <f t="array" ref="P17">INDEX('Aceite Virgen Extra'!$A$259:$YR$285,MATCH($B17,'Aceite Virgen Extra'!$A$259:$A$285,0),MATCH(P$5,'Aceite Virgen Extra'!$A$259:$YR$259,0))</f>
        <v>0.75</v>
      </c>
    </row>
    <row r="18" spans="2:16" x14ac:dyDescent="0.3">
      <c r="B18" s="19">
        <f t="shared" si="1"/>
        <v>3.9</v>
      </c>
      <c r="C18" s="18">
        <f t="shared" si="2"/>
        <v>4.0999999999999996</v>
      </c>
      <c r="E18" s="40">
        <f t="array" ref="E18">INDEX('Aceite Virgen Extra'!$A$259:$YR$285,MATCH($B18,'Aceite Virgen Extra'!$A$259:$A$285,0),MATCH(E$5,'Aceite Virgen Extra'!$A$259:$YR$259,0))</f>
        <v>26.3</v>
      </c>
      <c r="F18" s="40">
        <f t="array" ref="F18">INDEX('Aceite Virgen Extra'!$A$259:$YR$285,MATCH($B18,'Aceite Virgen Extra'!$A$259:$A$285,0),MATCH(F$5,'Aceite Virgen Extra'!$A$259:$YR$259,0))</f>
        <v>31.17</v>
      </c>
      <c r="G18" s="40">
        <f t="array" ref="G18">INDEX('Aceite Virgen Extra'!$A$259:$YR$285,MATCH($B18,'Aceite Virgen Extra'!$A$259:$A$285,0),MATCH(G$5,'Aceite Virgen Extra'!$A$259:$YR$259,0))</f>
        <v>28.03</v>
      </c>
      <c r="H18" s="40">
        <f t="array" ref="H18">INDEX('Aceite Virgen Extra'!$A$259:$YR$285,MATCH($B18,'Aceite Virgen Extra'!$A$259:$A$285,0),MATCH(H$5,'Aceite Virgen Extra'!$A$259:$YR$259,0))</f>
        <v>25.15</v>
      </c>
      <c r="I18" s="40">
        <f t="array" ref="I18">INDEX('Aceite Virgen Extra'!$A$259:$YR$285,MATCH($B18,'Aceite Virgen Extra'!$A$259:$A$285,0),MATCH(I$5,'Aceite Virgen Extra'!$A$259:$YR$259,0))</f>
        <v>16.21</v>
      </c>
      <c r="J18" s="40">
        <f t="array" ref="J18">INDEX('Aceite Virgen Extra'!$A$259:$YR$285,MATCH($B18,'Aceite Virgen Extra'!$A$259:$A$285,0),MATCH(J$5,'Aceite Virgen Extra'!$A$259:$YR$259,0))</f>
        <v>3.33</v>
      </c>
      <c r="K18" s="40">
        <f t="array" ref="K18">INDEX('Aceite Virgen Extra'!$A$259:$YR$285,MATCH($B18,'Aceite Virgen Extra'!$A$259:$A$285,0),MATCH(K$5,'Aceite Virgen Extra'!$A$259:$YR$259,0))</f>
        <v>2.2200000000000002</v>
      </c>
      <c r="L18" s="40">
        <f t="array" ref="L18">INDEX('Aceite Virgen Extra'!$A$259:$YR$285,MATCH($B18,'Aceite Virgen Extra'!$A$259:$A$285,0),MATCH(L$5,'Aceite Virgen Extra'!$A$259:$YR$259,0))</f>
        <v>4.6400000000000006</v>
      </c>
      <c r="M18" s="40">
        <f t="array" ref="M18">INDEX('Aceite Virgen Extra'!$A$259:$YR$285,MATCH($B18,'Aceite Virgen Extra'!$A$259:$A$285,0),MATCH(M$5,'Aceite Virgen Extra'!$A$259:$YR$259,0))</f>
        <v>3.06</v>
      </c>
      <c r="N18" s="40">
        <f t="array" ref="N18">INDEX('Aceite Virgen Extra'!$A$259:$YR$285,MATCH($B18,'Aceite Virgen Extra'!$A$259:$A$285,0),MATCH(N$5,'Aceite Virgen Extra'!$A$259:$YR$259,0))</f>
        <v>1.62</v>
      </c>
      <c r="O18" s="40">
        <f t="array" ref="O18">INDEX('Aceite Virgen Extra'!$A$259:$YR$285,MATCH($B18,'Aceite Virgen Extra'!$A$259:$A$285,0),MATCH(O$5,'Aceite Virgen Extra'!$A$259:$YR$259,0))</f>
        <v>2.75</v>
      </c>
      <c r="P18" s="40">
        <f t="array" ref="P18">INDEX('Aceite Virgen Extra'!$A$259:$YR$285,MATCH($B18,'Aceite Virgen Extra'!$A$259:$A$285,0),MATCH(P$5,'Aceite Virgen Extra'!$A$259:$YR$259,0))</f>
        <v>3.67</v>
      </c>
    </row>
    <row r="19" spans="2:16" x14ac:dyDescent="0.3">
      <c r="B19" s="19">
        <f t="shared" si="1"/>
        <v>4.0999999999999996</v>
      </c>
      <c r="C19" s="18">
        <f t="shared" si="2"/>
        <v>4.3</v>
      </c>
      <c r="E19" s="40">
        <f t="array" ref="E19">INDEX('Aceite Virgen Extra'!$A$259:$YR$285,MATCH($B19,'Aceite Virgen Extra'!$A$259:$A$285,0),MATCH(E$5,'Aceite Virgen Extra'!$A$259:$YR$259,0))</f>
        <v>1.79</v>
      </c>
      <c r="F19" s="40">
        <f t="array" ref="F19">INDEX('Aceite Virgen Extra'!$A$259:$YR$285,MATCH($B19,'Aceite Virgen Extra'!$A$259:$A$285,0),MATCH(F$5,'Aceite Virgen Extra'!$A$259:$YR$259,0))</f>
        <v>1.0900000000000001</v>
      </c>
      <c r="G19" s="40">
        <f t="array" ref="G19">INDEX('Aceite Virgen Extra'!$A$259:$YR$285,MATCH($B19,'Aceite Virgen Extra'!$A$259:$A$285,0),MATCH(G$5,'Aceite Virgen Extra'!$A$259:$YR$259,0))</f>
        <v>1.91</v>
      </c>
      <c r="H19" s="40">
        <f t="array" ref="H19">INDEX('Aceite Virgen Extra'!$A$259:$YR$285,MATCH($B19,'Aceite Virgen Extra'!$A$259:$A$285,0),MATCH(H$5,'Aceite Virgen Extra'!$A$259:$YR$259,0))</f>
        <v>2.35</v>
      </c>
      <c r="I19" s="40">
        <f t="array" ref="I19">INDEX('Aceite Virgen Extra'!$A$259:$YR$285,MATCH($B19,'Aceite Virgen Extra'!$A$259:$A$285,0),MATCH(I$5,'Aceite Virgen Extra'!$A$259:$YR$259,0))</f>
        <v>1.3</v>
      </c>
      <c r="J19" s="40">
        <f t="array" ref="J19">INDEX('Aceite Virgen Extra'!$A$259:$YR$285,MATCH($B19,'Aceite Virgen Extra'!$A$259:$A$285,0),MATCH(J$5,'Aceite Virgen Extra'!$A$259:$YR$259,0))</f>
        <v>0.71</v>
      </c>
      <c r="K19" s="40">
        <f t="array" ref="K19">INDEX('Aceite Virgen Extra'!$A$259:$YR$285,MATCH($B19,'Aceite Virgen Extra'!$A$259:$A$285,0),MATCH(K$5,'Aceite Virgen Extra'!$A$259:$YR$259,0))</f>
        <v>2.61</v>
      </c>
      <c r="L19" s="40">
        <f t="array" ref="L19">INDEX('Aceite Virgen Extra'!$A$259:$YR$285,MATCH($B19,'Aceite Virgen Extra'!$A$259:$A$285,0),MATCH(L$5,'Aceite Virgen Extra'!$A$259:$YR$259,0))</f>
        <v>1.9</v>
      </c>
      <c r="M19" s="40">
        <f t="array" ref="M19">INDEX('Aceite Virgen Extra'!$A$259:$YR$285,MATCH($B19,'Aceite Virgen Extra'!$A$259:$A$285,0),MATCH(M$5,'Aceite Virgen Extra'!$A$259:$YR$259,0))</f>
        <v>2.23</v>
      </c>
      <c r="N19" s="40">
        <f t="array" ref="N19">INDEX('Aceite Virgen Extra'!$A$259:$YR$285,MATCH($B19,'Aceite Virgen Extra'!$A$259:$A$285,0),MATCH(N$5,'Aceite Virgen Extra'!$A$259:$YR$259,0))</f>
        <v>1.9</v>
      </c>
      <c r="O19" s="40">
        <f t="array" ref="O19">INDEX('Aceite Virgen Extra'!$A$259:$YR$285,MATCH($B19,'Aceite Virgen Extra'!$A$259:$A$285,0),MATCH(O$5,'Aceite Virgen Extra'!$A$259:$YR$259,0))</f>
        <v>1.59</v>
      </c>
      <c r="P19" s="40">
        <f t="array" ref="P19">INDEX('Aceite Virgen Extra'!$A$259:$YR$285,MATCH($B19,'Aceite Virgen Extra'!$A$259:$A$285,0),MATCH(P$5,'Aceite Virgen Extra'!$A$259:$YR$259,0))</f>
        <v>0.95</v>
      </c>
    </row>
    <row r="20" spans="2:16" x14ac:dyDescent="0.3">
      <c r="B20" s="19">
        <f t="shared" si="1"/>
        <v>4.3</v>
      </c>
      <c r="C20" s="18">
        <f t="shared" si="2"/>
        <v>4.5</v>
      </c>
      <c r="E20" s="40">
        <f t="array" ref="E20">INDEX('Aceite Virgen Extra'!$A$259:$YR$285,MATCH($B20,'Aceite Virgen Extra'!$A$259:$A$285,0),MATCH(E$5,'Aceite Virgen Extra'!$A$259:$YR$259,0))</f>
        <v>2.8</v>
      </c>
      <c r="F20" s="40">
        <f t="array" ref="F20">INDEX('Aceite Virgen Extra'!$A$259:$YR$285,MATCH($B20,'Aceite Virgen Extra'!$A$259:$A$285,0),MATCH(F$5,'Aceite Virgen Extra'!$A$259:$YR$259,0))</f>
        <v>3.0700000000000003</v>
      </c>
      <c r="G20" s="40">
        <f t="array" ref="G20">INDEX('Aceite Virgen Extra'!$A$259:$YR$285,MATCH($B20,'Aceite Virgen Extra'!$A$259:$A$285,0),MATCH(G$5,'Aceite Virgen Extra'!$A$259:$YR$259,0))</f>
        <v>6.1999999999999993</v>
      </c>
      <c r="H20" s="40">
        <f t="array" ref="H20">INDEX('Aceite Virgen Extra'!$A$259:$YR$285,MATCH($B20,'Aceite Virgen Extra'!$A$259:$A$285,0),MATCH(H$5,'Aceite Virgen Extra'!$A$259:$YR$259,0))</f>
        <v>5.68</v>
      </c>
      <c r="I20" s="40">
        <f t="array" ref="I20">INDEX('Aceite Virgen Extra'!$A$259:$YR$285,MATCH($B20,'Aceite Virgen Extra'!$A$259:$A$285,0),MATCH(I$5,'Aceite Virgen Extra'!$A$259:$YR$259,0))</f>
        <v>2.67</v>
      </c>
      <c r="J20" s="40">
        <f t="array" ref="J20">INDEX('Aceite Virgen Extra'!$A$259:$YR$285,MATCH($B20,'Aceite Virgen Extra'!$A$259:$A$285,0),MATCH(J$5,'Aceite Virgen Extra'!$A$259:$YR$259,0))</f>
        <v>5.21</v>
      </c>
      <c r="K20" s="40">
        <f t="array" ref="K20">INDEX('Aceite Virgen Extra'!$A$259:$YR$285,MATCH($B20,'Aceite Virgen Extra'!$A$259:$A$285,0),MATCH(K$5,'Aceite Virgen Extra'!$A$259:$YR$259,0))</f>
        <v>4.33</v>
      </c>
      <c r="L20" s="40">
        <f t="array" ref="L20">INDEX('Aceite Virgen Extra'!$A$259:$YR$285,MATCH($B20,'Aceite Virgen Extra'!$A$259:$A$285,0),MATCH(L$5,'Aceite Virgen Extra'!$A$259:$YR$259,0))</f>
        <v>2.92</v>
      </c>
      <c r="M20" s="40">
        <f t="array" ref="M20">INDEX('Aceite Virgen Extra'!$A$259:$YR$285,MATCH($B20,'Aceite Virgen Extra'!$A$259:$A$285,0),MATCH(M$5,'Aceite Virgen Extra'!$A$259:$YR$259,0))</f>
        <v>4.6899999999999995</v>
      </c>
      <c r="N20" s="40">
        <f t="array" ref="N20">INDEX('Aceite Virgen Extra'!$A$259:$YR$285,MATCH($B20,'Aceite Virgen Extra'!$A$259:$A$285,0),MATCH(N$5,'Aceite Virgen Extra'!$A$259:$YR$259,0))</f>
        <v>5.24</v>
      </c>
      <c r="O20" s="40">
        <f t="array" ref="O20">INDEX('Aceite Virgen Extra'!$A$259:$YR$285,MATCH($B20,'Aceite Virgen Extra'!$A$259:$A$285,0),MATCH(O$5,'Aceite Virgen Extra'!$A$259:$YR$259,0))</f>
        <v>5.3699999999999992</v>
      </c>
      <c r="P20" s="40">
        <f t="array" ref="P20">INDEX('Aceite Virgen Extra'!$A$259:$YR$285,MATCH($B20,'Aceite Virgen Extra'!$A$259:$A$285,0),MATCH(P$5,'Aceite Virgen Extra'!$A$259:$YR$259,0))</f>
        <v>2.14</v>
      </c>
    </row>
    <row r="21" spans="2:16" x14ac:dyDescent="0.3">
      <c r="B21" s="19">
        <f t="shared" si="1"/>
        <v>4.5</v>
      </c>
      <c r="C21" s="18">
        <f t="shared" si="2"/>
        <v>4.7</v>
      </c>
      <c r="E21" s="40">
        <f t="array" ref="E21">INDEX('Aceite Virgen Extra'!$A$259:$YR$285,MATCH($B21,'Aceite Virgen Extra'!$A$259:$A$285,0),MATCH(E$5,'Aceite Virgen Extra'!$A$259:$YR$259,0))</f>
        <v>3.09</v>
      </c>
      <c r="F21" s="40">
        <f t="array" ref="F21">INDEX('Aceite Virgen Extra'!$A$259:$YR$285,MATCH($B21,'Aceite Virgen Extra'!$A$259:$A$285,0),MATCH(F$5,'Aceite Virgen Extra'!$A$259:$YR$259,0))</f>
        <v>0.85999999999999988</v>
      </c>
      <c r="G21" s="40">
        <f t="array" ref="G21">INDEX('Aceite Virgen Extra'!$A$259:$YR$285,MATCH($B21,'Aceite Virgen Extra'!$A$259:$A$285,0),MATCH(G$5,'Aceite Virgen Extra'!$A$259:$YR$259,0))</f>
        <v>1.28</v>
      </c>
      <c r="H21" s="40">
        <f t="array" ref="H21">INDEX('Aceite Virgen Extra'!$A$259:$YR$285,MATCH($B21,'Aceite Virgen Extra'!$A$259:$A$285,0),MATCH(H$5,'Aceite Virgen Extra'!$A$259:$YR$259,0))</f>
        <v>1.96</v>
      </c>
      <c r="I21" s="40">
        <f t="array" ref="I21">INDEX('Aceite Virgen Extra'!$A$259:$YR$285,MATCH($B21,'Aceite Virgen Extra'!$A$259:$A$285,0),MATCH(I$5,'Aceite Virgen Extra'!$A$259:$YR$259,0))</f>
        <v>1.71</v>
      </c>
      <c r="J21" s="40">
        <f t="array" ref="J21">INDEX('Aceite Virgen Extra'!$A$259:$YR$285,MATCH($B21,'Aceite Virgen Extra'!$A$259:$A$285,0),MATCH(J$5,'Aceite Virgen Extra'!$A$259:$YR$259,0))</f>
        <v>2.3200000000000003</v>
      </c>
      <c r="K21" s="40">
        <f t="array" ref="K21">INDEX('Aceite Virgen Extra'!$A$259:$YR$285,MATCH($B21,'Aceite Virgen Extra'!$A$259:$A$285,0),MATCH(K$5,'Aceite Virgen Extra'!$A$259:$YR$259,0))</f>
        <v>2.1</v>
      </c>
      <c r="L21" s="40">
        <f t="array" ref="L21">INDEX('Aceite Virgen Extra'!$A$259:$YR$285,MATCH($B21,'Aceite Virgen Extra'!$A$259:$A$285,0),MATCH(L$5,'Aceite Virgen Extra'!$A$259:$YR$259,0))</f>
        <v>1.4400000000000002</v>
      </c>
      <c r="M21" s="40">
        <f t="array" ref="M21">INDEX('Aceite Virgen Extra'!$A$259:$YR$285,MATCH($B21,'Aceite Virgen Extra'!$A$259:$A$285,0),MATCH(M$5,'Aceite Virgen Extra'!$A$259:$YR$259,0))</f>
        <v>0.73</v>
      </c>
      <c r="N21" s="40">
        <f t="array" ref="N21">INDEX('Aceite Virgen Extra'!$A$259:$YR$285,MATCH($B21,'Aceite Virgen Extra'!$A$259:$A$285,0),MATCH(N$5,'Aceite Virgen Extra'!$A$259:$YR$259,0))</f>
        <v>1.4500000000000002</v>
      </c>
      <c r="O21" s="40">
        <f t="array" ref="O21">INDEX('Aceite Virgen Extra'!$A$259:$YR$285,MATCH($B21,'Aceite Virgen Extra'!$A$259:$A$285,0),MATCH(O$5,'Aceite Virgen Extra'!$A$259:$YR$259,0))</f>
        <v>1.99</v>
      </c>
      <c r="P21" s="40">
        <f t="array" ref="P21">INDEX('Aceite Virgen Extra'!$A$259:$YR$285,MATCH($B21,'Aceite Virgen Extra'!$A$259:$A$285,0),MATCH(P$5,'Aceite Virgen Extra'!$A$259:$YR$259,0))</f>
        <v>0.98</v>
      </c>
    </row>
    <row r="22" spans="2:16" x14ac:dyDescent="0.3">
      <c r="B22" s="19">
        <f t="shared" si="1"/>
        <v>4.7</v>
      </c>
      <c r="C22" s="18">
        <f t="shared" si="2"/>
        <v>4.9000000000000004</v>
      </c>
      <c r="E22" s="40">
        <f t="array" ref="E22">INDEX('Aceite Virgen Extra'!$A$259:$YR$285,MATCH($B22,'Aceite Virgen Extra'!$A$259:$A$285,0),MATCH(E$5,'Aceite Virgen Extra'!$A$259:$YR$259,0))</f>
        <v>0.53</v>
      </c>
      <c r="F22" s="40">
        <f t="array" ref="F22">INDEX('Aceite Virgen Extra'!$A$259:$YR$285,MATCH($B22,'Aceite Virgen Extra'!$A$259:$A$285,0),MATCH(F$5,'Aceite Virgen Extra'!$A$259:$YR$259,0))</f>
        <v>1.06</v>
      </c>
      <c r="G22" s="40">
        <f t="array" ref="G22">INDEX('Aceite Virgen Extra'!$A$259:$YR$285,MATCH($B22,'Aceite Virgen Extra'!$A$259:$A$285,0),MATCH(G$5,'Aceite Virgen Extra'!$A$259:$YR$259,0))</f>
        <v>2.69</v>
      </c>
      <c r="H22" s="40">
        <f t="array" ref="H22">INDEX('Aceite Virgen Extra'!$A$259:$YR$285,MATCH($B22,'Aceite Virgen Extra'!$A$259:$A$285,0),MATCH(H$5,'Aceite Virgen Extra'!$A$259:$YR$259,0))</f>
        <v>1.25</v>
      </c>
      <c r="I22" s="40">
        <f t="array" ref="I22">INDEX('Aceite Virgen Extra'!$A$259:$YR$285,MATCH($B22,'Aceite Virgen Extra'!$A$259:$A$285,0),MATCH(I$5,'Aceite Virgen Extra'!$A$259:$YR$259,0))</f>
        <v>1.5899999999999999</v>
      </c>
      <c r="J22" s="40">
        <f t="array" ref="J22">INDEX('Aceite Virgen Extra'!$A$259:$YR$285,MATCH($B22,'Aceite Virgen Extra'!$A$259:$A$285,0),MATCH(J$5,'Aceite Virgen Extra'!$A$259:$YR$259,0))</f>
        <v>2.5700000000000003</v>
      </c>
      <c r="K22" s="40">
        <f t="array" ref="K22">INDEX('Aceite Virgen Extra'!$A$259:$YR$285,MATCH($B22,'Aceite Virgen Extra'!$A$259:$A$285,0),MATCH(K$5,'Aceite Virgen Extra'!$A$259:$YR$259,0))</f>
        <v>3.8600000000000003</v>
      </c>
      <c r="L22" s="40">
        <f t="array" ref="L22">INDEX('Aceite Virgen Extra'!$A$259:$YR$285,MATCH($B22,'Aceite Virgen Extra'!$A$259:$A$285,0),MATCH(L$5,'Aceite Virgen Extra'!$A$259:$YR$259,0))</f>
        <v>4.6399999999999997</v>
      </c>
      <c r="M22" s="40">
        <f t="array" ref="M22">INDEX('Aceite Virgen Extra'!$A$259:$YR$285,MATCH($B22,'Aceite Virgen Extra'!$A$259:$A$285,0),MATCH(M$5,'Aceite Virgen Extra'!$A$259:$YR$259,0))</f>
        <v>3.36</v>
      </c>
      <c r="N22" s="40">
        <f t="array" ref="N22">INDEX('Aceite Virgen Extra'!$A$259:$YR$285,MATCH($B22,'Aceite Virgen Extra'!$A$259:$A$285,0),MATCH(N$5,'Aceite Virgen Extra'!$A$259:$YR$259,0))</f>
        <v>3.0999999999999996</v>
      </c>
      <c r="O22" s="40">
        <f t="array" ref="O22">INDEX('Aceite Virgen Extra'!$A$259:$YR$285,MATCH($B22,'Aceite Virgen Extra'!$A$259:$A$285,0),MATCH(O$5,'Aceite Virgen Extra'!$A$259:$YR$259,0))</f>
        <v>2.5099999999999998</v>
      </c>
      <c r="P22" s="40">
        <f t="array" ref="P22">INDEX('Aceite Virgen Extra'!$A$259:$YR$285,MATCH($B22,'Aceite Virgen Extra'!$A$259:$A$285,0),MATCH(P$5,'Aceite Virgen Extra'!$A$259:$YR$259,0))</f>
        <v>4.3900000000000006</v>
      </c>
    </row>
    <row r="23" spans="2:16" x14ac:dyDescent="0.3">
      <c r="B23" s="19">
        <f t="shared" si="1"/>
        <v>4.9000000000000004</v>
      </c>
      <c r="C23" s="18">
        <f t="shared" si="2"/>
        <v>5.0999999999999996</v>
      </c>
      <c r="E23" s="40">
        <f t="array" ref="E23">INDEX('Aceite Virgen Extra'!$A$259:$YR$285,MATCH($B23,'Aceite Virgen Extra'!$A$259:$A$285,0),MATCH(E$5,'Aceite Virgen Extra'!$A$259:$YR$259,0))</f>
        <v>12.19</v>
      </c>
      <c r="F23" s="40">
        <f t="array" ref="F23">INDEX('Aceite Virgen Extra'!$A$259:$YR$285,MATCH($B23,'Aceite Virgen Extra'!$A$259:$A$285,0),MATCH(F$5,'Aceite Virgen Extra'!$A$259:$YR$259,0))</f>
        <v>8.43</v>
      </c>
      <c r="G23" s="40">
        <f t="array" ref="G23">INDEX('Aceite Virgen Extra'!$A$259:$YR$285,MATCH($B23,'Aceite Virgen Extra'!$A$259:$A$285,0),MATCH(G$5,'Aceite Virgen Extra'!$A$259:$YR$259,0))</f>
        <v>9.5399999999999991</v>
      </c>
      <c r="H23" s="40">
        <f t="array" ref="H23">INDEX('Aceite Virgen Extra'!$A$259:$YR$285,MATCH($B23,'Aceite Virgen Extra'!$A$259:$A$285,0),MATCH(H$5,'Aceite Virgen Extra'!$A$259:$YR$259,0))</f>
        <v>6.5200000000000005</v>
      </c>
      <c r="I23" s="40">
        <f t="array" ref="I23">INDEX('Aceite Virgen Extra'!$A$259:$YR$285,MATCH($B23,'Aceite Virgen Extra'!$A$259:$A$285,0),MATCH(I$5,'Aceite Virgen Extra'!$A$259:$YR$259,0))</f>
        <v>7.65</v>
      </c>
      <c r="J23" s="40">
        <f t="array" ref="J23">INDEX('Aceite Virgen Extra'!$A$259:$YR$285,MATCH($B23,'Aceite Virgen Extra'!$A$259:$A$285,0),MATCH(J$5,'Aceite Virgen Extra'!$A$259:$YR$259,0))</f>
        <v>7.5200000000000014</v>
      </c>
      <c r="K23" s="40">
        <f t="array" ref="K23">INDEX('Aceite Virgen Extra'!$A$259:$YR$285,MATCH($B23,'Aceite Virgen Extra'!$A$259:$A$285,0),MATCH(K$5,'Aceite Virgen Extra'!$A$259:$YR$259,0))</f>
        <v>9.2100000000000009</v>
      </c>
      <c r="L23" s="40">
        <f t="array" ref="L23">INDEX('Aceite Virgen Extra'!$A$259:$YR$285,MATCH($B23,'Aceite Virgen Extra'!$A$259:$A$285,0),MATCH(L$5,'Aceite Virgen Extra'!$A$259:$YR$259,0))</f>
        <v>9.9899999999999984</v>
      </c>
      <c r="M23" s="40">
        <f t="array" ref="M23">INDEX('Aceite Virgen Extra'!$A$259:$YR$285,MATCH($B23,'Aceite Virgen Extra'!$A$259:$A$285,0),MATCH(M$5,'Aceite Virgen Extra'!$A$259:$YR$259,0))</f>
        <v>6.8599999999999994</v>
      </c>
      <c r="N23" s="40">
        <f t="array" ref="N23">INDEX('Aceite Virgen Extra'!$A$259:$YR$285,MATCH($B23,'Aceite Virgen Extra'!$A$259:$A$285,0),MATCH(N$5,'Aceite Virgen Extra'!$A$259:$YR$259,0))</f>
        <v>8.02</v>
      </c>
      <c r="O23" s="40">
        <f t="array" ref="O23">INDEX('Aceite Virgen Extra'!$A$259:$YR$285,MATCH($B23,'Aceite Virgen Extra'!$A$259:$A$285,0),MATCH(O$5,'Aceite Virgen Extra'!$A$259:$YR$259,0))</f>
        <v>11.39</v>
      </c>
      <c r="P23" s="40">
        <f t="array" ref="P23">INDEX('Aceite Virgen Extra'!$A$259:$YR$285,MATCH($B23,'Aceite Virgen Extra'!$A$259:$A$285,0),MATCH(P$5,'Aceite Virgen Extra'!$A$259:$YR$259,0))</f>
        <v>7.8</v>
      </c>
    </row>
    <row r="24" spans="2:16" x14ac:dyDescent="0.3">
      <c r="B24" s="19">
        <f t="shared" si="1"/>
        <v>5.0999999999999996</v>
      </c>
      <c r="C24" s="18">
        <f t="shared" si="2"/>
        <v>5.3</v>
      </c>
      <c r="E24" s="40">
        <f t="array" ref="E24">INDEX('Aceite Virgen Extra'!$A$259:$YR$285,MATCH($B24,'Aceite Virgen Extra'!$A$259:$A$285,0),MATCH(E$5,'Aceite Virgen Extra'!$A$259:$YR$259,0))</f>
        <v>1.1200000000000001</v>
      </c>
      <c r="F24" s="40">
        <f t="array" ref="F24">INDEX('Aceite Virgen Extra'!$A$259:$YR$285,MATCH($B24,'Aceite Virgen Extra'!$A$259:$A$285,0),MATCH(F$5,'Aceite Virgen Extra'!$A$259:$YR$259,0))</f>
        <v>0.16</v>
      </c>
      <c r="G24" s="40">
        <f t="array" ref="G24">INDEX('Aceite Virgen Extra'!$A$259:$YR$285,MATCH($B24,'Aceite Virgen Extra'!$A$259:$A$285,0),MATCH(G$5,'Aceite Virgen Extra'!$A$259:$YR$259,0))</f>
        <v>0.71</v>
      </c>
      <c r="H24" s="40">
        <f t="array" ref="H24">INDEX('Aceite Virgen Extra'!$A$259:$YR$285,MATCH($B24,'Aceite Virgen Extra'!$A$259:$A$285,0),MATCH(H$5,'Aceite Virgen Extra'!$A$259:$YR$259,0))</f>
        <v>4.4399999999999995</v>
      </c>
      <c r="I24" s="40">
        <f t="array" ref="I24">INDEX('Aceite Virgen Extra'!$A$259:$YR$285,MATCH($B24,'Aceite Virgen Extra'!$A$259:$A$285,0),MATCH(I$5,'Aceite Virgen Extra'!$A$259:$YR$259,0))</f>
        <v>4.1100000000000003</v>
      </c>
      <c r="J24" s="40">
        <f t="array" ref="J24">INDEX('Aceite Virgen Extra'!$A$259:$YR$285,MATCH($B24,'Aceite Virgen Extra'!$A$259:$A$285,0),MATCH(J$5,'Aceite Virgen Extra'!$A$259:$YR$259,0))</f>
        <v>4.18</v>
      </c>
      <c r="K24" s="40">
        <f t="array" ref="K24">INDEX('Aceite Virgen Extra'!$A$259:$YR$285,MATCH($B24,'Aceite Virgen Extra'!$A$259:$A$285,0),MATCH(K$5,'Aceite Virgen Extra'!$A$259:$YR$259,0))</f>
        <v>3.3000000000000003</v>
      </c>
      <c r="L24" s="40">
        <f t="array" ref="L24">INDEX('Aceite Virgen Extra'!$A$259:$YR$285,MATCH($B24,'Aceite Virgen Extra'!$A$259:$A$285,0),MATCH(L$5,'Aceite Virgen Extra'!$A$259:$YR$259,0))</f>
        <v>2.7600000000000002</v>
      </c>
      <c r="M24" s="40">
        <f t="array" ref="M24">INDEX('Aceite Virgen Extra'!$A$259:$YR$285,MATCH($B24,'Aceite Virgen Extra'!$A$259:$A$285,0),MATCH(M$5,'Aceite Virgen Extra'!$A$259:$YR$259,0))</f>
        <v>2.1</v>
      </c>
      <c r="N24" s="40">
        <f t="array" ref="N24">INDEX('Aceite Virgen Extra'!$A$259:$YR$285,MATCH($B24,'Aceite Virgen Extra'!$A$259:$A$285,0),MATCH(N$5,'Aceite Virgen Extra'!$A$259:$YR$259,0))</f>
        <v>1.4</v>
      </c>
      <c r="O24" s="40">
        <f t="array" ref="O24">INDEX('Aceite Virgen Extra'!$A$259:$YR$285,MATCH($B24,'Aceite Virgen Extra'!$A$259:$A$285,0),MATCH(O$5,'Aceite Virgen Extra'!$A$259:$YR$259,0))</f>
        <v>0.5</v>
      </c>
      <c r="P24" s="40">
        <f t="array" ref="P24">INDEX('Aceite Virgen Extra'!$A$259:$YR$285,MATCH($B24,'Aceite Virgen Extra'!$A$259:$A$285,0),MATCH(P$5,'Aceite Virgen Extra'!$A$259:$YR$259,0))</f>
        <v>0.47</v>
      </c>
    </row>
    <row r="25" spans="2:16" x14ac:dyDescent="0.3">
      <c r="B25" s="19">
        <f t="shared" si="1"/>
        <v>5.3</v>
      </c>
      <c r="C25" s="18">
        <f t="shared" si="2"/>
        <v>5.5</v>
      </c>
      <c r="E25" s="40">
        <f t="array" ref="E25">INDEX('Aceite Virgen Extra'!$A$259:$YR$285,MATCH($B25,'Aceite Virgen Extra'!$A$259:$A$285,0),MATCH(E$5,'Aceite Virgen Extra'!$A$259:$YR$259,0))</f>
        <v>1.3399999999999999</v>
      </c>
      <c r="F25" s="40">
        <f t="array" ref="F25">INDEX('Aceite Virgen Extra'!$A$259:$YR$285,MATCH($B25,'Aceite Virgen Extra'!$A$259:$A$285,0),MATCH(F$5,'Aceite Virgen Extra'!$A$259:$YR$259,0))</f>
        <v>0.62</v>
      </c>
      <c r="G25" s="40">
        <f t="array" ref="G25">INDEX('Aceite Virgen Extra'!$A$259:$YR$285,MATCH($B25,'Aceite Virgen Extra'!$A$259:$A$285,0),MATCH(G$5,'Aceite Virgen Extra'!$A$259:$YR$259,0))</f>
        <v>1.9300000000000002</v>
      </c>
      <c r="H25" s="40">
        <f t="array" ref="H25">INDEX('Aceite Virgen Extra'!$A$259:$YR$285,MATCH($B25,'Aceite Virgen Extra'!$A$259:$A$285,0),MATCH(H$5,'Aceite Virgen Extra'!$A$259:$YR$259,0))</f>
        <v>1.1400000000000001</v>
      </c>
      <c r="I25" s="40">
        <f t="array" ref="I25">INDEX('Aceite Virgen Extra'!$A$259:$YR$285,MATCH($B25,'Aceite Virgen Extra'!$A$259:$A$285,0),MATCH(I$5,'Aceite Virgen Extra'!$A$259:$YR$259,0))</f>
        <v>0.86999999999999988</v>
      </c>
      <c r="J25" s="40">
        <f t="array" ref="J25">INDEX('Aceite Virgen Extra'!$A$259:$YR$285,MATCH($B25,'Aceite Virgen Extra'!$A$259:$A$285,0),MATCH(J$5,'Aceite Virgen Extra'!$A$259:$YR$259,0))</f>
        <v>1.21</v>
      </c>
      <c r="K25" s="40">
        <f t="array" ref="K25">INDEX('Aceite Virgen Extra'!$A$259:$YR$285,MATCH($B25,'Aceite Virgen Extra'!$A$259:$A$285,0),MATCH(K$5,'Aceite Virgen Extra'!$A$259:$YR$259,0))</f>
        <v>2.8400000000000003</v>
      </c>
      <c r="L25" s="40">
        <f t="array" ref="L25">INDEX('Aceite Virgen Extra'!$A$259:$YR$285,MATCH($B25,'Aceite Virgen Extra'!$A$259:$A$285,0),MATCH(L$5,'Aceite Virgen Extra'!$A$259:$YR$259,0))</f>
        <v>5.7899999999999991</v>
      </c>
      <c r="M25" s="40">
        <f t="array" ref="M25">INDEX('Aceite Virgen Extra'!$A$259:$YR$285,MATCH($B25,'Aceite Virgen Extra'!$A$259:$A$285,0),MATCH(M$5,'Aceite Virgen Extra'!$A$259:$YR$259,0))</f>
        <v>2.83</v>
      </c>
      <c r="N25" s="40">
        <f t="array" ref="N25">INDEX('Aceite Virgen Extra'!$A$259:$YR$285,MATCH($B25,'Aceite Virgen Extra'!$A$259:$A$285,0),MATCH(N$5,'Aceite Virgen Extra'!$A$259:$YR$259,0))</f>
        <v>1.88</v>
      </c>
      <c r="O25" s="40">
        <f t="array" ref="O25">INDEX('Aceite Virgen Extra'!$A$259:$YR$285,MATCH($B25,'Aceite Virgen Extra'!$A$259:$A$285,0),MATCH(O$5,'Aceite Virgen Extra'!$A$259:$YR$259,0))</f>
        <v>0.7</v>
      </c>
      <c r="P25" s="40">
        <f t="array" ref="P25">INDEX('Aceite Virgen Extra'!$A$259:$YR$285,MATCH($B25,'Aceite Virgen Extra'!$A$259:$A$285,0),MATCH(P$5,'Aceite Virgen Extra'!$A$259:$YR$259,0))</f>
        <v>0.92</v>
      </c>
    </row>
    <row r="26" spans="2:16" x14ac:dyDescent="0.3">
      <c r="B26" s="19">
        <f t="shared" si="1"/>
        <v>5.5</v>
      </c>
      <c r="C26" s="18">
        <f t="shared" si="2"/>
        <v>5.7</v>
      </c>
      <c r="E26" s="40">
        <f t="array" ref="E26">INDEX('Aceite Virgen Extra'!$A$259:$YR$285,MATCH($B26,'Aceite Virgen Extra'!$A$259:$A$285,0),MATCH(E$5,'Aceite Virgen Extra'!$A$259:$YR$259,0))</f>
        <v>1.46</v>
      </c>
      <c r="F26" s="40">
        <f t="array" ref="F26">INDEX('Aceite Virgen Extra'!$A$259:$YR$285,MATCH($B26,'Aceite Virgen Extra'!$A$259:$A$285,0),MATCH(F$5,'Aceite Virgen Extra'!$A$259:$YR$259,0))</f>
        <v>0.12</v>
      </c>
      <c r="G26" s="40">
        <f t="array" ref="G26">INDEX('Aceite Virgen Extra'!$A$259:$YR$285,MATCH($B26,'Aceite Virgen Extra'!$A$259:$A$285,0),MATCH(G$5,'Aceite Virgen Extra'!$A$259:$YR$259,0))</f>
        <v>0.77</v>
      </c>
      <c r="H26" s="40">
        <f t="array" ref="H26">INDEX('Aceite Virgen Extra'!$A$259:$YR$285,MATCH($B26,'Aceite Virgen Extra'!$A$259:$A$285,0),MATCH(H$5,'Aceite Virgen Extra'!$A$259:$YR$259,0))</f>
        <v>0.05</v>
      </c>
      <c r="I26" s="40">
        <f t="array" ref="I26">INDEX('Aceite Virgen Extra'!$A$259:$YR$285,MATCH($B26,'Aceite Virgen Extra'!$A$259:$A$285,0),MATCH(I$5,'Aceite Virgen Extra'!$A$259:$YR$259,0))</f>
        <v>0.74</v>
      </c>
      <c r="J26" s="40">
        <f t="array" ref="J26">INDEX('Aceite Virgen Extra'!$A$259:$YR$285,MATCH($B26,'Aceite Virgen Extra'!$A$259:$A$285,0),MATCH(J$5,'Aceite Virgen Extra'!$A$259:$YR$259,0))</f>
        <v>0.51</v>
      </c>
      <c r="K26" s="40">
        <f t="array" ref="K26">INDEX('Aceite Virgen Extra'!$A$259:$YR$285,MATCH($B26,'Aceite Virgen Extra'!$A$259:$A$285,0),MATCH(K$5,'Aceite Virgen Extra'!$A$259:$YR$259,0))</f>
        <v>0.38</v>
      </c>
      <c r="L26" s="40">
        <f t="array" ref="L26">INDEX('Aceite Virgen Extra'!$A$259:$YR$285,MATCH($B26,'Aceite Virgen Extra'!$A$259:$A$285,0),MATCH(L$5,'Aceite Virgen Extra'!$A$259:$YR$259,0))</f>
        <v>0.41000000000000003</v>
      </c>
      <c r="M26" s="40">
        <f t="array" ref="M26">INDEX('Aceite Virgen Extra'!$A$259:$YR$285,MATCH($B26,'Aceite Virgen Extra'!$A$259:$A$285,0),MATCH(M$5,'Aceite Virgen Extra'!$A$259:$YR$259,0))</f>
        <v>0.37</v>
      </c>
      <c r="N26" s="40">
        <f t="array" ref="N26">INDEX('Aceite Virgen Extra'!$A$259:$YR$285,MATCH($B26,'Aceite Virgen Extra'!$A$259:$A$285,0),MATCH(N$5,'Aceite Virgen Extra'!$A$259:$YR$259,0))</f>
        <v>0.11</v>
      </c>
      <c r="O26" s="40">
        <f t="array" ref="O26">INDEX('Aceite Virgen Extra'!$A$259:$YR$285,MATCH($B26,'Aceite Virgen Extra'!$A$259:$A$285,0),MATCH(O$5,'Aceite Virgen Extra'!$A$259:$YR$259,0))</f>
        <v>0.38</v>
      </c>
      <c r="P26" s="40">
        <f t="array" ref="P26">INDEX('Aceite Virgen Extra'!$A$259:$YR$285,MATCH($B26,'Aceite Virgen Extra'!$A$259:$A$285,0),MATCH(P$5,'Aceite Virgen Extra'!$A$259:$YR$259,0))</f>
        <v>0.58000000000000007</v>
      </c>
    </row>
    <row r="27" spans="2:16" x14ac:dyDescent="0.3">
      <c r="B27" s="19">
        <f t="shared" si="1"/>
        <v>5.7</v>
      </c>
      <c r="C27" s="18">
        <f t="shared" si="2"/>
        <v>5.9</v>
      </c>
      <c r="E27" s="40">
        <f t="array" ref="E27">INDEX('Aceite Virgen Extra'!$A$259:$YR$285,MATCH($B27,'Aceite Virgen Extra'!$A$259:$A$285,0),MATCH(E$5,'Aceite Virgen Extra'!$A$259:$YR$259,0))</f>
        <v>1.71</v>
      </c>
      <c r="F27" s="40">
        <f t="array" ref="F27">INDEX('Aceite Virgen Extra'!$A$259:$YR$285,MATCH($B27,'Aceite Virgen Extra'!$A$259:$A$285,0),MATCH(F$5,'Aceite Virgen Extra'!$A$259:$YR$259,0))</f>
        <v>3.85</v>
      </c>
      <c r="G27" s="40">
        <f t="array" ref="G27">INDEX('Aceite Virgen Extra'!$A$259:$YR$285,MATCH($B27,'Aceite Virgen Extra'!$A$259:$A$285,0),MATCH(G$5,'Aceite Virgen Extra'!$A$259:$YR$259,0))</f>
        <v>1.3699999999999999</v>
      </c>
      <c r="H27" s="40">
        <f t="array" ref="H27">INDEX('Aceite Virgen Extra'!$A$259:$YR$285,MATCH($B27,'Aceite Virgen Extra'!$A$259:$A$285,0),MATCH(H$5,'Aceite Virgen Extra'!$A$259:$YR$259,0))</f>
        <v>2.76</v>
      </c>
      <c r="I27" s="40">
        <f t="array" ref="I27">INDEX('Aceite Virgen Extra'!$A$259:$YR$285,MATCH($B27,'Aceite Virgen Extra'!$A$259:$A$285,0),MATCH(I$5,'Aceite Virgen Extra'!$A$259:$YR$259,0))</f>
        <v>2.79</v>
      </c>
      <c r="J27" s="40">
        <f t="array" ref="J27">INDEX('Aceite Virgen Extra'!$A$259:$YR$285,MATCH($B27,'Aceite Virgen Extra'!$A$259:$A$285,0),MATCH(J$5,'Aceite Virgen Extra'!$A$259:$YR$259,0))</f>
        <v>2.96</v>
      </c>
      <c r="K27" s="40">
        <f t="array" ref="K27">INDEX('Aceite Virgen Extra'!$A$259:$YR$285,MATCH($B27,'Aceite Virgen Extra'!$A$259:$A$285,0),MATCH(K$5,'Aceite Virgen Extra'!$A$259:$YR$259,0))</f>
        <v>0.15000000000000002</v>
      </c>
      <c r="L27" s="40">
        <f t="array" ref="L27">INDEX('Aceite Virgen Extra'!$A$259:$YR$285,MATCH($B27,'Aceite Virgen Extra'!$A$259:$A$285,0),MATCH(L$5,'Aceite Virgen Extra'!$A$259:$YR$259,0))</f>
        <v>0.84000000000000008</v>
      </c>
      <c r="M27" s="40">
        <f t="array" ref="M27">INDEX('Aceite Virgen Extra'!$A$259:$YR$285,MATCH($B27,'Aceite Virgen Extra'!$A$259:$A$285,0),MATCH(M$5,'Aceite Virgen Extra'!$A$259:$YR$259,0))</f>
        <v>1.31</v>
      </c>
      <c r="N27" s="40">
        <f t="array" ref="N27">INDEX('Aceite Virgen Extra'!$A$259:$YR$285,MATCH($B27,'Aceite Virgen Extra'!$A$259:$A$285,0),MATCH(N$5,'Aceite Virgen Extra'!$A$259:$YR$259,0))</f>
        <v>0.52</v>
      </c>
      <c r="O27" s="40">
        <f t="array" ref="O27">INDEX('Aceite Virgen Extra'!$A$259:$YR$285,MATCH($B27,'Aceite Virgen Extra'!$A$259:$A$285,0),MATCH(O$5,'Aceite Virgen Extra'!$A$259:$YR$259,0))</f>
        <v>0.12</v>
      </c>
      <c r="P27" s="40">
        <f t="array" ref="P27">INDEX('Aceite Virgen Extra'!$A$259:$YR$285,MATCH($B27,'Aceite Virgen Extra'!$A$259:$A$285,0),MATCH(P$5,'Aceite Virgen Extra'!$A$259:$YR$259,0))</f>
        <v>0.61</v>
      </c>
    </row>
    <row r="28" spans="2:16" x14ac:dyDescent="0.3">
      <c r="B28" s="19">
        <f t="shared" si="1"/>
        <v>5.9</v>
      </c>
      <c r="C28" s="18">
        <f t="shared" si="2"/>
        <v>6.1</v>
      </c>
      <c r="E28" s="40">
        <f t="array" ref="E28">INDEX('Aceite Virgen Extra'!$A$259:$YR$285,MATCH($B28,'Aceite Virgen Extra'!$A$259:$A$285,0),MATCH(E$5,'Aceite Virgen Extra'!$A$259:$YR$259,0))</f>
        <v>1.45</v>
      </c>
      <c r="F28" s="40">
        <f t="array" ref="F28">INDEX('Aceite Virgen Extra'!$A$259:$YR$285,MATCH($B28,'Aceite Virgen Extra'!$A$259:$A$285,0),MATCH(F$5,'Aceite Virgen Extra'!$A$259:$YR$259,0))</f>
        <v>2.2999999999999998</v>
      </c>
      <c r="G28" s="40">
        <f t="array" ref="G28">INDEX('Aceite Virgen Extra'!$A$259:$YR$285,MATCH($B28,'Aceite Virgen Extra'!$A$259:$A$285,0),MATCH(G$5,'Aceite Virgen Extra'!$A$259:$YR$259,0))</f>
        <v>3.01</v>
      </c>
      <c r="H28" s="40">
        <f t="array" ref="H28">INDEX('Aceite Virgen Extra'!$A$259:$YR$285,MATCH($B28,'Aceite Virgen Extra'!$A$259:$A$285,0),MATCH(H$5,'Aceite Virgen Extra'!$A$259:$YR$259,0))</f>
        <v>0.28999999999999998</v>
      </c>
      <c r="I28" s="40">
        <f t="array" ref="I28">INDEX('Aceite Virgen Extra'!$A$259:$YR$285,MATCH($B28,'Aceite Virgen Extra'!$A$259:$A$285,0),MATCH(I$5,'Aceite Virgen Extra'!$A$259:$YR$259,0))</f>
        <v>1.7799999999999998</v>
      </c>
      <c r="J28" s="40">
        <f t="array" ref="J28">INDEX('Aceite Virgen Extra'!$A$259:$YR$285,MATCH($B28,'Aceite Virgen Extra'!$A$259:$A$285,0),MATCH(J$5,'Aceite Virgen Extra'!$A$259:$YR$259,0))</f>
        <v>1.58</v>
      </c>
      <c r="K28" s="40">
        <f t="array" ref="K28">INDEX('Aceite Virgen Extra'!$A$259:$YR$285,MATCH($B28,'Aceite Virgen Extra'!$A$259:$A$285,0),MATCH(K$5,'Aceite Virgen Extra'!$A$259:$YR$259,0))</f>
        <v>0.62000000000000011</v>
      </c>
      <c r="L28" s="40">
        <f t="array" ref="L28">INDEX('Aceite Virgen Extra'!$A$259:$YR$285,MATCH($B28,'Aceite Virgen Extra'!$A$259:$A$285,0),MATCH(L$5,'Aceite Virgen Extra'!$A$259:$YR$259,0))</f>
        <v>0.59</v>
      </c>
      <c r="M28" s="40">
        <f t="array" ref="M28">INDEX('Aceite Virgen Extra'!$A$259:$YR$285,MATCH($B28,'Aceite Virgen Extra'!$A$259:$A$285,0),MATCH(M$5,'Aceite Virgen Extra'!$A$259:$YR$259,0))</f>
        <v>1.3</v>
      </c>
      <c r="N28" s="40">
        <f t="array" ref="N28">INDEX('Aceite Virgen Extra'!$A$259:$YR$285,MATCH($B28,'Aceite Virgen Extra'!$A$259:$A$285,0),MATCH(N$5,'Aceite Virgen Extra'!$A$259:$YR$259,0))</f>
        <v>0.32</v>
      </c>
      <c r="O28" s="40">
        <f t="array" ref="O28">INDEX('Aceite Virgen Extra'!$A$259:$YR$285,MATCH($B28,'Aceite Virgen Extra'!$A$259:$A$285,0),MATCH(O$5,'Aceite Virgen Extra'!$A$259:$YR$259,0))</f>
        <v>0.54999999999999993</v>
      </c>
      <c r="P28" s="40">
        <f t="array" ref="P28">INDEX('Aceite Virgen Extra'!$A$259:$YR$285,MATCH($B28,'Aceite Virgen Extra'!$A$259:$A$285,0),MATCH(P$5,'Aceite Virgen Extra'!$A$259:$YR$259,0))</f>
        <v>0.15</v>
      </c>
    </row>
    <row r="29" spans="2:16" x14ac:dyDescent="0.3">
      <c r="B29" s="19">
        <f t="shared" si="1"/>
        <v>6.1</v>
      </c>
      <c r="C29" s="18">
        <f t="shared" si="2"/>
        <v>6.3</v>
      </c>
      <c r="E29" s="40">
        <f t="array" ref="E29">INDEX('Aceite Virgen Extra'!$A$259:$YR$285,MATCH($B29,'Aceite Virgen Extra'!$A$259:$A$285,0),MATCH(E$5,'Aceite Virgen Extra'!$A$259:$YR$259,0))</f>
        <v>0.31</v>
      </c>
      <c r="F29" s="40">
        <f t="array" ref="F29">INDEX('Aceite Virgen Extra'!$A$259:$YR$285,MATCH($B29,'Aceite Virgen Extra'!$A$259:$A$285,0),MATCH(F$5,'Aceite Virgen Extra'!$A$259:$YR$259,0))</f>
        <v>0.15000000000000002</v>
      </c>
      <c r="G29" s="40">
        <f t="array" ref="G29">INDEX('Aceite Virgen Extra'!$A$259:$YR$285,MATCH($B29,'Aceite Virgen Extra'!$A$259:$A$285,0),MATCH(G$5,'Aceite Virgen Extra'!$A$259:$YR$259,0))</f>
        <v>0.22</v>
      </c>
      <c r="H29" s="40">
        <f t="array" ref="H29">INDEX('Aceite Virgen Extra'!$A$259:$YR$285,MATCH($B29,'Aceite Virgen Extra'!$A$259:$A$285,0),MATCH(H$5,'Aceite Virgen Extra'!$A$259:$YR$259,0))</f>
        <v>1</v>
      </c>
      <c r="I29" s="40">
        <f t="array" ref="I29">INDEX('Aceite Virgen Extra'!$A$259:$YR$285,MATCH($B29,'Aceite Virgen Extra'!$A$259:$A$285,0),MATCH(I$5,'Aceite Virgen Extra'!$A$259:$YR$259,0))</f>
        <v>0</v>
      </c>
      <c r="J29" s="40">
        <f t="array" ref="J29">INDEX('Aceite Virgen Extra'!$A$259:$YR$285,MATCH($B29,'Aceite Virgen Extra'!$A$259:$A$285,0),MATCH(J$5,'Aceite Virgen Extra'!$A$259:$YR$259,0))</f>
        <v>0.3</v>
      </c>
      <c r="K29" s="40">
        <f t="array" ref="K29">INDEX('Aceite Virgen Extra'!$A$259:$YR$285,MATCH($B29,'Aceite Virgen Extra'!$A$259:$A$285,0),MATCH(K$5,'Aceite Virgen Extra'!$A$259:$YR$259,0))</f>
        <v>0.08</v>
      </c>
      <c r="L29" s="40">
        <f t="array" ref="L29">INDEX('Aceite Virgen Extra'!$A$259:$YR$285,MATCH($B29,'Aceite Virgen Extra'!$A$259:$A$285,0),MATCH(L$5,'Aceite Virgen Extra'!$A$259:$YR$259,0))</f>
        <v>0.35</v>
      </c>
      <c r="M29" s="40">
        <f t="array" ref="M29">INDEX('Aceite Virgen Extra'!$A$259:$YR$285,MATCH($B29,'Aceite Virgen Extra'!$A$259:$A$285,0),MATCH(M$5,'Aceite Virgen Extra'!$A$259:$YR$259,0))</f>
        <v>0.05</v>
      </c>
      <c r="N29" s="40">
        <f t="array" ref="N29">INDEX('Aceite Virgen Extra'!$A$259:$YR$285,MATCH($B29,'Aceite Virgen Extra'!$A$259:$A$285,0),MATCH(N$5,'Aceite Virgen Extra'!$A$259:$YR$259,0))</f>
        <v>0</v>
      </c>
      <c r="O29" s="40">
        <f t="array" ref="O29">INDEX('Aceite Virgen Extra'!$A$259:$YR$285,MATCH($B29,'Aceite Virgen Extra'!$A$259:$A$285,0),MATCH(O$5,'Aceite Virgen Extra'!$A$259:$YR$259,0))</f>
        <v>0</v>
      </c>
      <c r="P29" s="40">
        <f t="array" ref="P29">INDEX('Aceite Virgen Extra'!$A$259:$YR$285,MATCH($B29,'Aceite Virgen Extra'!$A$259:$A$285,0),MATCH(P$5,'Aceite Virgen Extra'!$A$259:$YR$259,0))</f>
        <v>0</v>
      </c>
    </row>
    <row r="30" spans="2:16" x14ac:dyDescent="0.3">
      <c r="B30" s="19">
        <f t="shared" si="1"/>
        <v>6.3</v>
      </c>
      <c r="C30" s="18">
        <f t="shared" si="2"/>
        <v>6.5</v>
      </c>
      <c r="E30" s="40">
        <f t="array" ref="E30">INDEX('Aceite Virgen Extra'!$A$259:$YR$285,MATCH($B30,'Aceite Virgen Extra'!$A$259:$A$285,0),MATCH(E$5,'Aceite Virgen Extra'!$A$259:$YR$259,0))</f>
        <v>0.23</v>
      </c>
      <c r="F30" s="40">
        <f t="array" ref="F30">INDEX('Aceite Virgen Extra'!$A$259:$YR$285,MATCH($B30,'Aceite Virgen Extra'!$A$259:$A$285,0),MATCH(F$5,'Aceite Virgen Extra'!$A$259:$YR$259,0))</f>
        <v>0.25</v>
      </c>
      <c r="G30" s="40">
        <f t="array" ref="G30">INDEX('Aceite Virgen Extra'!$A$259:$YR$285,MATCH($B30,'Aceite Virgen Extra'!$A$259:$A$285,0),MATCH(G$5,'Aceite Virgen Extra'!$A$259:$YR$259,0))</f>
        <v>0.69</v>
      </c>
      <c r="H30" s="40">
        <f t="array" ref="H30">INDEX('Aceite Virgen Extra'!$A$259:$YR$285,MATCH($B30,'Aceite Virgen Extra'!$A$259:$A$285,0),MATCH(H$5,'Aceite Virgen Extra'!$A$259:$YR$259,0))</f>
        <v>1.28</v>
      </c>
      <c r="I30" s="40">
        <f t="array" ref="I30">INDEX('Aceite Virgen Extra'!$A$259:$YR$285,MATCH($B30,'Aceite Virgen Extra'!$A$259:$A$285,0),MATCH(I$5,'Aceite Virgen Extra'!$A$259:$YR$259,0))</f>
        <v>0.37</v>
      </c>
      <c r="J30" s="40">
        <f t="array" ref="J30">INDEX('Aceite Virgen Extra'!$A$259:$YR$285,MATCH($B30,'Aceite Virgen Extra'!$A$259:$A$285,0),MATCH(J$5,'Aceite Virgen Extra'!$A$259:$YR$259,0))</f>
        <v>1.07</v>
      </c>
      <c r="K30" s="40">
        <f t="array" ref="K30">INDEX('Aceite Virgen Extra'!$A$259:$YR$285,MATCH($B30,'Aceite Virgen Extra'!$A$259:$A$285,0),MATCH(K$5,'Aceite Virgen Extra'!$A$259:$YR$259,0))</f>
        <v>0.26</v>
      </c>
      <c r="L30" s="40">
        <f t="array" ref="L30">INDEX('Aceite Virgen Extra'!$A$259:$YR$285,MATCH($B30,'Aceite Virgen Extra'!$A$259:$A$285,0),MATCH(L$5,'Aceite Virgen Extra'!$A$259:$YR$259,0))</f>
        <v>0.04</v>
      </c>
      <c r="M30" s="40">
        <f t="array" ref="M30">INDEX('Aceite Virgen Extra'!$A$259:$YR$285,MATCH($B30,'Aceite Virgen Extra'!$A$259:$A$285,0),MATCH(M$5,'Aceite Virgen Extra'!$A$259:$YR$259,0))</f>
        <v>0.32999999999999996</v>
      </c>
      <c r="N30" s="40">
        <f t="array" ref="N30">INDEX('Aceite Virgen Extra'!$A$259:$YR$285,MATCH($B30,'Aceite Virgen Extra'!$A$259:$A$285,0),MATCH(N$5,'Aceite Virgen Extra'!$A$259:$YR$259,0))</f>
        <v>0.57999999999999996</v>
      </c>
      <c r="O30" s="40">
        <f t="array" ref="O30">INDEX('Aceite Virgen Extra'!$A$259:$YR$285,MATCH($B30,'Aceite Virgen Extra'!$A$259:$A$285,0),MATCH(O$5,'Aceite Virgen Extra'!$A$259:$YR$259,0))</f>
        <v>0.3</v>
      </c>
      <c r="P30" s="40">
        <f t="array" ref="P30">INDEX('Aceite Virgen Extra'!$A$259:$YR$285,MATCH($B30,'Aceite Virgen Extra'!$A$259:$A$285,0),MATCH(P$5,'Aceite Virgen Extra'!$A$259:$YR$259,0))</f>
        <v>0.44</v>
      </c>
    </row>
    <row r="31" spans="2:16" x14ac:dyDescent="0.3">
      <c r="B31" s="19">
        <f t="shared" si="1"/>
        <v>6.5</v>
      </c>
      <c r="C31" s="18">
        <f t="shared" si="2"/>
        <v>6.7</v>
      </c>
      <c r="E31" s="40">
        <f t="array" ref="E31">INDEX('Aceite Virgen Extra'!$A$259:$YR$285,MATCH($B31,'Aceite Virgen Extra'!$A$259:$A$285,0),MATCH(E$5,'Aceite Virgen Extra'!$A$259:$YR$259,0))</f>
        <v>0.56000000000000005</v>
      </c>
      <c r="F31" s="40">
        <f t="array" ref="F31">INDEX('Aceite Virgen Extra'!$A$259:$YR$285,MATCH($B31,'Aceite Virgen Extra'!$A$259:$A$285,0),MATCH(F$5,'Aceite Virgen Extra'!$A$259:$YR$259,0))</f>
        <v>0.97</v>
      </c>
      <c r="G31" s="40">
        <f t="array" ref="G31">INDEX('Aceite Virgen Extra'!$A$259:$YR$285,MATCH($B31,'Aceite Virgen Extra'!$A$259:$A$285,0),MATCH(G$5,'Aceite Virgen Extra'!$A$259:$YR$259,0))</f>
        <v>0.69000000000000006</v>
      </c>
      <c r="H31" s="40">
        <f t="array" ref="H31">INDEX('Aceite Virgen Extra'!$A$259:$YR$285,MATCH($B31,'Aceite Virgen Extra'!$A$259:$A$285,0),MATCH(H$5,'Aceite Virgen Extra'!$A$259:$YR$259,0))</f>
        <v>0</v>
      </c>
      <c r="I31" s="40">
        <f t="array" ref="I31">INDEX('Aceite Virgen Extra'!$A$259:$YR$285,MATCH($B31,'Aceite Virgen Extra'!$A$259:$A$285,0),MATCH(I$5,'Aceite Virgen Extra'!$A$259:$YR$259,0))</f>
        <v>0.69000000000000006</v>
      </c>
      <c r="J31" s="40">
        <f t="array" ref="J31">INDEX('Aceite Virgen Extra'!$A$259:$YR$285,MATCH($B31,'Aceite Virgen Extra'!$A$259:$A$285,0),MATCH(J$5,'Aceite Virgen Extra'!$A$259:$YR$259,0))</f>
        <v>0.71</v>
      </c>
      <c r="K31" s="40">
        <f t="array" ref="K31">INDEX('Aceite Virgen Extra'!$A$259:$YR$285,MATCH($B31,'Aceite Virgen Extra'!$A$259:$A$285,0),MATCH(K$5,'Aceite Virgen Extra'!$A$259:$YR$259,0))</f>
        <v>0.17</v>
      </c>
      <c r="L31" s="40">
        <f t="array" ref="L31">INDEX('Aceite Virgen Extra'!$A$259:$YR$285,MATCH($B31,'Aceite Virgen Extra'!$A$259:$A$285,0),MATCH(L$5,'Aceite Virgen Extra'!$A$259:$YR$259,0))</f>
        <v>0.78</v>
      </c>
      <c r="M31" s="40">
        <f t="array" ref="M31">INDEX('Aceite Virgen Extra'!$A$259:$YR$285,MATCH($B31,'Aceite Virgen Extra'!$A$259:$A$285,0),MATCH(M$5,'Aceite Virgen Extra'!$A$259:$YR$259,0))</f>
        <v>0.4</v>
      </c>
      <c r="N31" s="40">
        <f t="array" ref="N31">INDEX('Aceite Virgen Extra'!$A$259:$YR$285,MATCH($B31,'Aceite Virgen Extra'!$A$259:$A$285,0),MATCH(N$5,'Aceite Virgen Extra'!$A$259:$YR$259,0))</f>
        <v>1.31</v>
      </c>
      <c r="O31" s="40">
        <f t="array" ref="O31">INDEX('Aceite Virgen Extra'!$A$259:$YR$285,MATCH($B31,'Aceite Virgen Extra'!$A$259:$A$285,0),MATCH(O$5,'Aceite Virgen Extra'!$A$259:$YR$259,0))</f>
        <v>1.18</v>
      </c>
      <c r="P31" s="40">
        <f t="array" ref="P31">INDEX('Aceite Virgen Extra'!$A$259:$YR$285,MATCH($B31,'Aceite Virgen Extra'!$A$259:$A$285,0),MATCH(P$5,'Aceite Virgen Extra'!$A$259:$YR$259,0))</f>
        <v>0.6</v>
      </c>
    </row>
    <row r="32" spans="2:16" x14ac:dyDescent="0.3">
      <c r="B32" s="19">
        <f t="shared" si="1"/>
        <v>6.7</v>
      </c>
      <c r="C32" s="18">
        <f t="shared" si="2"/>
        <v>6.9</v>
      </c>
      <c r="E32" s="40">
        <f t="array" ref="E32">INDEX('Aceite Virgen Extra'!$A$259:$YR$285,MATCH($B32,'Aceite Virgen Extra'!$A$259:$A$285,0),MATCH(E$5,'Aceite Virgen Extra'!$A$259:$YR$259,0))</f>
        <v>0.1</v>
      </c>
      <c r="F32" s="40">
        <f t="array" ref="F32">INDEX('Aceite Virgen Extra'!$A$259:$YR$285,MATCH($B32,'Aceite Virgen Extra'!$A$259:$A$285,0),MATCH(F$5,'Aceite Virgen Extra'!$A$259:$YR$259,0))</f>
        <v>0.33</v>
      </c>
      <c r="G32" s="40">
        <f t="array" ref="G32">INDEX('Aceite Virgen Extra'!$A$259:$YR$285,MATCH($B32,'Aceite Virgen Extra'!$A$259:$A$285,0),MATCH(G$5,'Aceite Virgen Extra'!$A$259:$YR$259,0))</f>
        <v>0.09</v>
      </c>
      <c r="H32" s="40">
        <f t="array" ref="H32">INDEX('Aceite Virgen Extra'!$A$259:$YR$285,MATCH($B32,'Aceite Virgen Extra'!$A$259:$A$285,0),MATCH(H$5,'Aceite Virgen Extra'!$A$259:$YR$259,0))</f>
        <v>0.18</v>
      </c>
      <c r="I32" s="40">
        <f t="array" ref="I32">INDEX('Aceite Virgen Extra'!$A$259:$YR$285,MATCH($B32,'Aceite Virgen Extra'!$A$259:$A$285,0),MATCH(I$5,'Aceite Virgen Extra'!$A$259:$YR$259,0))</f>
        <v>0.22</v>
      </c>
      <c r="J32" s="40">
        <f t="array" ref="J32">INDEX('Aceite Virgen Extra'!$A$259:$YR$285,MATCH($B32,'Aceite Virgen Extra'!$A$259:$A$285,0),MATCH(J$5,'Aceite Virgen Extra'!$A$259:$YR$259,0))</f>
        <v>0.06</v>
      </c>
      <c r="K32" s="40">
        <f t="array" ref="K32">INDEX('Aceite Virgen Extra'!$A$259:$YR$285,MATCH($B32,'Aceite Virgen Extra'!$A$259:$A$285,0),MATCH(K$5,'Aceite Virgen Extra'!$A$259:$YR$259,0))</f>
        <v>0</v>
      </c>
      <c r="L32" s="40">
        <f t="array" ref="L32">INDEX('Aceite Virgen Extra'!$A$259:$YR$285,MATCH($B32,'Aceite Virgen Extra'!$A$259:$A$285,0),MATCH(L$5,'Aceite Virgen Extra'!$A$259:$YR$259,0))</f>
        <v>0</v>
      </c>
      <c r="M32" s="40">
        <f t="array" ref="M32">INDEX('Aceite Virgen Extra'!$A$259:$YR$285,MATCH($B32,'Aceite Virgen Extra'!$A$259:$A$285,0),MATCH(M$5,'Aceite Virgen Extra'!$A$259:$YR$259,0))</f>
        <v>0.43</v>
      </c>
      <c r="N32" s="40">
        <f t="array" ref="N32">INDEX('Aceite Virgen Extra'!$A$259:$YR$285,MATCH($B32,'Aceite Virgen Extra'!$A$259:$A$285,0),MATCH(N$5,'Aceite Virgen Extra'!$A$259:$YR$259,0))</f>
        <v>0</v>
      </c>
      <c r="O32" s="40">
        <f t="array" ref="O32">INDEX('Aceite Virgen Extra'!$A$259:$YR$285,MATCH($B32,'Aceite Virgen Extra'!$A$259:$A$285,0),MATCH(O$5,'Aceite Virgen Extra'!$A$259:$YR$259,0))</f>
        <v>0.15000000000000002</v>
      </c>
      <c r="P32" s="40">
        <f t="array" ref="P32">INDEX('Aceite Virgen Extra'!$A$259:$YR$285,MATCH($B32,'Aceite Virgen Extra'!$A$259:$A$285,0),MATCH(P$5,'Aceite Virgen Extra'!$A$259:$YR$259,0))</f>
        <v>0</v>
      </c>
    </row>
    <row r="33" spans="2:16" x14ac:dyDescent="0.3">
      <c r="B33" s="54">
        <f t="shared" si="1"/>
        <v>6.9</v>
      </c>
      <c r="C33" s="18"/>
      <c r="E33" s="40">
        <f t="array" ref="E33">INDEX('Aceite Virgen Extra'!$A$259:$YR$285,MATCH($B33,'Aceite Virgen Extra'!$A$259:$A$285,0),MATCH(E$5,'Aceite Virgen Extra'!$A$259:$YR$259,0))</f>
        <v>7.42</v>
      </c>
      <c r="F33" s="40">
        <f t="array" ref="F33">INDEX('Aceite Virgen Extra'!$A$259:$YR$285,MATCH($B33,'Aceite Virgen Extra'!$A$259:$A$285,0),MATCH(F$5,'Aceite Virgen Extra'!$A$259:$YR$259,0))</f>
        <v>9.2000000000000011</v>
      </c>
      <c r="G33" s="40">
        <f t="array" ref="G33">INDEX('Aceite Virgen Extra'!$A$259:$YR$285,MATCH($B33,'Aceite Virgen Extra'!$A$259:$A$285,0),MATCH(G$5,'Aceite Virgen Extra'!$A$259:$YR$259,0))</f>
        <v>10.09</v>
      </c>
      <c r="H33" s="40">
        <f t="array" ref="H33">INDEX('Aceite Virgen Extra'!$A$259:$YR$285,MATCH($B33,'Aceite Virgen Extra'!$A$259:$A$285,0),MATCH(H$5,'Aceite Virgen Extra'!$A$259:$YR$259,0))</f>
        <v>8.6</v>
      </c>
      <c r="I33" s="40">
        <f t="array" ref="I33">INDEX('Aceite Virgen Extra'!$A$259:$YR$285,MATCH($B33,'Aceite Virgen Extra'!$A$259:$A$285,0),MATCH(I$5,'Aceite Virgen Extra'!$A$259:$YR$259,0))</f>
        <v>7.8900000000000006</v>
      </c>
      <c r="J33" s="40">
        <f t="array" ref="J33">INDEX('Aceite Virgen Extra'!$A$259:$YR$285,MATCH($B33,'Aceite Virgen Extra'!$A$259:$A$285,0),MATCH(J$5,'Aceite Virgen Extra'!$A$259:$YR$259,0))</f>
        <v>9.2899999999999991</v>
      </c>
      <c r="K33" s="40">
        <f t="array" ref="K33">INDEX('Aceite Virgen Extra'!$A$259:$YR$285,MATCH($B33,'Aceite Virgen Extra'!$A$259:$A$285,0),MATCH(K$5,'Aceite Virgen Extra'!$A$259:$YR$259,0))</f>
        <v>10.360000000000001</v>
      </c>
      <c r="L33" s="40">
        <f t="array" ref="L33">INDEX('Aceite Virgen Extra'!$A$259:$YR$285,MATCH($B33,'Aceite Virgen Extra'!$A$259:$A$285,0),MATCH(L$5,'Aceite Virgen Extra'!$A$259:$YR$259,0))</f>
        <v>8.6300000000000008</v>
      </c>
      <c r="M33" s="40">
        <f t="array" ref="M33">INDEX('Aceite Virgen Extra'!$A$259:$YR$285,MATCH($B33,'Aceite Virgen Extra'!$A$259:$A$285,0),MATCH(M$5,'Aceite Virgen Extra'!$A$259:$YR$259,0))</f>
        <v>9.08</v>
      </c>
      <c r="N33" s="40">
        <f t="array" ref="N33">INDEX('Aceite Virgen Extra'!$A$259:$YR$285,MATCH($B33,'Aceite Virgen Extra'!$A$259:$A$285,0),MATCH(N$5,'Aceite Virgen Extra'!$A$259:$YR$259,0))</f>
        <v>10.46</v>
      </c>
      <c r="O33" s="40">
        <f t="array" ref="O33">INDEX('Aceite Virgen Extra'!$A$259:$YR$285,MATCH($B33,'Aceite Virgen Extra'!$A$259:$A$285,0),MATCH(O$5,'Aceite Virgen Extra'!$A$259:$YR$259,0))</f>
        <v>9.57</v>
      </c>
      <c r="P33" s="40">
        <f t="array" ref="P33">INDEX('Aceite Virgen Extra'!$A$259:$YR$285,MATCH($B33,'Aceite Virgen Extra'!$A$259:$A$285,0),MATCH(P$5,'Aceite Virgen Extra'!$A$259:$YR$259,0))</f>
        <v>8.64</v>
      </c>
    </row>
    <row r="34" spans="2:16" x14ac:dyDescent="0.3">
      <c r="P34" s="38"/>
    </row>
    <row r="35" spans="2:16" x14ac:dyDescent="0.3">
      <c r="E35" s="40">
        <f>SUM(E10:E34)</f>
        <v>100</v>
      </c>
      <c r="F35" s="40">
        <f t="shared" ref="F35:P35" si="3">SUM(F10:F34)</f>
        <v>99.99</v>
      </c>
      <c r="G35" s="40">
        <f t="shared" si="3"/>
        <v>100.02</v>
      </c>
      <c r="H35" s="40">
        <f t="shared" si="3"/>
        <v>100.01999999999998</v>
      </c>
      <c r="I35" s="40">
        <f t="shared" si="3"/>
        <v>100.01</v>
      </c>
      <c r="J35" s="40">
        <f t="shared" si="3"/>
        <v>100.01999999999995</v>
      </c>
      <c r="K35" s="40">
        <f t="shared" si="3"/>
        <v>100.01</v>
      </c>
      <c r="L35" s="40">
        <f t="shared" si="3"/>
        <v>99.99</v>
      </c>
      <c r="M35" s="40">
        <f t="shared" si="3"/>
        <v>100.02000000000001</v>
      </c>
      <c r="N35" s="40">
        <f t="shared" si="3"/>
        <v>100.00999999999999</v>
      </c>
      <c r="O35" s="40">
        <f t="shared" si="3"/>
        <v>100.01000000000002</v>
      </c>
      <c r="P35" s="40">
        <f t="shared" si="3"/>
        <v>100.04</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I40" sqref="I4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Super+Autos</v>
      </c>
      <c r="H2" s="41" t="s">
        <v>298</v>
      </c>
    </row>
    <row r="4" spans="2:17" x14ac:dyDescent="0.3">
      <c r="B4" s="25" t="s">
        <v>266</v>
      </c>
    </row>
    <row r="5" spans="2:17" hidden="1" x14ac:dyDescent="0.3">
      <c r="E5" s="39" t="str">
        <f t="shared" ref="E5:P5" si="0">E9&amp;$C$2</f>
        <v xml:space="preserve"> SEPTIEMBRE 18Super+Autos</v>
      </c>
      <c r="F5" s="39" t="str">
        <f t="shared" si="0"/>
        <v xml:space="preserve"> OCTUBRE 18Super+Autos</v>
      </c>
      <c r="G5" s="39" t="str">
        <f t="shared" si="0"/>
        <v xml:space="preserve"> NOVIEMBRE 18Super+Autos</v>
      </c>
      <c r="H5" s="39" t="str">
        <f t="shared" si="0"/>
        <v xml:space="preserve"> DICIEMBRE 18Super+Autos</v>
      </c>
      <c r="I5" s="39" t="str">
        <f t="shared" si="0"/>
        <v xml:space="preserve"> ENERO 19Super+Autos</v>
      </c>
      <c r="J5" s="39" t="str">
        <f t="shared" si="0"/>
        <v xml:space="preserve"> FEBRERO 19Super+Autos</v>
      </c>
      <c r="K5" s="39" t="str">
        <f t="shared" si="0"/>
        <v xml:space="preserve"> MARZO 19Super+Autos</v>
      </c>
      <c r="L5" s="39" t="str">
        <f t="shared" si="0"/>
        <v xml:space="preserve"> ABRIL 19Super+Autos</v>
      </c>
      <c r="M5" s="39" t="str">
        <f t="shared" si="0"/>
        <v xml:space="preserve"> MAYO 19Super+Autos</v>
      </c>
      <c r="N5" s="39" t="str">
        <f t="shared" si="0"/>
        <v xml:space="preserve"> JUNIO 19Super+Autos</v>
      </c>
      <c r="O5" s="39" t="str">
        <f t="shared" si="0"/>
        <v xml:space="preserve"> JULIO 19Super+Autos</v>
      </c>
      <c r="P5" s="39" t="str">
        <f t="shared" si="0"/>
        <v xml:space="preserve"> AGOSTO 19Super+Autos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SEPTIEMBRE 18</v>
      </c>
      <c r="F9" s="6" t="str">
        <f t="array" ref="F9">INDEX('Aceite de Oliva'!$A$260:$YR$260,,MAX(IF('Aceite de Oliva'!$A$260:$YR$260&lt;&gt;"",COLUMN('Aceite de Oliva'!$A$260:$YR$260)))-(7*F8))</f>
        <v xml:space="preserve"> OCTUBRE 18</v>
      </c>
      <c r="G9" s="6" t="str">
        <f t="array" ref="G9">INDEX('Aceite de Oliva'!$A$260:$YR$260,,MAX(IF('Aceite de Oliva'!$A$260:$YR$260&lt;&gt;"",COLUMN('Aceite de Oliva'!$A$260:$YR$260)))-(7*G8))</f>
        <v xml:space="preserve"> NOVIEMBRE 18</v>
      </c>
      <c r="H9" s="6" t="str">
        <f t="array" ref="H9">INDEX('Aceite de Oliva'!$A$260:$YR$260,,MAX(IF('Aceite de Oliva'!$A$260:$YR$260&lt;&gt;"",COLUMN('Aceite de Oliva'!$A$260:$YR$260)))-(7*H8))</f>
        <v xml:space="preserve"> DICIEMBRE 18</v>
      </c>
      <c r="I9" s="6" t="str">
        <f t="array" ref="I9">INDEX('Aceite de Oliva'!$A$260:$YR$260,,MAX(IF('Aceite de Oliva'!$A$260:$YR$260&lt;&gt;"",COLUMN('Aceite de Oliva'!$A$260:$YR$260)))-(7*I8))</f>
        <v xml:space="preserve"> ENERO 19</v>
      </c>
      <c r="J9" s="6" t="str">
        <f t="array" ref="J9">INDEX('Aceite de Oliva'!$A$260:$YR$260,,MAX(IF('Aceite de Oliva'!$A$260:$YR$260&lt;&gt;"",COLUMN('Aceite de Oliva'!$A$260:$YR$260)))-(7*J8))</f>
        <v xml:space="preserve"> FEBRERO 19</v>
      </c>
      <c r="K9" s="6" t="str">
        <f t="array" ref="K9">INDEX('Aceite de Oliva'!$A$260:$YR$260,,MAX(IF('Aceite de Oliva'!$A$260:$YR$260&lt;&gt;"",COLUMN('Aceite de Oliva'!$A$260:$YR$260)))-(7*K8))</f>
        <v xml:space="preserve"> MARZO 19</v>
      </c>
      <c r="L9" s="6" t="str">
        <f t="array" ref="L9">INDEX('Aceite de Oliva'!$A$260:$YR$260,,MAX(IF('Aceite de Oliva'!$A$260:$YR$260&lt;&gt;"",COLUMN('Aceite de Oliva'!$A$260:$YR$260)))-(7*L8))</f>
        <v xml:space="preserve"> ABRIL 19</v>
      </c>
      <c r="M9" s="6" t="str">
        <f t="array" ref="M9">INDEX('Aceite de Oliva'!$A$260:$YR$260,,MAX(IF('Aceite de Oliva'!$A$260:$YR$260&lt;&gt;"",COLUMN('Aceite de Oliva'!$A$260:$YR$260)))-(7*M8))</f>
        <v xml:space="preserve"> MAYO 19</v>
      </c>
      <c r="N9" s="6" t="str">
        <f t="array" ref="N9">INDEX('Aceite de Oliva'!$A$260:$YR$260,,MAX(IF('Aceite de Oliva'!$A$260:$YR$260&lt;&gt;"",COLUMN('Aceite de Oliva'!$A$260:$YR$260)))-(7*N8))</f>
        <v xml:space="preserve"> JUNIO 19</v>
      </c>
      <c r="O9" s="6" t="str">
        <f t="array" ref="O9">INDEX('Aceite de Oliva'!$A$260:$YR$260,,MAX(IF('Aceite de Oliva'!$A$260:$YR$260&lt;&gt;"",COLUMN('Aceite de Oliva'!$A$260:$YR$260)))-(7*O8))</f>
        <v xml:space="preserve"> JULIO 19</v>
      </c>
      <c r="P9" s="6" t="str">
        <f t="array" ref="P9">INDEX('Aceite de Oliva'!$A$260:$YR$260,,MAX(IF('Aceite de Oliva'!$A$260:$YR$260&lt;&gt;"",COLUMN('Aceite de Oliva'!$A$260:$YR$260))))</f>
        <v xml:space="preserve"> AGOSTO 19</v>
      </c>
    </row>
    <row r="10" spans="2:17" x14ac:dyDescent="0.3">
      <c r="B10" s="15"/>
      <c r="C10" s="24">
        <v>2.2999999999999998</v>
      </c>
      <c r="E10" s="40">
        <f t="array" ref="E10">INDEX('Aceite Virgen'!$A$259:$YR$285,MATCH($B10,'Aceite Virgen'!$A$259:$A$285,0),MATCH(E$5,'Aceite Virgen'!$A$259:$YR$259,0))</f>
        <v>1.29</v>
      </c>
      <c r="F10" s="40">
        <f t="array" ref="F10">INDEX('Aceite Virgen'!$A$259:$YR$285,MATCH($B10,'Aceite Virgen'!$A$259:$A$285,0),MATCH(F$5,'Aceite Virgen'!$A$259:$YR$259,0))</f>
        <v>2.0699999999999998</v>
      </c>
      <c r="G10" s="40">
        <f t="array" ref="G10">INDEX('Aceite Virgen'!$A$259:$YR$285,MATCH($B10,'Aceite Virgen'!$A$259:$A$285,0),MATCH(G$5,'Aceite Virgen'!$A$259:$YR$259,0))</f>
        <v>3.6900000000000004</v>
      </c>
      <c r="H10" s="40">
        <f t="array" ref="H10">INDEX('Aceite Virgen'!$A$259:$YR$285,MATCH($B10,'Aceite Virgen'!$A$259:$A$285,0),MATCH(H$5,'Aceite Virgen'!$A$259:$YR$259,0))</f>
        <v>2.04</v>
      </c>
      <c r="I10" s="40">
        <f t="array" ref="I10">INDEX('Aceite Virgen'!$A$259:$YR$285,MATCH($B10,'Aceite Virgen'!$A$259:$A$285,0),MATCH(I$5,'Aceite Virgen'!$A$259:$YR$259,0))</f>
        <v>1.5500000000000003</v>
      </c>
      <c r="J10" s="40">
        <f t="array" ref="J10">INDEX('Aceite Virgen'!$A$259:$YR$285,MATCH($B10,'Aceite Virgen'!$A$259:$A$285,0),MATCH(J$5,'Aceite Virgen'!$A$259:$YR$259,0))</f>
        <v>3.64</v>
      </c>
      <c r="K10" s="40">
        <f t="array" ref="K10">INDEX('Aceite Virgen'!$A$259:$YR$285,MATCH($B10,'Aceite Virgen'!$A$259:$A$285,0),MATCH(K$5,'Aceite Virgen'!$A$259:$YR$259,0))</f>
        <v>3.0999999999999996</v>
      </c>
      <c r="L10" s="40">
        <f t="array" ref="L10">INDEX('Aceite Virgen'!$A$259:$YR$285,MATCH($B10,'Aceite Virgen'!$A$259:$A$285,0),MATCH(L$5,'Aceite Virgen'!$A$259:$YR$259,0))</f>
        <v>3.41</v>
      </c>
      <c r="M10" s="40">
        <f t="array" ref="M10">INDEX('Aceite Virgen'!$A$259:$YR$285,MATCH($B10,'Aceite Virgen'!$A$259:$A$285,0),MATCH(M$5,'Aceite Virgen'!$A$259:$YR$259,0))</f>
        <v>4.84</v>
      </c>
      <c r="N10" s="40">
        <f t="array" ref="N10">INDEX('Aceite Virgen'!$A$259:$YR$285,MATCH($B10,'Aceite Virgen'!$A$259:$A$285,0),MATCH(N$5,'Aceite Virgen'!$A$259:$YR$259,0))</f>
        <v>0.38</v>
      </c>
      <c r="O10" s="40">
        <f t="array" ref="O10">INDEX('Aceite Virgen'!$A$259:$YR$285,MATCH($B10,'Aceite Virgen'!$A$259:$A$285,0),MATCH(O$5,'Aceite Virgen'!$A$259:$YR$259,0))</f>
        <v>0.9</v>
      </c>
      <c r="P10" s="40">
        <f t="array" ref="P10">INDEX('Aceite Virgen'!$A$259:$YR$285,MATCH($B10,'Aceite Virgen'!$A$259:$A$285,0),MATCH(P$5,'Aceite Virgen'!$A$259:$YR$259,0))</f>
        <v>2.08</v>
      </c>
    </row>
    <row r="11" spans="2:17" x14ac:dyDescent="0.3">
      <c r="B11" s="19">
        <f t="shared" ref="B11:B33" si="1">C10</f>
        <v>2.2999999999999998</v>
      </c>
      <c r="C11" s="18">
        <f>ROUND(B11+$C$7,2)</f>
        <v>2.4</v>
      </c>
      <c r="E11" s="40">
        <f t="array" ref="E11">INDEX('Aceite Virgen'!$A$259:$YR$285,MATCH($B11,'Aceite Virgen'!$A$259:$A$285,0),MATCH(E$5,'Aceite Virgen'!$A$259:$YR$259,0))</f>
        <v>0</v>
      </c>
      <c r="F11" s="40">
        <f t="array" ref="F11">INDEX('Aceite Virgen'!$A$259:$YR$285,MATCH($B11,'Aceite Virgen'!$A$259:$A$285,0),MATCH(F$5,'Aceite Virgen'!$A$259:$YR$259,0))</f>
        <v>0</v>
      </c>
      <c r="G11" s="40">
        <f t="array" ref="G11">INDEX('Aceite Virgen'!$A$259:$YR$285,MATCH($B11,'Aceite Virgen'!$A$259:$A$285,0),MATCH(G$5,'Aceite Virgen'!$A$259:$YR$259,0))</f>
        <v>0</v>
      </c>
      <c r="H11" s="40">
        <f t="array" ref="H11">INDEX('Aceite Virgen'!$A$259:$YR$285,MATCH($B11,'Aceite Virgen'!$A$259:$A$285,0),MATCH(H$5,'Aceite Virgen'!$A$259:$YR$259,0))</f>
        <v>0</v>
      </c>
      <c r="I11" s="40">
        <f t="array" ref="I11">INDEX('Aceite Virgen'!$A$259:$YR$285,MATCH($B11,'Aceite Virgen'!$A$259:$A$285,0),MATCH(I$5,'Aceite Virgen'!$A$259:$YR$259,0))</f>
        <v>0</v>
      </c>
      <c r="J11" s="40">
        <f t="array" ref="J11">INDEX('Aceite Virgen'!$A$259:$YR$285,MATCH($B11,'Aceite Virgen'!$A$259:$A$285,0),MATCH(J$5,'Aceite Virgen'!$A$259:$YR$259,0))</f>
        <v>0</v>
      </c>
      <c r="K11" s="40">
        <f t="array" ref="K11">INDEX('Aceite Virgen'!$A$259:$YR$285,MATCH($B11,'Aceite Virgen'!$A$259:$A$285,0),MATCH(K$5,'Aceite Virgen'!$A$259:$YR$259,0))</f>
        <v>0</v>
      </c>
      <c r="L11" s="40">
        <f t="array" ref="L11">INDEX('Aceite Virgen'!$A$259:$YR$285,MATCH($B11,'Aceite Virgen'!$A$259:$A$285,0),MATCH(L$5,'Aceite Virgen'!$A$259:$YR$259,0))</f>
        <v>0</v>
      </c>
      <c r="M11" s="40">
        <f t="array" ref="M11">INDEX('Aceite Virgen'!$A$259:$YR$285,MATCH($B11,'Aceite Virgen'!$A$259:$A$285,0),MATCH(M$5,'Aceite Virgen'!$A$259:$YR$259,0))</f>
        <v>0</v>
      </c>
      <c r="N11" s="40">
        <f t="array" ref="N11">INDEX('Aceite Virgen'!$A$259:$YR$285,MATCH($B11,'Aceite Virgen'!$A$259:$A$285,0),MATCH(N$5,'Aceite Virgen'!$A$259:$YR$259,0))</f>
        <v>0</v>
      </c>
      <c r="O11" s="40">
        <f t="array" ref="O11">INDEX('Aceite Virgen'!$A$259:$YR$285,MATCH($B11,'Aceite Virgen'!$A$259:$A$285,0),MATCH(O$5,'Aceite Virgen'!$A$259:$YR$259,0))</f>
        <v>3.39</v>
      </c>
      <c r="P11" s="40">
        <f t="array" ref="P11">INDEX('Aceite Virgen'!$A$259:$YR$285,MATCH($B11,'Aceite Virgen'!$A$259:$A$285,0),MATCH(P$5,'Aceite Virgen'!$A$259:$YR$259,0))</f>
        <v>4.9400000000000004</v>
      </c>
    </row>
    <row r="12" spans="2:17" x14ac:dyDescent="0.3">
      <c r="B12" s="19">
        <f t="shared" si="1"/>
        <v>2.4</v>
      </c>
      <c r="C12" s="18">
        <f t="shared" ref="C12:C32" si="2">ROUND(B12+$C$7,2)</f>
        <v>2.5</v>
      </c>
      <c r="E12" s="40">
        <f t="array" ref="E12">INDEX('Aceite Virgen'!$A$259:$YR$285,MATCH($B12,'Aceite Virgen'!$A$259:$A$285,0),MATCH(E$5,'Aceite Virgen'!$A$259:$YR$259,0))</f>
        <v>0</v>
      </c>
      <c r="F12" s="40">
        <f t="array" ref="F12">INDEX('Aceite Virgen'!$A$259:$YR$285,MATCH($B12,'Aceite Virgen'!$A$259:$A$285,0),MATCH(F$5,'Aceite Virgen'!$A$259:$YR$259,0))</f>
        <v>0.12</v>
      </c>
      <c r="G12" s="40">
        <f t="array" ref="G12">INDEX('Aceite Virgen'!$A$259:$YR$285,MATCH($B12,'Aceite Virgen'!$A$259:$A$285,0),MATCH(G$5,'Aceite Virgen'!$A$259:$YR$259,0))</f>
        <v>0</v>
      </c>
      <c r="H12" s="40">
        <f t="array" ref="H12">INDEX('Aceite Virgen'!$A$259:$YR$285,MATCH($B12,'Aceite Virgen'!$A$259:$A$285,0),MATCH(H$5,'Aceite Virgen'!$A$259:$YR$259,0))</f>
        <v>0</v>
      </c>
      <c r="I12" s="40">
        <f t="array" ref="I12">INDEX('Aceite Virgen'!$A$259:$YR$285,MATCH($B12,'Aceite Virgen'!$A$259:$A$285,0),MATCH(I$5,'Aceite Virgen'!$A$259:$YR$259,0))</f>
        <v>0</v>
      </c>
      <c r="J12" s="40">
        <f t="array" ref="J12">INDEX('Aceite Virgen'!$A$259:$YR$285,MATCH($B12,'Aceite Virgen'!$A$259:$A$285,0),MATCH(J$5,'Aceite Virgen'!$A$259:$YR$259,0))</f>
        <v>0</v>
      </c>
      <c r="K12" s="40">
        <f t="array" ref="K12">INDEX('Aceite Virgen'!$A$259:$YR$285,MATCH($B12,'Aceite Virgen'!$A$259:$A$285,0),MATCH(K$5,'Aceite Virgen'!$A$259:$YR$259,0))</f>
        <v>1.58</v>
      </c>
      <c r="L12" s="40">
        <f t="array" ref="L12">INDEX('Aceite Virgen'!$A$259:$YR$285,MATCH($B12,'Aceite Virgen'!$A$259:$A$285,0),MATCH(L$5,'Aceite Virgen'!$A$259:$YR$259,0))</f>
        <v>0</v>
      </c>
      <c r="M12" s="40">
        <f t="array" ref="M12">INDEX('Aceite Virgen'!$A$259:$YR$285,MATCH($B12,'Aceite Virgen'!$A$259:$A$285,0),MATCH(M$5,'Aceite Virgen'!$A$259:$YR$259,0))</f>
        <v>0.51</v>
      </c>
      <c r="N12" s="40">
        <f t="array" ref="N12">INDEX('Aceite Virgen'!$A$259:$YR$285,MATCH($B12,'Aceite Virgen'!$A$259:$A$285,0),MATCH(N$5,'Aceite Virgen'!$A$259:$YR$259,0))</f>
        <v>1</v>
      </c>
      <c r="O12" s="40">
        <f t="array" ref="O12">INDEX('Aceite Virgen'!$A$259:$YR$285,MATCH($B12,'Aceite Virgen'!$A$259:$A$285,0),MATCH(O$5,'Aceite Virgen'!$A$259:$YR$259,0))</f>
        <v>3.05</v>
      </c>
      <c r="P12" s="40">
        <f t="array" ref="P12">INDEX('Aceite Virgen'!$A$259:$YR$285,MATCH($B12,'Aceite Virgen'!$A$259:$A$285,0),MATCH(P$5,'Aceite Virgen'!$A$259:$YR$259,0))</f>
        <v>3.81</v>
      </c>
    </row>
    <row r="13" spans="2:17" x14ac:dyDescent="0.3">
      <c r="B13" s="19">
        <f t="shared" si="1"/>
        <v>2.5</v>
      </c>
      <c r="C13" s="18">
        <f t="shared" si="2"/>
        <v>2.6</v>
      </c>
      <c r="E13" s="40">
        <f t="array" ref="E13">INDEX('Aceite Virgen'!$A$259:$YR$285,MATCH($B13,'Aceite Virgen'!$A$259:$A$285,0),MATCH(E$5,'Aceite Virgen'!$A$259:$YR$259,0))</f>
        <v>0.48</v>
      </c>
      <c r="F13" s="40">
        <f t="array" ref="F13">INDEX('Aceite Virgen'!$A$259:$YR$285,MATCH($B13,'Aceite Virgen'!$A$259:$A$285,0),MATCH(F$5,'Aceite Virgen'!$A$259:$YR$259,0))</f>
        <v>0.13</v>
      </c>
      <c r="G13" s="40">
        <f t="array" ref="G13">INDEX('Aceite Virgen'!$A$259:$YR$285,MATCH($B13,'Aceite Virgen'!$A$259:$A$285,0),MATCH(G$5,'Aceite Virgen'!$A$259:$YR$259,0))</f>
        <v>0.68</v>
      </c>
      <c r="H13" s="40">
        <f t="array" ref="H13">INDEX('Aceite Virgen'!$A$259:$YR$285,MATCH($B13,'Aceite Virgen'!$A$259:$A$285,0),MATCH(H$5,'Aceite Virgen'!$A$259:$YR$259,0))</f>
        <v>0.26</v>
      </c>
      <c r="I13" s="40">
        <f t="array" ref="I13">INDEX('Aceite Virgen'!$A$259:$YR$285,MATCH($B13,'Aceite Virgen'!$A$259:$A$285,0),MATCH(I$5,'Aceite Virgen'!$A$259:$YR$259,0))</f>
        <v>3.49</v>
      </c>
      <c r="J13" s="40">
        <f t="array" ref="J13">INDEX('Aceite Virgen'!$A$259:$YR$285,MATCH($B13,'Aceite Virgen'!$A$259:$A$285,0),MATCH(J$5,'Aceite Virgen'!$A$259:$YR$259,0))</f>
        <v>3.45</v>
      </c>
      <c r="K13" s="40">
        <f t="array" ref="K13">INDEX('Aceite Virgen'!$A$259:$YR$285,MATCH($B13,'Aceite Virgen'!$A$259:$A$285,0),MATCH(K$5,'Aceite Virgen'!$A$259:$YR$259,0))</f>
        <v>0.56999999999999995</v>
      </c>
      <c r="L13" s="40">
        <f t="array" ref="L13">INDEX('Aceite Virgen'!$A$259:$YR$285,MATCH($B13,'Aceite Virgen'!$A$259:$A$285,0),MATCH(L$5,'Aceite Virgen'!$A$259:$YR$259,0))</f>
        <v>4.0199999999999996</v>
      </c>
      <c r="M13" s="40">
        <f t="array" ref="M13">INDEX('Aceite Virgen'!$A$259:$YR$285,MATCH($B13,'Aceite Virgen'!$A$259:$A$285,0),MATCH(M$5,'Aceite Virgen'!$A$259:$YR$259,0))</f>
        <v>4.95</v>
      </c>
      <c r="N13" s="40">
        <f t="array" ref="N13">INDEX('Aceite Virgen'!$A$259:$YR$285,MATCH($B13,'Aceite Virgen'!$A$259:$A$285,0),MATCH(N$5,'Aceite Virgen'!$A$259:$YR$259,0))</f>
        <v>6.87</v>
      </c>
      <c r="O13" s="40">
        <f t="array" ref="O13">INDEX('Aceite Virgen'!$A$259:$YR$285,MATCH($B13,'Aceite Virgen'!$A$259:$A$285,0),MATCH(O$5,'Aceite Virgen'!$A$259:$YR$259,0))</f>
        <v>5.15</v>
      </c>
      <c r="P13" s="40">
        <f t="array" ref="P13">INDEX('Aceite Virgen'!$A$259:$YR$285,MATCH($B13,'Aceite Virgen'!$A$259:$A$285,0),MATCH(P$5,'Aceite Virgen'!$A$259:$YR$259,0))</f>
        <v>0.78</v>
      </c>
    </row>
    <row r="14" spans="2:17" x14ac:dyDescent="0.3">
      <c r="B14" s="19">
        <f t="shared" si="1"/>
        <v>2.6</v>
      </c>
      <c r="C14" s="18">
        <f t="shared" si="2"/>
        <v>2.7</v>
      </c>
      <c r="E14" s="40">
        <f t="array" ref="E14">INDEX('Aceite Virgen'!$A$259:$YR$285,MATCH($B14,'Aceite Virgen'!$A$259:$A$285,0),MATCH(E$5,'Aceite Virgen'!$A$259:$YR$259,0))</f>
        <v>0</v>
      </c>
      <c r="F14" s="40">
        <f t="array" ref="F14">INDEX('Aceite Virgen'!$A$259:$YR$285,MATCH($B14,'Aceite Virgen'!$A$259:$A$285,0),MATCH(F$5,'Aceite Virgen'!$A$259:$YR$259,0))</f>
        <v>0.37</v>
      </c>
      <c r="G14" s="40">
        <f t="array" ref="G14">INDEX('Aceite Virgen'!$A$259:$YR$285,MATCH($B14,'Aceite Virgen'!$A$259:$A$285,0),MATCH(G$5,'Aceite Virgen'!$A$259:$YR$259,0))</f>
        <v>0</v>
      </c>
      <c r="H14" s="40">
        <f t="array" ref="H14">INDEX('Aceite Virgen'!$A$259:$YR$285,MATCH($B14,'Aceite Virgen'!$A$259:$A$285,0),MATCH(H$5,'Aceite Virgen'!$A$259:$YR$259,0))</f>
        <v>0</v>
      </c>
      <c r="I14" s="40">
        <f t="array" ref="I14">INDEX('Aceite Virgen'!$A$259:$YR$285,MATCH($B14,'Aceite Virgen'!$A$259:$A$285,0),MATCH(I$5,'Aceite Virgen'!$A$259:$YR$259,0))</f>
        <v>0</v>
      </c>
      <c r="J14" s="40">
        <f t="array" ref="J14">INDEX('Aceite Virgen'!$A$259:$YR$285,MATCH($B14,'Aceite Virgen'!$A$259:$A$285,0),MATCH(J$5,'Aceite Virgen'!$A$259:$YR$259,0))</f>
        <v>0</v>
      </c>
      <c r="K14" s="40">
        <f t="array" ref="K14">INDEX('Aceite Virgen'!$A$259:$YR$285,MATCH($B14,'Aceite Virgen'!$A$259:$A$285,0),MATCH(K$5,'Aceite Virgen'!$A$259:$YR$259,0))</f>
        <v>0</v>
      </c>
      <c r="L14" s="40">
        <f t="array" ref="L14">INDEX('Aceite Virgen'!$A$259:$YR$285,MATCH($B14,'Aceite Virgen'!$A$259:$A$285,0),MATCH(L$5,'Aceite Virgen'!$A$259:$YR$259,0))</f>
        <v>1.29</v>
      </c>
      <c r="M14" s="40">
        <f t="array" ref="M14">INDEX('Aceite Virgen'!$A$259:$YR$285,MATCH($B14,'Aceite Virgen'!$A$259:$A$285,0),MATCH(M$5,'Aceite Virgen'!$A$259:$YR$259,0))</f>
        <v>1.49</v>
      </c>
      <c r="N14" s="40">
        <f t="array" ref="N14">INDEX('Aceite Virgen'!$A$259:$YR$285,MATCH($B14,'Aceite Virgen'!$A$259:$A$285,0),MATCH(N$5,'Aceite Virgen'!$A$259:$YR$259,0))</f>
        <v>10.72</v>
      </c>
      <c r="O14" s="40">
        <f t="array" ref="O14">INDEX('Aceite Virgen'!$A$259:$YR$285,MATCH($B14,'Aceite Virgen'!$A$259:$A$285,0),MATCH(O$5,'Aceite Virgen'!$A$259:$YR$259,0))</f>
        <v>7.68</v>
      </c>
      <c r="P14" s="40">
        <f t="array" ref="P14">INDEX('Aceite Virgen'!$A$259:$YR$285,MATCH($B14,'Aceite Virgen'!$A$259:$A$285,0),MATCH(P$5,'Aceite Virgen'!$A$259:$YR$259,0))</f>
        <v>13.53</v>
      </c>
    </row>
    <row r="15" spans="2:17" x14ac:dyDescent="0.3">
      <c r="B15" s="19">
        <f t="shared" si="1"/>
        <v>2.7</v>
      </c>
      <c r="C15" s="18">
        <f t="shared" si="2"/>
        <v>2.8</v>
      </c>
      <c r="E15" s="40">
        <f t="array" ref="E15">INDEX('Aceite Virgen'!$A$259:$YR$285,MATCH($B15,'Aceite Virgen'!$A$259:$A$285,0),MATCH(E$5,'Aceite Virgen'!$A$259:$YR$259,0))</f>
        <v>0.67</v>
      </c>
      <c r="F15" s="40">
        <f t="array" ref="F15">INDEX('Aceite Virgen'!$A$259:$YR$285,MATCH($B15,'Aceite Virgen'!$A$259:$A$285,0),MATCH(F$5,'Aceite Virgen'!$A$259:$YR$259,0))</f>
        <v>0.38</v>
      </c>
      <c r="G15" s="40">
        <f t="array" ref="G15">INDEX('Aceite Virgen'!$A$259:$YR$285,MATCH($B15,'Aceite Virgen'!$A$259:$A$285,0),MATCH(G$5,'Aceite Virgen'!$A$259:$YR$259,0))</f>
        <v>4.47</v>
      </c>
      <c r="H15" s="40">
        <f t="array" ref="H15">INDEX('Aceite Virgen'!$A$259:$YR$285,MATCH($B15,'Aceite Virgen'!$A$259:$A$285,0),MATCH(H$5,'Aceite Virgen'!$A$259:$YR$259,0))</f>
        <v>1.98</v>
      </c>
      <c r="I15" s="40">
        <f t="array" ref="I15">INDEX('Aceite Virgen'!$A$259:$YR$285,MATCH($B15,'Aceite Virgen'!$A$259:$A$285,0),MATCH(I$5,'Aceite Virgen'!$A$259:$YR$259,0))</f>
        <v>0.53</v>
      </c>
      <c r="J15" s="40">
        <f t="array" ref="J15">INDEX('Aceite Virgen'!$A$259:$YR$285,MATCH($B15,'Aceite Virgen'!$A$259:$A$285,0),MATCH(J$5,'Aceite Virgen'!$A$259:$YR$259,0))</f>
        <v>2.27</v>
      </c>
      <c r="K15" s="40">
        <f t="array" ref="K15">INDEX('Aceite Virgen'!$A$259:$YR$285,MATCH($B15,'Aceite Virgen'!$A$259:$A$285,0),MATCH(K$5,'Aceite Virgen'!$A$259:$YR$259,0))</f>
        <v>0.95</v>
      </c>
      <c r="L15" s="40">
        <f t="array" ref="L15">INDEX('Aceite Virgen'!$A$259:$YR$285,MATCH($B15,'Aceite Virgen'!$A$259:$A$285,0),MATCH(L$5,'Aceite Virgen'!$A$259:$YR$259,0))</f>
        <v>0.2</v>
      </c>
      <c r="M15" s="40">
        <f t="array" ref="M15">INDEX('Aceite Virgen'!$A$259:$YR$285,MATCH($B15,'Aceite Virgen'!$A$259:$A$285,0),MATCH(M$5,'Aceite Virgen'!$A$259:$YR$259,0))</f>
        <v>7.42</v>
      </c>
      <c r="N15" s="40">
        <f t="array" ref="N15">INDEX('Aceite Virgen'!$A$259:$YR$285,MATCH($B15,'Aceite Virgen'!$A$259:$A$285,0),MATCH(N$5,'Aceite Virgen'!$A$259:$YR$259,0))</f>
        <v>4.07</v>
      </c>
      <c r="O15" s="40">
        <f t="array" ref="O15">INDEX('Aceite Virgen'!$A$259:$YR$285,MATCH($B15,'Aceite Virgen'!$A$259:$A$285,0),MATCH(O$5,'Aceite Virgen'!$A$259:$YR$259,0))</f>
        <v>1.6700000000000002</v>
      </c>
      <c r="P15" s="40">
        <f t="array" ref="P15">INDEX('Aceite Virgen'!$A$259:$YR$285,MATCH($B15,'Aceite Virgen'!$A$259:$A$285,0),MATCH(P$5,'Aceite Virgen'!$A$259:$YR$259,0))</f>
        <v>7.4799999999999995</v>
      </c>
    </row>
    <row r="16" spans="2:17" x14ac:dyDescent="0.3">
      <c r="B16" s="19">
        <f t="shared" si="1"/>
        <v>2.8</v>
      </c>
      <c r="C16" s="18">
        <f t="shared" si="2"/>
        <v>2.9</v>
      </c>
      <c r="E16" s="40">
        <f t="array" ref="E16">INDEX('Aceite Virgen'!$A$259:$YR$285,MATCH($B16,'Aceite Virgen'!$A$259:$A$285,0),MATCH(E$5,'Aceite Virgen'!$A$259:$YR$259,0))</f>
        <v>0</v>
      </c>
      <c r="F16" s="40">
        <f t="array" ref="F16">INDEX('Aceite Virgen'!$A$259:$YR$285,MATCH($B16,'Aceite Virgen'!$A$259:$A$285,0),MATCH(F$5,'Aceite Virgen'!$A$259:$YR$259,0))</f>
        <v>0.05</v>
      </c>
      <c r="G16" s="40">
        <f t="array" ref="G16">INDEX('Aceite Virgen'!$A$259:$YR$285,MATCH($B16,'Aceite Virgen'!$A$259:$A$285,0),MATCH(G$5,'Aceite Virgen'!$A$259:$YR$259,0))</f>
        <v>0</v>
      </c>
      <c r="H16" s="40">
        <f t="array" ref="H16">INDEX('Aceite Virgen'!$A$259:$YR$285,MATCH($B16,'Aceite Virgen'!$A$259:$A$285,0),MATCH(H$5,'Aceite Virgen'!$A$259:$YR$259,0))</f>
        <v>0</v>
      </c>
      <c r="I16" s="40">
        <f t="array" ref="I16">INDEX('Aceite Virgen'!$A$259:$YR$285,MATCH($B16,'Aceite Virgen'!$A$259:$A$285,0),MATCH(I$5,'Aceite Virgen'!$A$259:$YR$259,0))</f>
        <v>1.32</v>
      </c>
      <c r="J16" s="40">
        <f t="array" ref="J16">INDEX('Aceite Virgen'!$A$259:$YR$285,MATCH($B16,'Aceite Virgen'!$A$259:$A$285,0),MATCH(J$5,'Aceite Virgen'!$A$259:$YR$259,0))</f>
        <v>0.66</v>
      </c>
      <c r="K16" s="40">
        <f t="array" ref="K16">INDEX('Aceite Virgen'!$A$259:$YR$285,MATCH($B16,'Aceite Virgen'!$A$259:$A$285,0),MATCH(K$5,'Aceite Virgen'!$A$259:$YR$259,0))</f>
        <v>1.06</v>
      </c>
      <c r="L16" s="40">
        <f t="array" ref="L16">INDEX('Aceite Virgen'!$A$259:$YR$285,MATCH($B16,'Aceite Virgen'!$A$259:$A$285,0),MATCH(L$5,'Aceite Virgen'!$A$259:$YR$259,0))</f>
        <v>0.9</v>
      </c>
      <c r="M16" s="40">
        <f t="array" ref="M16">INDEX('Aceite Virgen'!$A$259:$YR$285,MATCH($B16,'Aceite Virgen'!$A$259:$A$285,0),MATCH(M$5,'Aceite Virgen'!$A$259:$YR$259,0))</f>
        <v>3.2</v>
      </c>
      <c r="N16" s="40">
        <f t="array" ref="N16">INDEX('Aceite Virgen'!$A$259:$YR$285,MATCH($B16,'Aceite Virgen'!$A$259:$A$285,0),MATCH(N$5,'Aceite Virgen'!$A$259:$YR$259,0))</f>
        <v>1.57</v>
      </c>
      <c r="O16" s="40">
        <f t="array" ref="O16">INDEX('Aceite Virgen'!$A$259:$YR$285,MATCH($B16,'Aceite Virgen'!$A$259:$A$285,0),MATCH(O$5,'Aceite Virgen'!$A$259:$YR$259,0))</f>
        <v>2.2599999999999998</v>
      </c>
      <c r="P16" s="40">
        <f t="array" ref="P16">INDEX('Aceite Virgen'!$A$259:$YR$285,MATCH($B16,'Aceite Virgen'!$A$259:$A$285,0),MATCH(P$5,'Aceite Virgen'!$A$259:$YR$259,0))</f>
        <v>2.67</v>
      </c>
    </row>
    <row r="17" spans="2:16" x14ac:dyDescent="0.3">
      <c r="B17" s="19">
        <f t="shared" si="1"/>
        <v>2.9</v>
      </c>
      <c r="C17" s="18">
        <f t="shared" si="2"/>
        <v>3</v>
      </c>
      <c r="E17" s="40">
        <f t="array" ref="E17">INDEX('Aceite Virgen'!$A$259:$YR$285,MATCH($B17,'Aceite Virgen'!$A$259:$A$285,0),MATCH(E$5,'Aceite Virgen'!$A$259:$YR$259,0))</f>
        <v>3.53</v>
      </c>
      <c r="F17" s="40">
        <f t="array" ref="F17">INDEX('Aceite Virgen'!$A$259:$YR$285,MATCH($B17,'Aceite Virgen'!$A$259:$A$285,0),MATCH(F$5,'Aceite Virgen'!$A$259:$YR$259,0))</f>
        <v>5.03</v>
      </c>
      <c r="G17" s="40">
        <f t="array" ref="G17">INDEX('Aceite Virgen'!$A$259:$YR$285,MATCH($B17,'Aceite Virgen'!$A$259:$A$285,0),MATCH(G$5,'Aceite Virgen'!$A$259:$YR$259,0))</f>
        <v>10.17</v>
      </c>
      <c r="H17" s="40">
        <f t="array" ref="H17">INDEX('Aceite Virgen'!$A$259:$YR$285,MATCH($B17,'Aceite Virgen'!$A$259:$A$285,0),MATCH(H$5,'Aceite Virgen'!$A$259:$YR$259,0))</f>
        <v>8.24</v>
      </c>
      <c r="I17" s="40">
        <f t="array" ref="I17">INDEX('Aceite Virgen'!$A$259:$YR$285,MATCH($B17,'Aceite Virgen'!$A$259:$A$285,0),MATCH(I$5,'Aceite Virgen'!$A$259:$YR$259,0))</f>
        <v>7.4700000000000006</v>
      </c>
      <c r="J17" s="40">
        <f t="array" ref="J17">INDEX('Aceite Virgen'!$A$259:$YR$285,MATCH($B17,'Aceite Virgen'!$A$259:$A$285,0),MATCH(J$5,'Aceite Virgen'!$A$259:$YR$259,0))</f>
        <v>12.39</v>
      </c>
      <c r="K17" s="40">
        <f t="array" ref="K17">INDEX('Aceite Virgen'!$A$259:$YR$285,MATCH($B17,'Aceite Virgen'!$A$259:$A$285,0),MATCH(K$5,'Aceite Virgen'!$A$259:$YR$259,0))</f>
        <v>18.490000000000002</v>
      </c>
      <c r="L17" s="40">
        <f t="array" ref="L17">INDEX('Aceite Virgen'!$A$259:$YR$285,MATCH($B17,'Aceite Virgen'!$A$259:$A$285,0),MATCH(L$5,'Aceite Virgen'!$A$259:$YR$259,0))</f>
        <v>33.75</v>
      </c>
      <c r="M17" s="40">
        <f t="array" ref="M17">INDEX('Aceite Virgen'!$A$259:$YR$285,MATCH($B17,'Aceite Virgen'!$A$259:$A$285,0),MATCH(M$5,'Aceite Virgen'!$A$259:$YR$259,0))</f>
        <v>19.72</v>
      </c>
      <c r="N17" s="40">
        <f t="array" ref="N17">INDEX('Aceite Virgen'!$A$259:$YR$285,MATCH($B17,'Aceite Virgen'!$A$259:$A$285,0),MATCH(N$5,'Aceite Virgen'!$A$259:$YR$259,0))</f>
        <v>21.88</v>
      </c>
      <c r="O17" s="40">
        <f t="array" ref="O17">INDEX('Aceite Virgen'!$A$259:$YR$285,MATCH($B17,'Aceite Virgen'!$A$259:$A$285,0),MATCH(O$5,'Aceite Virgen'!$A$259:$YR$259,0))</f>
        <v>22.56</v>
      </c>
      <c r="P17" s="40">
        <f t="array" ref="P17">INDEX('Aceite Virgen'!$A$259:$YR$285,MATCH($B17,'Aceite Virgen'!$A$259:$A$285,0),MATCH(P$5,'Aceite Virgen'!$A$259:$YR$259,0))</f>
        <v>17.71</v>
      </c>
    </row>
    <row r="18" spans="2:16" x14ac:dyDescent="0.3">
      <c r="B18" s="19">
        <f t="shared" si="1"/>
        <v>3</v>
      </c>
      <c r="C18" s="18">
        <f t="shared" si="2"/>
        <v>3.1</v>
      </c>
      <c r="E18" s="40">
        <f t="array" ref="E18">INDEX('Aceite Virgen'!$A$259:$YR$285,MATCH($B18,'Aceite Virgen'!$A$259:$A$285,0),MATCH(E$5,'Aceite Virgen'!$A$259:$YR$259,0))</f>
        <v>0.92</v>
      </c>
      <c r="F18" s="40">
        <f t="array" ref="F18">INDEX('Aceite Virgen'!$A$259:$YR$285,MATCH($B18,'Aceite Virgen'!$A$259:$A$285,0),MATCH(F$5,'Aceite Virgen'!$A$259:$YR$259,0))</f>
        <v>0</v>
      </c>
      <c r="G18" s="40">
        <f t="array" ref="G18">INDEX('Aceite Virgen'!$A$259:$YR$285,MATCH($B18,'Aceite Virgen'!$A$259:$A$285,0),MATCH(G$5,'Aceite Virgen'!$A$259:$YR$259,0))</f>
        <v>0.87999999999999989</v>
      </c>
      <c r="H18" s="40">
        <f t="array" ref="H18">INDEX('Aceite Virgen'!$A$259:$YR$285,MATCH($B18,'Aceite Virgen'!$A$259:$A$285,0),MATCH(H$5,'Aceite Virgen'!$A$259:$YR$259,0))</f>
        <v>2.83</v>
      </c>
      <c r="I18" s="40">
        <f t="array" ref="I18">INDEX('Aceite Virgen'!$A$259:$YR$285,MATCH($B18,'Aceite Virgen'!$A$259:$A$285,0),MATCH(I$5,'Aceite Virgen'!$A$259:$YR$259,0))</f>
        <v>2.7600000000000002</v>
      </c>
      <c r="J18" s="40">
        <f t="array" ref="J18">INDEX('Aceite Virgen'!$A$259:$YR$285,MATCH($B18,'Aceite Virgen'!$A$259:$A$285,0),MATCH(J$5,'Aceite Virgen'!$A$259:$YR$259,0))</f>
        <v>5.24</v>
      </c>
      <c r="K18" s="40">
        <f t="array" ref="K18">INDEX('Aceite Virgen'!$A$259:$YR$285,MATCH($B18,'Aceite Virgen'!$A$259:$A$285,0),MATCH(K$5,'Aceite Virgen'!$A$259:$YR$259,0))</f>
        <v>2.8800000000000003</v>
      </c>
      <c r="L18" s="40">
        <f t="array" ref="L18">INDEX('Aceite Virgen'!$A$259:$YR$285,MATCH($B18,'Aceite Virgen'!$A$259:$A$285,0),MATCH(L$5,'Aceite Virgen'!$A$259:$YR$259,0))</f>
        <v>3.79</v>
      </c>
      <c r="M18" s="40">
        <f t="array" ref="M18">INDEX('Aceite Virgen'!$A$259:$YR$285,MATCH($B18,'Aceite Virgen'!$A$259:$A$285,0),MATCH(M$5,'Aceite Virgen'!$A$259:$YR$259,0))</f>
        <v>2.35</v>
      </c>
      <c r="N18" s="40">
        <f t="array" ref="N18">INDEX('Aceite Virgen'!$A$259:$YR$285,MATCH($B18,'Aceite Virgen'!$A$259:$A$285,0),MATCH(N$5,'Aceite Virgen'!$A$259:$YR$259,0))</f>
        <v>0</v>
      </c>
      <c r="O18" s="40">
        <f t="array" ref="O18">INDEX('Aceite Virgen'!$A$259:$YR$285,MATCH($B18,'Aceite Virgen'!$A$259:$A$285,0),MATCH(O$5,'Aceite Virgen'!$A$259:$YR$259,0))</f>
        <v>0.14000000000000001</v>
      </c>
      <c r="P18" s="40">
        <f t="array" ref="P18">INDEX('Aceite Virgen'!$A$259:$YR$285,MATCH($B18,'Aceite Virgen'!$A$259:$A$285,0),MATCH(P$5,'Aceite Virgen'!$A$259:$YR$259,0))</f>
        <v>0</v>
      </c>
    </row>
    <row r="19" spans="2:16" x14ac:dyDescent="0.3">
      <c r="B19" s="19">
        <f t="shared" si="1"/>
        <v>3.1</v>
      </c>
      <c r="C19" s="18">
        <f t="shared" si="2"/>
        <v>3.2</v>
      </c>
      <c r="E19" s="40">
        <f t="array" ref="E19">INDEX('Aceite Virgen'!$A$259:$YR$285,MATCH($B19,'Aceite Virgen'!$A$259:$A$285,0),MATCH(E$5,'Aceite Virgen'!$A$259:$YR$259,0))</f>
        <v>0.66</v>
      </c>
      <c r="F19" s="40">
        <f t="array" ref="F19">INDEX('Aceite Virgen'!$A$259:$YR$285,MATCH($B19,'Aceite Virgen'!$A$259:$A$285,0),MATCH(F$5,'Aceite Virgen'!$A$259:$YR$259,0))</f>
        <v>22.54</v>
      </c>
      <c r="G19" s="40">
        <f t="array" ref="G19">INDEX('Aceite Virgen'!$A$259:$YR$285,MATCH($B19,'Aceite Virgen'!$A$259:$A$285,0),MATCH(G$5,'Aceite Virgen'!$A$259:$YR$259,0))</f>
        <v>25.07</v>
      </c>
      <c r="H19" s="40">
        <f t="array" ref="H19">INDEX('Aceite Virgen'!$A$259:$YR$285,MATCH($B19,'Aceite Virgen'!$A$259:$A$285,0),MATCH(H$5,'Aceite Virgen'!$A$259:$YR$259,0))</f>
        <v>23.01</v>
      </c>
      <c r="I19" s="40">
        <f t="array" ref="I19">INDEX('Aceite Virgen'!$A$259:$YR$285,MATCH($B19,'Aceite Virgen'!$A$259:$A$285,0),MATCH(I$5,'Aceite Virgen'!$A$259:$YR$259,0))</f>
        <v>22.79</v>
      </c>
      <c r="J19" s="40">
        <f t="array" ref="J19">INDEX('Aceite Virgen'!$A$259:$YR$285,MATCH($B19,'Aceite Virgen'!$A$259:$A$285,0),MATCH(J$5,'Aceite Virgen'!$A$259:$YR$259,0))</f>
        <v>20.14</v>
      </c>
      <c r="K19" s="40">
        <f t="array" ref="K19">INDEX('Aceite Virgen'!$A$259:$YR$285,MATCH($B19,'Aceite Virgen'!$A$259:$A$285,0),MATCH(K$5,'Aceite Virgen'!$A$259:$YR$259,0))</f>
        <v>17.03</v>
      </c>
      <c r="L19" s="40">
        <f t="array" ref="L19">INDEX('Aceite Virgen'!$A$259:$YR$285,MATCH($B19,'Aceite Virgen'!$A$259:$A$285,0),MATCH(L$5,'Aceite Virgen'!$A$259:$YR$259,0))</f>
        <v>1.44</v>
      </c>
      <c r="M19" s="40">
        <f t="array" ref="M19">INDEX('Aceite Virgen'!$A$259:$YR$285,MATCH($B19,'Aceite Virgen'!$A$259:$A$285,0),MATCH(M$5,'Aceite Virgen'!$A$259:$YR$259,0))</f>
        <v>3.85</v>
      </c>
      <c r="N19" s="40">
        <f t="array" ref="N19">INDEX('Aceite Virgen'!$A$259:$YR$285,MATCH($B19,'Aceite Virgen'!$A$259:$A$285,0),MATCH(N$5,'Aceite Virgen'!$A$259:$YR$259,0))</f>
        <v>1.97</v>
      </c>
      <c r="O19" s="40">
        <f t="array" ref="O19">INDEX('Aceite Virgen'!$A$259:$YR$285,MATCH($B19,'Aceite Virgen'!$A$259:$A$285,0),MATCH(O$5,'Aceite Virgen'!$A$259:$YR$259,0))</f>
        <v>2.8600000000000003</v>
      </c>
      <c r="P19" s="40">
        <f t="array" ref="P19">INDEX('Aceite Virgen'!$A$259:$YR$285,MATCH($B19,'Aceite Virgen'!$A$259:$A$285,0),MATCH(P$5,'Aceite Virgen'!$A$259:$YR$259,0))</f>
        <v>0.28000000000000003</v>
      </c>
    </row>
    <row r="20" spans="2:16" x14ac:dyDescent="0.3">
      <c r="B20" s="19">
        <f t="shared" si="1"/>
        <v>3.2</v>
      </c>
      <c r="C20" s="18">
        <f t="shared" si="2"/>
        <v>3.3</v>
      </c>
      <c r="E20" s="40">
        <f t="array" ref="E20">INDEX('Aceite Virgen'!$A$259:$YR$285,MATCH($B20,'Aceite Virgen'!$A$259:$A$285,0),MATCH(E$5,'Aceite Virgen'!$A$259:$YR$259,0))</f>
        <v>2.76</v>
      </c>
      <c r="F20" s="40">
        <f t="array" ref="F20">INDEX('Aceite Virgen'!$A$259:$YR$285,MATCH($B20,'Aceite Virgen'!$A$259:$A$285,0),MATCH(F$5,'Aceite Virgen'!$A$259:$YR$259,0))</f>
        <v>4.0199999999999996</v>
      </c>
      <c r="G20" s="40">
        <f t="array" ref="G20">INDEX('Aceite Virgen'!$A$259:$YR$285,MATCH($B20,'Aceite Virgen'!$A$259:$A$285,0),MATCH(G$5,'Aceite Virgen'!$A$259:$YR$259,0))</f>
        <v>1.3399999999999999</v>
      </c>
      <c r="H20" s="40">
        <f t="array" ref="H20">INDEX('Aceite Virgen'!$A$259:$YR$285,MATCH($B20,'Aceite Virgen'!$A$259:$A$285,0),MATCH(H$5,'Aceite Virgen'!$A$259:$YR$259,0))</f>
        <v>0.57999999999999996</v>
      </c>
      <c r="I20" s="40">
        <f t="array" ref="I20">INDEX('Aceite Virgen'!$A$259:$YR$285,MATCH($B20,'Aceite Virgen'!$A$259:$A$285,0),MATCH(I$5,'Aceite Virgen'!$A$259:$YR$259,0))</f>
        <v>0.24</v>
      </c>
      <c r="J20" s="40">
        <f t="array" ref="J20">INDEX('Aceite Virgen'!$A$259:$YR$285,MATCH($B20,'Aceite Virgen'!$A$259:$A$285,0),MATCH(J$5,'Aceite Virgen'!$A$259:$YR$259,0))</f>
        <v>0.17</v>
      </c>
      <c r="K20" s="40">
        <f t="array" ref="K20">INDEX('Aceite Virgen'!$A$259:$YR$285,MATCH($B20,'Aceite Virgen'!$A$259:$A$285,0),MATCH(K$5,'Aceite Virgen'!$A$259:$YR$259,0))</f>
        <v>17.630000000000003</v>
      </c>
      <c r="L20" s="40">
        <f t="array" ref="L20">INDEX('Aceite Virgen'!$A$259:$YR$285,MATCH($B20,'Aceite Virgen'!$A$259:$A$285,0),MATCH(L$5,'Aceite Virgen'!$A$259:$YR$259,0))</f>
        <v>31.23</v>
      </c>
      <c r="M20" s="40">
        <f t="array" ref="M20">INDEX('Aceite Virgen'!$A$259:$YR$285,MATCH($B20,'Aceite Virgen'!$A$259:$A$285,0),MATCH(M$5,'Aceite Virgen'!$A$259:$YR$259,0))</f>
        <v>31.41</v>
      </c>
      <c r="N20" s="40">
        <f t="array" ref="N20">INDEX('Aceite Virgen'!$A$259:$YR$285,MATCH($B20,'Aceite Virgen'!$A$259:$A$285,0),MATCH(N$5,'Aceite Virgen'!$A$259:$YR$259,0))</f>
        <v>34.39</v>
      </c>
      <c r="O20" s="40">
        <f t="array" ref="O20">INDEX('Aceite Virgen'!$A$259:$YR$285,MATCH($B20,'Aceite Virgen'!$A$259:$A$285,0),MATCH(O$5,'Aceite Virgen'!$A$259:$YR$259,0))</f>
        <v>30.07</v>
      </c>
      <c r="P20" s="40">
        <f t="array" ref="P20">INDEX('Aceite Virgen'!$A$259:$YR$285,MATCH($B20,'Aceite Virgen'!$A$259:$A$285,0),MATCH(P$5,'Aceite Virgen'!$A$259:$YR$259,0))</f>
        <v>30.740000000000002</v>
      </c>
    </row>
    <row r="21" spans="2:16" x14ac:dyDescent="0.3">
      <c r="B21" s="19">
        <f t="shared" si="1"/>
        <v>3.3</v>
      </c>
      <c r="C21" s="18">
        <f t="shared" si="2"/>
        <v>3.4</v>
      </c>
      <c r="E21" s="40">
        <f t="array" ref="E21">INDEX('Aceite Virgen'!$A$259:$YR$285,MATCH($B21,'Aceite Virgen'!$A$259:$A$285,0),MATCH(E$5,'Aceite Virgen'!$A$259:$YR$259,0))</f>
        <v>0.25</v>
      </c>
      <c r="F21" s="40">
        <f t="array" ref="F21">INDEX('Aceite Virgen'!$A$259:$YR$285,MATCH($B21,'Aceite Virgen'!$A$259:$A$285,0),MATCH(F$5,'Aceite Virgen'!$A$259:$YR$259,0))</f>
        <v>26.64</v>
      </c>
      <c r="G21" s="40">
        <f t="array" ref="G21">INDEX('Aceite Virgen'!$A$259:$YR$285,MATCH($B21,'Aceite Virgen'!$A$259:$A$285,0),MATCH(G$5,'Aceite Virgen'!$A$259:$YR$259,0))</f>
        <v>30.94</v>
      </c>
      <c r="H21" s="40">
        <f t="array" ref="H21">INDEX('Aceite Virgen'!$A$259:$YR$285,MATCH($B21,'Aceite Virgen'!$A$259:$A$285,0),MATCH(H$5,'Aceite Virgen'!$A$259:$YR$259,0))</f>
        <v>34.130000000000003</v>
      </c>
      <c r="I21" s="40">
        <f t="array" ref="I21">INDEX('Aceite Virgen'!$A$259:$YR$285,MATCH($B21,'Aceite Virgen'!$A$259:$A$285,0),MATCH(I$5,'Aceite Virgen'!$A$259:$YR$259,0))</f>
        <v>32.19</v>
      </c>
      <c r="J21" s="40">
        <f t="array" ref="J21">INDEX('Aceite Virgen'!$A$259:$YR$285,MATCH($B21,'Aceite Virgen'!$A$259:$A$285,0),MATCH(J$5,'Aceite Virgen'!$A$259:$YR$259,0))</f>
        <v>34.510000000000005</v>
      </c>
      <c r="K21" s="40">
        <f t="array" ref="K21">INDEX('Aceite Virgen'!$A$259:$YR$285,MATCH($B21,'Aceite Virgen'!$A$259:$A$285,0),MATCH(K$5,'Aceite Virgen'!$A$259:$YR$259,0))</f>
        <v>17.189999999999998</v>
      </c>
      <c r="L21" s="40">
        <f t="array" ref="L21">INDEX('Aceite Virgen'!$A$259:$YR$285,MATCH($B21,'Aceite Virgen'!$A$259:$A$285,0),MATCH(L$5,'Aceite Virgen'!$A$259:$YR$259,0))</f>
        <v>1.79</v>
      </c>
      <c r="M21" s="40">
        <f t="array" ref="M21">INDEX('Aceite Virgen'!$A$259:$YR$285,MATCH($B21,'Aceite Virgen'!$A$259:$A$285,0),MATCH(M$5,'Aceite Virgen'!$A$259:$YR$259,0))</f>
        <v>0.28999999999999998</v>
      </c>
      <c r="N21" s="40">
        <f t="array" ref="N21">INDEX('Aceite Virgen'!$A$259:$YR$285,MATCH($B21,'Aceite Virgen'!$A$259:$A$285,0),MATCH(N$5,'Aceite Virgen'!$A$259:$YR$259,0))</f>
        <v>0.28999999999999998</v>
      </c>
      <c r="O21" s="40">
        <f t="array" ref="O21">INDEX('Aceite Virgen'!$A$259:$YR$285,MATCH($B21,'Aceite Virgen'!$A$259:$A$285,0),MATCH(O$5,'Aceite Virgen'!$A$259:$YR$259,0))</f>
        <v>0.6</v>
      </c>
      <c r="P21" s="40">
        <f t="array" ref="P21">INDEX('Aceite Virgen'!$A$259:$YR$285,MATCH($B21,'Aceite Virgen'!$A$259:$A$285,0),MATCH(P$5,'Aceite Virgen'!$A$259:$YR$259,0))</f>
        <v>0.45</v>
      </c>
    </row>
    <row r="22" spans="2:16" x14ac:dyDescent="0.3">
      <c r="B22" s="19">
        <f t="shared" si="1"/>
        <v>3.4</v>
      </c>
      <c r="C22" s="18">
        <f t="shared" si="2"/>
        <v>3.5</v>
      </c>
      <c r="E22" s="40">
        <f t="array" ref="E22">INDEX('Aceite Virgen'!$A$259:$YR$285,MATCH($B22,'Aceite Virgen'!$A$259:$A$285,0),MATCH(E$5,'Aceite Virgen'!$A$259:$YR$259,0))</f>
        <v>1.62</v>
      </c>
      <c r="F22" s="40">
        <f t="array" ref="F22">INDEX('Aceite Virgen'!$A$259:$YR$285,MATCH($B22,'Aceite Virgen'!$A$259:$A$285,0),MATCH(F$5,'Aceite Virgen'!$A$259:$YR$259,0))</f>
        <v>1.85</v>
      </c>
      <c r="G22" s="40">
        <f t="array" ref="G22">INDEX('Aceite Virgen'!$A$259:$YR$285,MATCH($B22,'Aceite Virgen'!$A$259:$A$285,0),MATCH(G$5,'Aceite Virgen'!$A$259:$YR$259,0))</f>
        <v>0.1</v>
      </c>
      <c r="H22" s="40">
        <f t="array" ref="H22">INDEX('Aceite Virgen'!$A$259:$YR$285,MATCH($B22,'Aceite Virgen'!$A$259:$A$285,0),MATCH(H$5,'Aceite Virgen'!$A$259:$YR$259,0))</f>
        <v>0.36</v>
      </c>
      <c r="I22" s="40">
        <f t="array" ref="I22">INDEX('Aceite Virgen'!$A$259:$YR$285,MATCH($B22,'Aceite Virgen'!$A$259:$A$285,0),MATCH(I$5,'Aceite Virgen'!$A$259:$YR$259,0))</f>
        <v>2.9</v>
      </c>
      <c r="J22" s="40">
        <f t="array" ref="J22">INDEX('Aceite Virgen'!$A$259:$YR$285,MATCH($B22,'Aceite Virgen'!$A$259:$A$285,0),MATCH(J$5,'Aceite Virgen'!$A$259:$YR$259,0))</f>
        <v>0</v>
      </c>
      <c r="K22" s="40">
        <f t="array" ref="K22">INDEX('Aceite Virgen'!$A$259:$YR$285,MATCH($B22,'Aceite Virgen'!$A$259:$A$285,0),MATCH(K$5,'Aceite Virgen'!$A$259:$YR$259,0))</f>
        <v>0</v>
      </c>
      <c r="L22" s="40">
        <f t="array" ref="L22">INDEX('Aceite Virgen'!$A$259:$YR$285,MATCH($B22,'Aceite Virgen'!$A$259:$A$285,0),MATCH(L$5,'Aceite Virgen'!$A$259:$YR$259,0))</f>
        <v>0</v>
      </c>
      <c r="M22" s="40">
        <f t="array" ref="M22">INDEX('Aceite Virgen'!$A$259:$YR$285,MATCH($B22,'Aceite Virgen'!$A$259:$A$285,0),MATCH(M$5,'Aceite Virgen'!$A$259:$YR$259,0))</f>
        <v>0</v>
      </c>
      <c r="N22" s="40">
        <f t="array" ref="N22">INDEX('Aceite Virgen'!$A$259:$YR$285,MATCH($B22,'Aceite Virgen'!$A$259:$A$285,0),MATCH(N$5,'Aceite Virgen'!$A$259:$YR$259,0))</f>
        <v>1.1399999999999999</v>
      </c>
      <c r="O22" s="40">
        <f t="array" ref="O22">INDEX('Aceite Virgen'!$A$259:$YR$285,MATCH($B22,'Aceite Virgen'!$A$259:$A$285,0),MATCH(O$5,'Aceite Virgen'!$A$259:$YR$259,0))</f>
        <v>2.3600000000000003</v>
      </c>
      <c r="P22" s="40">
        <f t="array" ref="P22">INDEX('Aceite Virgen'!$A$259:$YR$285,MATCH($B22,'Aceite Virgen'!$A$259:$A$285,0),MATCH(P$5,'Aceite Virgen'!$A$259:$YR$259,0))</f>
        <v>0.59</v>
      </c>
    </row>
    <row r="23" spans="2:16" x14ac:dyDescent="0.3">
      <c r="B23" s="19">
        <f t="shared" si="1"/>
        <v>3.5</v>
      </c>
      <c r="C23" s="18">
        <f t="shared" si="2"/>
        <v>3.6</v>
      </c>
      <c r="E23" s="40">
        <f t="array" ref="E23">INDEX('Aceite Virgen'!$A$259:$YR$285,MATCH($B23,'Aceite Virgen'!$A$259:$A$285,0),MATCH(E$5,'Aceite Virgen'!$A$259:$YR$259,0))</f>
        <v>31.200000000000003</v>
      </c>
      <c r="F23" s="40">
        <f t="array" ref="F23">INDEX('Aceite Virgen'!$A$259:$YR$285,MATCH($B23,'Aceite Virgen'!$A$259:$A$285,0),MATCH(F$5,'Aceite Virgen'!$A$259:$YR$259,0))</f>
        <v>5.3599999999999994</v>
      </c>
      <c r="G23" s="40">
        <f t="array" ref="G23">INDEX('Aceite Virgen'!$A$259:$YR$285,MATCH($B23,'Aceite Virgen'!$A$259:$A$285,0),MATCH(G$5,'Aceite Virgen'!$A$259:$YR$259,0))</f>
        <v>2.2000000000000002</v>
      </c>
      <c r="H23" s="40">
        <f t="array" ref="H23">INDEX('Aceite Virgen'!$A$259:$YR$285,MATCH($B23,'Aceite Virgen'!$A$259:$A$285,0),MATCH(H$5,'Aceite Virgen'!$A$259:$YR$259,0))</f>
        <v>2.68</v>
      </c>
      <c r="I23" s="40">
        <f t="array" ref="I23">INDEX('Aceite Virgen'!$A$259:$YR$285,MATCH($B23,'Aceite Virgen'!$A$259:$A$285,0),MATCH(I$5,'Aceite Virgen'!$A$259:$YR$259,0))</f>
        <v>0.82000000000000006</v>
      </c>
      <c r="J23" s="40">
        <f t="array" ref="J23">INDEX('Aceite Virgen'!$A$259:$YR$285,MATCH($B23,'Aceite Virgen'!$A$259:$A$285,0),MATCH(J$5,'Aceite Virgen'!$A$259:$YR$259,0))</f>
        <v>0.72</v>
      </c>
      <c r="K23" s="40">
        <f t="array" ref="K23">INDEX('Aceite Virgen'!$A$259:$YR$285,MATCH($B23,'Aceite Virgen'!$A$259:$A$285,0),MATCH(K$5,'Aceite Virgen'!$A$259:$YR$259,0))</f>
        <v>0.67</v>
      </c>
      <c r="L23" s="40">
        <f t="array" ref="L23">INDEX('Aceite Virgen'!$A$259:$YR$285,MATCH($B23,'Aceite Virgen'!$A$259:$A$285,0),MATCH(L$5,'Aceite Virgen'!$A$259:$YR$259,0))</f>
        <v>3.27</v>
      </c>
      <c r="M23" s="40">
        <f t="array" ref="M23">INDEX('Aceite Virgen'!$A$259:$YR$285,MATCH($B23,'Aceite Virgen'!$A$259:$A$285,0),MATCH(M$5,'Aceite Virgen'!$A$259:$YR$259,0))</f>
        <v>3.94</v>
      </c>
      <c r="N23" s="40">
        <f t="array" ref="N23">INDEX('Aceite Virgen'!$A$259:$YR$285,MATCH($B23,'Aceite Virgen'!$A$259:$A$285,0),MATCH(N$5,'Aceite Virgen'!$A$259:$YR$259,0))</f>
        <v>4.4000000000000004</v>
      </c>
      <c r="O23" s="40">
        <f t="array" ref="O23">INDEX('Aceite Virgen'!$A$259:$YR$285,MATCH($B23,'Aceite Virgen'!$A$259:$A$285,0),MATCH(O$5,'Aceite Virgen'!$A$259:$YR$259,0))</f>
        <v>5.01</v>
      </c>
      <c r="P23" s="40">
        <f t="array" ref="P23">INDEX('Aceite Virgen'!$A$259:$YR$285,MATCH($B23,'Aceite Virgen'!$A$259:$A$285,0),MATCH(P$5,'Aceite Virgen'!$A$259:$YR$259,0))</f>
        <v>3.97</v>
      </c>
    </row>
    <row r="24" spans="2:16" x14ac:dyDescent="0.3">
      <c r="B24" s="19">
        <f t="shared" si="1"/>
        <v>3.6</v>
      </c>
      <c r="C24" s="18">
        <f t="shared" si="2"/>
        <v>3.7</v>
      </c>
      <c r="E24" s="40">
        <f t="array" ref="E24">INDEX('Aceite Virgen'!$A$259:$YR$285,MATCH($B24,'Aceite Virgen'!$A$259:$A$285,0),MATCH(E$5,'Aceite Virgen'!$A$259:$YR$259,0))</f>
        <v>34.14</v>
      </c>
      <c r="F24" s="40">
        <f t="array" ref="F24">INDEX('Aceite Virgen'!$A$259:$YR$285,MATCH($B24,'Aceite Virgen'!$A$259:$A$285,0),MATCH(F$5,'Aceite Virgen'!$A$259:$YR$259,0))</f>
        <v>10.210000000000001</v>
      </c>
      <c r="G24" s="40">
        <f t="array" ref="G24">INDEX('Aceite Virgen'!$A$259:$YR$285,MATCH($B24,'Aceite Virgen'!$A$259:$A$285,0),MATCH(G$5,'Aceite Virgen'!$A$259:$YR$259,0))</f>
        <v>2.2400000000000002</v>
      </c>
      <c r="H24" s="40">
        <f t="array" ref="H24">INDEX('Aceite Virgen'!$A$259:$YR$285,MATCH($B24,'Aceite Virgen'!$A$259:$A$285,0),MATCH(H$5,'Aceite Virgen'!$A$259:$YR$259,0))</f>
        <v>0.41</v>
      </c>
      <c r="I24" s="40">
        <f t="array" ref="I24">INDEX('Aceite Virgen'!$A$259:$YR$285,MATCH($B24,'Aceite Virgen'!$A$259:$A$285,0),MATCH(I$5,'Aceite Virgen'!$A$259:$YR$259,0))</f>
        <v>0.44</v>
      </c>
      <c r="J24" s="40">
        <f t="array" ref="J24">INDEX('Aceite Virgen'!$A$259:$YR$285,MATCH($B24,'Aceite Virgen'!$A$259:$A$285,0),MATCH(J$5,'Aceite Virgen'!$A$259:$YR$259,0))</f>
        <v>4.8500000000000005</v>
      </c>
      <c r="K24" s="40">
        <f t="array" ref="K24">INDEX('Aceite Virgen'!$A$259:$YR$285,MATCH($B24,'Aceite Virgen'!$A$259:$A$285,0),MATCH(K$5,'Aceite Virgen'!$A$259:$YR$259,0))</f>
        <v>4.91</v>
      </c>
      <c r="L24" s="40">
        <f t="array" ref="L24">INDEX('Aceite Virgen'!$A$259:$YR$285,MATCH($B24,'Aceite Virgen'!$A$259:$A$285,0),MATCH(L$5,'Aceite Virgen'!$A$259:$YR$259,0))</f>
        <v>4.8</v>
      </c>
      <c r="M24" s="40">
        <f t="array" ref="M24">INDEX('Aceite Virgen'!$A$259:$YR$285,MATCH($B24,'Aceite Virgen'!$A$259:$A$285,0),MATCH(M$5,'Aceite Virgen'!$A$259:$YR$259,0))</f>
        <v>0.7</v>
      </c>
      <c r="N24" s="40">
        <f t="array" ref="N24">INDEX('Aceite Virgen'!$A$259:$YR$285,MATCH($B24,'Aceite Virgen'!$A$259:$A$285,0),MATCH(N$5,'Aceite Virgen'!$A$259:$YR$259,0))</f>
        <v>0</v>
      </c>
      <c r="O24" s="40">
        <f t="array" ref="O24">INDEX('Aceite Virgen'!$A$259:$YR$285,MATCH($B24,'Aceite Virgen'!$A$259:$A$285,0),MATCH(O$5,'Aceite Virgen'!$A$259:$YR$259,0))</f>
        <v>0.45</v>
      </c>
      <c r="P24" s="40">
        <f t="array" ref="P24">INDEX('Aceite Virgen'!$A$259:$YR$285,MATCH($B24,'Aceite Virgen'!$A$259:$A$285,0),MATCH(P$5,'Aceite Virgen'!$A$259:$YR$259,0))</f>
        <v>0.28999999999999998</v>
      </c>
    </row>
    <row r="25" spans="2:16" x14ac:dyDescent="0.3">
      <c r="B25" s="19">
        <f t="shared" si="1"/>
        <v>3.7</v>
      </c>
      <c r="C25" s="18">
        <f t="shared" si="2"/>
        <v>3.8</v>
      </c>
      <c r="E25" s="40">
        <f t="array" ref="E25">INDEX('Aceite Virgen'!$A$259:$YR$285,MATCH($B25,'Aceite Virgen'!$A$259:$A$285,0),MATCH(E$5,'Aceite Virgen'!$A$259:$YR$259,0))</f>
        <v>0</v>
      </c>
      <c r="F25" s="40">
        <f t="array" ref="F25">INDEX('Aceite Virgen'!$A$259:$YR$285,MATCH($B25,'Aceite Virgen'!$A$259:$A$285,0),MATCH(F$5,'Aceite Virgen'!$A$259:$YR$259,0))</f>
        <v>0.21</v>
      </c>
      <c r="G25" s="40">
        <f t="array" ref="G25">INDEX('Aceite Virgen'!$A$259:$YR$285,MATCH($B25,'Aceite Virgen'!$A$259:$A$285,0),MATCH(G$5,'Aceite Virgen'!$A$259:$YR$259,0))</f>
        <v>4.53</v>
      </c>
      <c r="H25" s="40">
        <f t="array" ref="H25">INDEX('Aceite Virgen'!$A$259:$YR$285,MATCH($B25,'Aceite Virgen'!$A$259:$A$285,0),MATCH(H$5,'Aceite Virgen'!$A$259:$YR$259,0))</f>
        <v>4.0599999999999996</v>
      </c>
      <c r="I25" s="40">
        <f t="array" ref="I25">INDEX('Aceite Virgen'!$A$259:$YR$285,MATCH($B25,'Aceite Virgen'!$A$259:$A$285,0),MATCH(I$5,'Aceite Virgen'!$A$259:$YR$259,0))</f>
        <v>3.24</v>
      </c>
      <c r="J25" s="40">
        <f t="array" ref="J25">INDEX('Aceite Virgen'!$A$259:$YR$285,MATCH($B25,'Aceite Virgen'!$A$259:$A$285,0),MATCH(J$5,'Aceite Virgen'!$A$259:$YR$259,0))</f>
        <v>2.2000000000000002</v>
      </c>
      <c r="K25" s="40">
        <f t="array" ref="K25">INDEX('Aceite Virgen'!$A$259:$YR$285,MATCH($B25,'Aceite Virgen'!$A$259:$A$285,0),MATCH(K$5,'Aceite Virgen'!$A$259:$YR$259,0))</f>
        <v>0.88</v>
      </c>
      <c r="L25" s="40">
        <f t="array" ref="L25">INDEX('Aceite Virgen'!$A$259:$YR$285,MATCH($B25,'Aceite Virgen'!$A$259:$A$285,0),MATCH(L$5,'Aceite Virgen'!$A$259:$YR$259,0))</f>
        <v>0.31</v>
      </c>
      <c r="M25" s="40">
        <f t="array" ref="M25">INDEX('Aceite Virgen'!$A$259:$YR$285,MATCH($B25,'Aceite Virgen'!$A$259:$A$285,0),MATCH(M$5,'Aceite Virgen'!$A$259:$YR$259,0))</f>
        <v>0</v>
      </c>
      <c r="N25" s="40">
        <f t="array" ref="N25">INDEX('Aceite Virgen'!$A$259:$YR$285,MATCH($B25,'Aceite Virgen'!$A$259:$A$285,0),MATCH(N$5,'Aceite Virgen'!$A$259:$YR$259,0))</f>
        <v>0</v>
      </c>
      <c r="O25" s="40">
        <f t="array" ref="O25">INDEX('Aceite Virgen'!$A$259:$YR$285,MATCH($B25,'Aceite Virgen'!$A$259:$A$285,0),MATCH(O$5,'Aceite Virgen'!$A$259:$YR$259,0))</f>
        <v>0.52</v>
      </c>
      <c r="P25" s="40">
        <f t="array" ref="P25">INDEX('Aceite Virgen'!$A$259:$YR$285,MATCH($B25,'Aceite Virgen'!$A$259:$A$285,0),MATCH(P$5,'Aceite Virgen'!$A$259:$YR$259,0))</f>
        <v>0.23</v>
      </c>
    </row>
    <row r="26" spans="2:16" x14ac:dyDescent="0.3">
      <c r="B26" s="19">
        <f t="shared" si="1"/>
        <v>3.8</v>
      </c>
      <c r="C26" s="18">
        <f t="shared" si="2"/>
        <v>3.9</v>
      </c>
      <c r="E26" s="40">
        <f t="array" ref="E26">INDEX('Aceite Virgen'!$A$259:$YR$285,MATCH($B26,'Aceite Virgen'!$A$259:$A$285,0),MATCH(E$5,'Aceite Virgen'!$A$259:$YR$259,0))</f>
        <v>0</v>
      </c>
      <c r="F26" s="40">
        <f t="array" ref="F26">INDEX('Aceite Virgen'!$A$259:$YR$285,MATCH($B26,'Aceite Virgen'!$A$259:$A$285,0),MATCH(F$5,'Aceite Virgen'!$A$259:$YR$259,0))</f>
        <v>1.99</v>
      </c>
      <c r="G26" s="40">
        <f t="array" ref="G26">INDEX('Aceite Virgen'!$A$259:$YR$285,MATCH($B26,'Aceite Virgen'!$A$259:$A$285,0),MATCH(G$5,'Aceite Virgen'!$A$259:$YR$259,0))</f>
        <v>0.13</v>
      </c>
      <c r="H26" s="40">
        <f t="array" ref="H26">INDEX('Aceite Virgen'!$A$259:$YR$285,MATCH($B26,'Aceite Virgen'!$A$259:$A$285,0),MATCH(H$5,'Aceite Virgen'!$A$259:$YR$259,0))</f>
        <v>1.29</v>
      </c>
      <c r="I26" s="40">
        <f t="array" ref="I26">INDEX('Aceite Virgen'!$A$259:$YR$285,MATCH($B26,'Aceite Virgen'!$A$259:$A$285,0),MATCH(I$5,'Aceite Virgen'!$A$259:$YR$259,0))</f>
        <v>0.48</v>
      </c>
      <c r="J26" s="40">
        <f t="array" ref="J26">INDEX('Aceite Virgen'!$A$259:$YR$285,MATCH($B26,'Aceite Virgen'!$A$259:$A$285,0),MATCH(J$5,'Aceite Virgen'!$A$259:$YR$259,0))</f>
        <v>0</v>
      </c>
      <c r="K26" s="40">
        <f t="array" ref="K26">INDEX('Aceite Virgen'!$A$259:$YR$285,MATCH($B26,'Aceite Virgen'!$A$259:$A$285,0),MATCH(K$5,'Aceite Virgen'!$A$259:$YR$259,0))</f>
        <v>0.69000000000000006</v>
      </c>
      <c r="L26" s="40">
        <f t="array" ref="L26">INDEX('Aceite Virgen'!$A$259:$YR$285,MATCH($B26,'Aceite Virgen'!$A$259:$A$285,0),MATCH(L$5,'Aceite Virgen'!$A$259:$YR$259,0))</f>
        <v>0</v>
      </c>
      <c r="M26" s="40">
        <f t="array" ref="M26">INDEX('Aceite Virgen'!$A$259:$YR$285,MATCH($B26,'Aceite Virgen'!$A$259:$A$285,0),MATCH(M$5,'Aceite Virgen'!$A$259:$YR$259,0))</f>
        <v>0</v>
      </c>
      <c r="N26" s="40">
        <f t="array" ref="N26">INDEX('Aceite Virgen'!$A$259:$YR$285,MATCH($B26,'Aceite Virgen'!$A$259:$A$285,0),MATCH(N$5,'Aceite Virgen'!$A$259:$YR$259,0))</f>
        <v>0</v>
      </c>
      <c r="O26" s="40">
        <f t="array" ref="O26">INDEX('Aceite Virgen'!$A$259:$YR$285,MATCH($B26,'Aceite Virgen'!$A$259:$A$285,0),MATCH(O$5,'Aceite Virgen'!$A$259:$YR$259,0))</f>
        <v>0</v>
      </c>
      <c r="P26" s="40">
        <f t="array" ref="P26">INDEX('Aceite Virgen'!$A$259:$YR$285,MATCH($B26,'Aceite Virgen'!$A$259:$A$285,0),MATCH(P$5,'Aceite Virgen'!$A$259:$YR$259,0))</f>
        <v>0</v>
      </c>
    </row>
    <row r="27" spans="2:16" x14ac:dyDescent="0.3">
      <c r="B27" s="19">
        <f t="shared" si="1"/>
        <v>3.9</v>
      </c>
      <c r="C27" s="18">
        <f t="shared" si="2"/>
        <v>4</v>
      </c>
      <c r="E27" s="40">
        <f t="array" ref="E27">INDEX('Aceite Virgen'!$A$259:$YR$285,MATCH($B27,'Aceite Virgen'!$A$259:$A$285,0),MATCH(E$5,'Aceite Virgen'!$A$259:$YR$259,0))</f>
        <v>3.62</v>
      </c>
      <c r="F27" s="40">
        <f t="array" ref="F27">INDEX('Aceite Virgen'!$A$259:$YR$285,MATCH($B27,'Aceite Virgen'!$A$259:$A$285,0),MATCH(F$5,'Aceite Virgen'!$A$259:$YR$259,0))</f>
        <v>3.52</v>
      </c>
      <c r="G27" s="40">
        <f t="array" ref="G27">INDEX('Aceite Virgen'!$A$259:$YR$285,MATCH($B27,'Aceite Virgen'!$A$259:$A$285,0),MATCH(G$5,'Aceite Virgen'!$A$259:$YR$259,0))</f>
        <v>0.75</v>
      </c>
      <c r="H27" s="40">
        <f t="array" ref="H27">INDEX('Aceite Virgen'!$A$259:$YR$285,MATCH($B27,'Aceite Virgen'!$A$259:$A$285,0),MATCH(H$5,'Aceite Virgen'!$A$259:$YR$259,0))</f>
        <v>0</v>
      </c>
      <c r="I27" s="40">
        <f t="array" ref="I27">INDEX('Aceite Virgen'!$A$259:$YR$285,MATCH($B27,'Aceite Virgen'!$A$259:$A$285,0),MATCH(I$5,'Aceite Virgen'!$A$259:$YR$259,0))</f>
        <v>1.25</v>
      </c>
      <c r="J27" s="40">
        <f t="array" ref="J27">INDEX('Aceite Virgen'!$A$259:$YR$285,MATCH($B27,'Aceite Virgen'!$A$259:$A$285,0),MATCH(J$5,'Aceite Virgen'!$A$259:$YR$259,0))</f>
        <v>1.4</v>
      </c>
      <c r="K27" s="40">
        <f t="array" ref="K27">INDEX('Aceite Virgen'!$A$259:$YR$285,MATCH($B27,'Aceite Virgen'!$A$259:$A$285,0),MATCH(K$5,'Aceite Virgen'!$A$259:$YR$259,0))</f>
        <v>0.15</v>
      </c>
      <c r="L27" s="40">
        <f t="array" ref="L27">INDEX('Aceite Virgen'!$A$259:$YR$285,MATCH($B27,'Aceite Virgen'!$A$259:$A$285,0),MATCH(L$5,'Aceite Virgen'!$A$259:$YR$259,0))</f>
        <v>0.7</v>
      </c>
      <c r="M27" s="40">
        <f t="array" ref="M27">INDEX('Aceite Virgen'!$A$259:$YR$285,MATCH($B27,'Aceite Virgen'!$A$259:$A$285,0),MATCH(M$5,'Aceite Virgen'!$A$259:$YR$259,0))</f>
        <v>0.5</v>
      </c>
      <c r="N27" s="40">
        <f t="array" ref="N27">INDEX('Aceite Virgen'!$A$259:$YR$285,MATCH($B27,'Aceite Virgen'!$A$259:$A$285,0),MATCH(N$5,'Aceite Virgen'!$A$259:$YR$259,0))</f>
        <v>4.1399999999999997</v>
      </c>
      <c r="O27" s="40">
        <f t="array" ref="O27">INDEX('Aceite Virgen'!$A$259:$YR$285,MATCH($B27,'Aceite Virgen'!$A$259:$A$285,0),MATCH(O$5,'Aceite Virgen'!$A$259:$YR$259,0))</f>
        <v>0.46</v>
      </c>
      <c r="P27" s="40">
        <f t="array" ref="P27">INDEX('Aceite Virgen'!$A$259:$YR$285,MATCH($B27,'Aceite Virgen'!$A$259:$A$285,0),MATCH(P$5,'Aceite Virgen'!$A$259:$YR$259,0))</f>
        <v>3.7</v>
      </c>
    </row>
    <row r="28" spans="2:16" x14ac:dyDescent="0.3">
      <c r="B28" s="19">
        <f t="shared" si="1"/>
        <v>4</v>
      </c>
      <c r="C28" s="18">
        <f t="shared" si="2"/>
        <v>4.0999999999999996</v>
      </c>
      <c r="E28" s="40">
        <f t="array" ref="E28">INDEX('Aceite Virgen'!$A$259:$YR$285,MATCH($B28,'Aceite Virgen'!$A$259:$A$285,0),MATCH(E$5,'Aceite Virgen'!$A$259:$YR$259,0))</f>
        <v>0.28999999999999998</v>
      </c>
      <c r="F28" s="40">
        <f t="array" ref="F28">INDEX('Aceite Virgen'!$A$259:$YR$285,MATCH($B28,'Aceite Virgen'!$A$259:$A$285,0),MATCH(F$5,'Aceite Virgen'!$A$259:$YR$259,0))</f>
        <v>0.78</v>
      </c>
      <c r="G28" s="40">
        <f t="array" ref="G28">INDEX('Aceite Virgen'!$A$259:$YR$285,MATCH($B28,'Aceite Virgen'!$A$259:$A$285,0),MATCH(G$5,'Aceite Virgen'!$A$259:$YR$259,0))</f>
        <v>0.82000000000000006</v>
      </c>
      <c r="H28" s="40">
        <f t="array" ref="H28">INDEX('Aceite Virgen'!$A$259:$YR$285,MATCH($B28,'Aceite Virgen'!$A$259:$A$285,0),MATCH(H$5,'Aceite Virgen'!$A$259:$YR$259,0))</f>
        <v>1.18</v>
      </c>
      <c r="I28" s="40">
        <f t="array" ref="I28">INDEX('Aceite Virgen'!$A$259:$YR$285,MATCH($B28,'Aceite Virgen'!$A$259:$A$285,0),MATCH(I$5,'Aceite Virgen'!$A$259:$YR$259,0))</f>
        <v>0.47</v>
      </c>
      <c r="J28" s="40">
        <f t="array" ref="J28">INDEX('Aceite Virgen'!$A$259:$YR$285,MATCH($B28,'Aceite Virgen'!$A$259:$A$285,0),MATCH(J$5,'Aceite Virgen'!$A$259:$YR$259,0))</f>
        <v>0</v>
      </c>
      <c r="K28" s="40">
        <f t="array" ref="K28">INDEX('Aceite Virgen'!$A$259:$YR$285,MATCH($B28,'Aceite Virgen'!$A$259:$A$285,0),MATCH(K$5,'Aceite Virgen'!$A$259:$YR$259,0))</f>
        <v>1.97</v>
      </c>
      <c r="L28" s="40">
        <f t="array" ref="L28">INDEX('Aceite Virgen'!$A$259:$YR$285,MATCH($B28,'Aceite Virgen'!$A$259:$A$285,0),MATCH(L$5,'Aceite Virgen'!$A$259:$YR$259,0))</f>
        <v>0</v>
      </c>
      <c r="M28" s="40">
        <f t="array" ref="M28">INDEX('Aceite Virgen'!$A$259:$YR$285,MATCH($B28,'Aceite Virgen'!$A$259:$A$285,0),MATCH(M$5,'Aceite Virgen'!$A$259:$YR$259,0))</f>
        <v>0.4</v>
      </c>
      <c r="N28" s="40">
        <f t="array" ref="N28">INDEX('Aceite Virgen'!$A$259:$YR$285,MATCH($B28,'Aceite Virgen'!$A$259:$A$285,0),MATCH(N$5,'Aceite Virgen'!$A$259:$YR$259,0))</f>
        <v>0</v>
      </c>
      <c r="O28" s="40">
        <f t="array" ref="O28">INDEX('Aceite Virgen'!$A$259:$YR$285,MATCH($B28,'Aceite Virgen'!$A$259:$A$285,0),MATCH(O$5,'Aceite Virgen'!$A$259:$YR$259,0))</f>
        <v>0</v>
      </c>
      <c r="P28" s="40">
        <f t="array" ref="P28">INDEX('Aceite Virgen'!$A$259:$YR$285,MATCH($B28,'Aceite Virgen'!$A$259:$A$285,0),MATCH(P$5,'Aceite Virgen'!$A$259:$YR$259,0))</f>
        <v>0</v>
      </c>
    </row>
    <row r="29" spans="2:16" x14ac:dyDescent="0.3">
      <c r="B29" s="19">
        <f t="shared" si="1"/>
        <v>4.0999999999999996</v>
      </c>
      <c r="C29" s="18">
        <f t="shared" si="2"/>
        <v>4.2</v>
      </c>
      <c r="E29" s="40">
        <f t="array" ref="E29">INDEX('Aceite Virgen'!$A$259:$YR$285,MATCH($B29,'Aceite Virgen'!$A$259:$A$285,0),MATCH(E$5,'Aceite Virgen'!$A$259:$YR$259,0))</f>
        <v>0.13</v>
      </c>
      <c r="F29" s="40">
        <f t="array" ref="F29">INDEX('Aceite Virgen'!$A$259:$YR$285,MATCH($B29,'Aceite Virgen'!$A$259:$A$285,0),MATCH(F$5,'Aceite Virgen'!$A$259:$YR$259,0))</f>
        <v>0</v>
      </c>
      <c r="G29" s="40">
        <f t="array" ref="G29">INDEX('Aceite Virgen'!$A$259:$YR$285,MATCH($B29,'Aceite Virgen'!$A$259:$A$285,0),MATCH(G$5,'Aceite Virgen'!$A$259:$YR$259,0))</f>
        <v>0</v>
      </c>
      <c r="H29" s="40">
        <f t="array" ref="H29">INDEX('Aceite Virgen'!$A$259:$YR$285,MATCH($B29,'Aceite Virgen'!$A$259:$A$285,0),MATCH(H$5,'Aceite Virgen'!$A$259:$YR$259,0))</f>
        <v>0</v>
      </c>
      <c r="I29" s="40">
        <f t="array" ref="I29">INDEX('Aceite Virgen'!$A$259:$YR$285,MATCH($B29,'Aceite Virgen'!$A$259:$A$285,0),MATCH(I$5,'Aceite Virgen'!$A$259:$YR$259,0))</f>
        <v>0</v>
      </c>
      <c r="J29" s="40">
        <f t="array" ref="J29">INDEX('Aceite Virgen'!$A$259:$YR$285,MATCH($B29,'Aceite Virgen'!$A$259:$A$285,0),MATCH(J$5,'Aceite Virgen'!$A$259:$YR$259,0))</f>
        <v>0</v>
      </c>
      <c r="K29" s="40">
        <f t="array" ref="K29">INDEX('Aceite Virgen'!$A$259:$YR$285,MATCH($B29,'Aceite Virgen'!$A$259:$A$285,0),MATCH(K$5,'Aceite Virgen'!$A$259:$YR$259,0))</f>
        <v>0.66</v>
      </c>
      <c r="L29" s="40">
        <f t="array" ref="L29">INDEX('Aceite Virgen'!$A$259:$YR$285,MATCH($B29,'Aceite Virgen'!$A$259:$A$285,0),MATCH(L$5,'Aceite Virgen'!$A$259:$YR$259,0))</f>
        <v>0</v>
      </c>
      <c r="M29" s="40">
        <f t="array" ref="M29">INDEX('Aceite Virgen'!$A$259:$YR$285,MATCH($B29,'Aceite Virgen'!$A$259:$A$285,0),MATCH(M$5,'Aceite Virgen'!$A$259:$YR$259,0))</f>
        <v>0.35</v>
      </c>
      <c r="N29" s="40">
        <f t="array" ref="N29">INDEX('Aceite Virgen'!$A$259:$YR$285,MATCH($B29,'Aceite Virgen'!$A$259:$A$285,0),MATCH(N$5,'Aceite Virgen'!$A$259:$YR$259,0))</f>
        <v>0.56999999999999995</v>
      </c>
      <c r="O29" s="40">
        <f t="array" ref="O29">INDEX('Aceite Virgen'!$A$259:$YR$285,MATCH($B29,'Aceite Virgen'!$A$259:$A$285,0),MATCH(O$5,'Aceite Virgen'!$A$259:$YR$259,0))</f>
        <v>1.4</v>
      </c>
      <c r="P29" s="40">
        <f t="array" ref="P29">INDEX('Aceite Virgen'!$A$259:$YR$285,MATCH($B29,'Aceite Virgen'!$A$259:$A$285,0),MATCH(P$5,'Aceite Virgen'!$A$259:$YR$259,0))</f>
        <v>0</v>
      </c>
    </row>
    <row r="30" spans="2:16" x14ac:dyDescent="0.3">
      <c r="B30" s="19">
        <f t="shared" si="1"/>
        <v>4.2</v>
      </c>
      <c r="C30" s="18">
        <f t="shared" si="2"/>
        <v>4.3</v>
      </c>
      <c r="E30" s="40">
        <f t="array" ref="E30">INDEX('Aceite Virgen'!$A$259:$YR$285,MATCH($B30,'Aceite Virgen'!$A$259:$A$285,0),MATCH(E$5,'Aceite Virgen'!$A$259:$YR$259,0))</f>
        <v>0.28000000000000003</v>
      </c>
      <c r="F30" s="40">
        <f t="array" ref="F30">INDEX('Aceite Virgen'!$A$259:$YR$285,MATCH($B30,'Aceite Virgen'!$A$259:$A$285,0),MATCH(F$5,'Aceite Virgen'!$A$259:$YR$259,0))</f>
        <v>0.17</v>
      </c>
      <c r="G30" s="40">
        <f t="array" ref="G30">INDEX('Aceite Virgen'!$A$259:$YR$285,MATCH($B30,'Aceite Virgen'!$A$259:$A$285,0),MATCH(G$5,'Aceite Virgen'!$A$259:$YR$259,0))</f>
        <v>0</v>
      </c>
      <c r="H30" s="40">
        <f t="array" ref="H30">INDEX('Aceite Virgen'!$A$259:$YR$285,MATCH($B30,'Aceite Virgen'!$A$259:$A$285,0),MATCH(H$5,'Aceite Virgen'!$A$259:$YR$259,0))</f>
        <v>0.64</v>
      </c>
      <c r="I30" s="40">
        <f t="array" ref="I30">INDEX('Aceite Virgen'!$A$259:$YR$285,MATCH($B30,'Aceite Virgen'!$A$259:$A$285,0),MATCH(I$5,'Aceite Virgen'!$A$259:$YR$259,0))</f>
        <v>0</v>
      </c>
      <c r="J30" s="40">
        <f t="array" ref="J30">INDEX('Aceite Virgen'!$A$259:$YR$285,MATCH($B30,'Aceite Virgen'!$A$259:$A$285,0),MATCH(J$5,'Aceite Virgen'!$A$259:$YR$259,0))</f>
        <v>0</v>
      </c>
      <c r="K30" s="40">
        <f t="array" ref="K30">INDEX('Aceite Virgen'!$A$259:$YR$285,MATCH($B30,'Aceite Virgen'!$A$259:$A$285,0),MATCH(K$5,'Aceite Virgen'!$A$259:$YR$259,0))</f>
        <v>0</v>
      </c>
      <c r="L30" s="40">
        <f t="array" ref="L30">INDEX('Aceite Virgen'!$A$259:$YR$285,MATCH($B30,'Aceite Virgen'!$A$259:$A$285,0),MATCH(L$5,'Aceite Virgen'!$A$259:$YR$259,0))</f>
        <v>0.21</v>
      </c>
      <c r="M30" s="40">
        <f t="array" ref="M30">INDEX('Aceite Virgen'!$A$259:$YR$285,MATCH($B30,'Aceite Virgen'!$A$259:$A$285,0),MATCH(M$5,'Aceite Virgen'!$A$259:$YR$259,0))</f>
        <v>0</v>
      </c>
      <c r="N30" s="40">
        <f t="array" ref="N30">INDEX('Aceite Virgen'!$A$259:$YR$285,MATCH($B30,'Aceite Virgen'!$A$259:$A$285,0),MATCH(N$5,'Aceite Virgen'!$A$259:$YR$259,0))</f>
        <v>0.68</v>
      </c>
      <c r="O30" s="40">
        <f t="array" ref="O30">INDEX('Aceite Virgen'!$A$259:$YR$285,MATCH($B30,'Aceite Virgen'!$A$259:$A$285,0),MATCH(O$5,'Aceite Virgen'!$A$259:$YR$259,0))</f>
        <v>0.28999999999999998</v>
      </c>
      <c r="P30" s="40">
        <f t="array" ref="P30">INDEX('Aceite Virgen'!$A$259:$YR$285,MATCH($B30,'Aceite Virgen'!$A$259:$A$285,0),MATCH(P$5,'Aceite Virgen'!$A$259:$YR$259,0))</f>
        <v>0</v>
      </c>
    </row>
    <row r="31" spans="2:16" x14ac:dyDescent="0.3">
      <c r="B31" s="19">
        <f t="shared" si="1"/>
        <v>4.3</v>
      </c>
      <c r="C31" s="18">
        <f t="shared" si="2"/>
        <v>4.4000000000000004</v>
      </c>
      <c r="E31" s="40">
        <f t="array" ref="E31">INDEX('Aceite Virgen'!$A$259:$YR$285,MATCH($B31,'Aceite Virgen'!$A$259:$A$285,0),MATCH(E$5,'Aceite Virgen'!$A$259:$YR$259,0))</f>
        <v>1.46</v>
      </c>
      <c r="F31" s="40">
        <f t="array" ref="F31">INDEX('Aceite Virgen'!$A$259:$YR$285,MATCH($B31,'Aceite Virgen'!$A$259:$A$285,0),MATCH(F$5,'Aceite Virgen'!$A$259:$YR$259,0))</f>
        <v>0.43000000000000005</v>
      </c>
      <c r="G31" s="40">
        <f t="array" ref="G31">INDEX('Aceite Virgen'!$A$259:$YR$285,MATCH($B31,'Aceite Virgen'!$A$259:$A$285,0),MATCH(G$5,'Aceite Virgen'!$A$259:$YR$259,0))</f>
        <v>0</v>
      </c>
      <c r="H31" s="40">
        <f t="array" ref="H31">INDEX('Aceite Virgen'!$A$259:$YR$285,MATCH($B31,'Aceite Virgen'!$A$259:$A$285,0),MATCH(H$5,'Aceite Virgen'!$A$259:$YR$259,0))</f>
        <v>0.28999999999999998</v>
      </c>
      <c r="I31" s="40">
        <f t="array" ref="I31">INDEX('Aceite Virgen'!$A$259:$YR$285,MATCH($B31,'Aceite Virgen'!$A$259:$A$285,0),MATCH(I$5,'Aceite Virgen'!$A$259:$YR$259,0))</f>
        <v>0.36</v>
      </c>
      <c r="J31" s="40">
        <f t="array" ref="J31">INDEX('Aceite Virgen'!$A$259:$YR$285,MATCH($B31,'Aceite Virgen'!$A$259:$A$285,0),MATCH(J$5,'Aceite Virgen'!$A$259:$YR$259,0))</f>
        <v>0</v>
      </c>
      <c r="K31" s="40">
        <f t="array" ref="K31">INDEX('Aceite Virgen'!$A$259:$YR$285,MATCH($B31,'Aceite Virgen'!$A$259:$A$285,0),MATCH(K$5,'Aceite Virgen'!$A$259:$YR$259,0))</f>
        <v>0.16</v>
      </c>
      <c r="L31" s="40">
        <f t="array" ref="L31">INDEX('Aceite Virgen'!$A$259:$YR$285,MATCH($B31,'Aceite Virgen'!$A$259:$A$285,0),MATCH(L$5,'Aceite Virgen'!$A$259:$YR$259,0))</f>
        <v>0.91</v>
      </c>
      <c r="M31" s="40">
        <f t="array" ref="M31">INDEX('Aceite Virgen'!$A$259:$YR$285,MATCH($B31,'Aceite Virgen'!$A$259:$A$285,0),MATCH(M$5,'Aceite Virgen'!$A$259:$YR$259,0))</f>
        <v>1.01</v>
      </c>
      <c r="N31" s="40">
        <f t="array" ref="N31">INDEX('Aceite Virgen'!$A$259:$YR$285,MATCH($B31,'Aceite Virgen'!$A$259:$A$285,0),MATCH(N$5,'Aceite Virgen'!$A$259:$YR$259,0))</f>
        <v>0</v>
      </c>
      <c r="O31" s="40">
        <f t="array" ref="O31">INDEX('Aceite Virgen'!$A$259:$YR$285,MATCH($B31,'Aceite Virgen'!$A$259:$A$285,0),MATCH(O$5,'Aceite Virgen'!$A$259:$YR$259,0))</f>
        <v>0</v>
      </c>
      <c r="P31" s="40">
        <f t="array" ref="P31">INDEX('Aceite Virgen'!$A$259:$YR$285,MATCH($B31,'Aceite Virgen'!$A$259:$A$285,0),MATCH(P$5,'Aceite Virgen'!$A$259:$YR$259,0))</f>
        <v>0</v>
      </c>
    </row>
    <row r="32" spans="2:16" x14ac:dyDescent="0.3">
      <c r="B32" s="19">
        <f t="shared" si="1"/>
        <v>4.4000000000000004</v>
      </c>
      <c r="C32" s="18">
        <f t="shared" si="2"/>
        <v>4.5</v>
      </c>
      <c r="E32" s="40">
        <f t="array" ref="E32">INDEX('Aceite Virgen'!$A$259:$YR$285,MATCH($B32,'Aceite Virgen'!$A$259:$A$285,0),MATCH(E$5,'Aceite Virgen'!$A$259:$YR$259,0))</f>
        <v>0.98</v>
      </c>
      <c r="F32" s="40">
        <f t="array" ref="F32">INDEX('Aceite Virgen'!$A$259:$YR$285,MATCH($B32,'Aceite Virgen'!$A$259:$A$285,0),MATCH(F$5,'Aceite Virgen'!$A$259:$YR$259,0))</f>
        <v>0.68</v>
      </c>
      <c r="G32" s="40">
        <f t="array" ref="G32">INDEX('Aceite Virgen'!$A$259:$YR$285,MATCH($B32,'Aceite Virgen'!$A$259:$A$285,0),MATCH(G$5,'Aceite Virgen'!$A$259:$YR$259,0))</f>
        <v>0.5</v>
      </c>
      <c r="H32" s="40">
        <f t="array" ref="H32">INDEX('Aceite Virgen'!$A$259:$YR$285,MATCH($B32,'Aceite Virgen'!$A$259:$A$285,0),MATCH(H$5,'Aceite Virgen'!$A$259:$YR$259,0))</f>
        <v>0.41</v>
      </c>
      <c r="I32" s="40">
        <f t="array" ref="I32">INDEX('Aceite Virgen'!$A$259:$YR$285,MATCH($B32,'Aceite Virgen'!$A$259:$A$285,0),MATCH(I$5,'Aceite Virgen'!$A$259:$YR$259,0))</f>
        <v>2.79</v>
      </c>
      <c r="J32" s="40">
        <f t="array" ref="J32">INDEX('Aceite Virgen'!$A$259:$YR$285,MATCH($B32,'Aceite Virgen'!$A$259:$A$285,0),MATCH(J$5,'Aceite Virgen'!$A$259:$YR$259,0))</f>
        <v>1.49</v>
      </c>
      <c r="K32" s="40">
        <f t="array" ref="K32">INDEX('Aceite Virgen'!$A$259:$YR$285,MATCH($B32,'Aceite Virgen'!$A$259:$A$285,0),MATCH(K$5,'Aceite Virgen'!$A$259:$YR$259,0))</f>
        <v>1.51</v>
      </c>
      <c r="L32" s="40">
        <f t="array" ref="L32">INDEX('Aceite Virgen'!$A$259:$YR$285,MATCH($B32,'Aceite Virgen'!$A$259:$A$285,0),MATCH(L$5,'Aceite Virgen'!$A$259:$YR$259,0))</f>
        <v>0.53</v>
      </c>
      <c r="M32" s="40">
        <f t="array" ref="M32">INDEX('Aceite Virgen'!$A$259:$YR$285,MATCH($B32,'Aceite Virgen'!$A$259:$A$285,0),MATCH(M$5,'Aceite Virgen'!$A$259:$YR$259,0))</f>
        <v>0</v>
      </c>
      <c r="N32" s="40">
        <f t="array" ref="N32">INDEX('Aceite Virgen'!$A$259:$YR$285,MATCH($B32,'Aceite Virgen'!$A$259:$A$285,0),MATCH(N$5,'Aceite Virgen'!$A$259:$YR$259,0))</f>
        <v>0.79</v>
      </c>
      <c r="O32" s="40">
        <f t="array" ref="O32">INDEX('Aceite Virgen'!$A$259:$YR$285,MATCH($B32,'Aceite Virgen'!$A$259:$A$285,0),MATCH(O$5,'Aceite Virgen'!$A$259:$YR$259,0))</f>
        <v>3.58</v>
      </c>
      <c r="P32" s="40">
        <f t="array" ref="P32">INDEX('Aceite Virgen'!$A$259:$YR$285,MATCH($B32,'Aceite Virgen'!$A$259:$A$285,0),MATCH(P$5,'Aceite Virgen'!$A$259:$YR$259,0))</f>
        <v>5.58</v>
      </c>
    </row>
    <row r="33" spans="2:16" x14ac:dyDescent="0.3">
      <c r="B33" s="54">
        <f t="shared" si="1"/>
        <v>4.5</v>
      </c>
      <c r="C33" s="18"/>
      <c r="E33" s="40">
        <f t="array" ref="E33">INDEX('Aceite Virgen'!$A$259:$YR$285,MATCH($B33,'Aceite Virgen'!$A$259:$A$285,0),MATCH(E$5,'Aceite Virgen'!$A$259:$YR$259,0))</f>
        <v>15.73</v>
      </c>
      <c r="F33" s="40">
        <f t="array" ref="F33">INDEX('Aceite Virgen'!$A$259:$YR$285,MATCH($B33,'Aceite Virgen'!$A$259:$A$285,0),MATCH(F$5,'Aceite Virgen'!$A$259:$YR$259,0))</f>
        <v>13.450000000000003</v>
      </c>
      <c r="G33" s="40">
        <f t="array" ref="G33">INDEX('Aceite Virgen'!$A$259:$YR$285,MATCH($B33,'Aceite Virgen'!$A$259:$A$285,0),MATCH(G$5,'Aceite Virgen'!$A$259:$YR$259,0))</f>
        <v>11.51</v>
      </c>
      <c r="H33" s="40">
        <f t="array" ref="H33">INDEX('Aceite Virgen'!$A$259:$YR$285,MATCH($B33,'Aceite Virgen'!$A$259:$A$285,0),MATCH(H$5,'Aceite Virgen'!$A$259:$YR$259,0))</f>
        <v>15.61</v>
      </c>
      <c r="I33" s="40">
        <f t="array" ref="I33">INDEX('Aceite Virgen'!$A$259:$YR$285,MATCH($B33,'Aceite Virgen'!$A$259:$A$285,0),MATCH(I$5,'Aceite Virgen'!$A$259:$YR$259,0))</f>
        <v>14.89</v>
      </c>
      <c r="J33" s="40">
        <f t="array" ref="J33">INDEX('Aceite Virgen'!$A$259:$YR$285,MATCH($B33,'Aceite Virgen'!$A$259:$A$285,0),MATCH(J$5,'Aceite Virgen'!$A$259:$YR$259,0))</f>
        <v>6.86</v>
      </c>
      <c r="K33" s="40">
        <f t="array" ref="K33">INDEX('Aceite Virgen'!$A$259:$YR$285,MATCH($B33,'Aceite Virgen'!$A$259:$A$285,0),MATCH(K$5,'Aceite Virgen'!$A$259:$YR$259,0))</f>
        <v>7.9300000000000006</v>
      </c>
      <c r="L33" s="40">
        <f t="array" ref="L33">INDEX('Aceite Virgen'!$A$259:$YR$285,MATCH($B33,'Aceite Virgen'!$A$259:$A$285,0),MATCH(L$5,'Aceite Virgen'!$A$259:$YR$259,0))</f>
        <v>7.4300000000000006</v>
      </c>
      <c r="M33" s="40">
        <f t="array" ref="M33">INDEX('Aceite Virgen'!$A$259:$YR$285,MATCH($B33,'Aceite Virgen'!$A$259:$A$285,0),MATCH(M$5,'Aceite Virgen'!$A$259:$YR$259,0))</f>
        <v>13.059999999999999</v>
      </c>
      <c r="N33" s="40">
        <f t="array" ref="N33">INDEX('Aceite Virgen'!$A$259:$YR$285,MATCH($B33,'Aceite Virgen'!$A$259:$A$285,0),MATCH(N$5,'Aceite Virgen'!$A$259:$YR$259,0))</f>
        <v>5.1499999999999995</v>
      </c>
      <c r="O33" s="40">
        <f t="array" ref="O33">INDEX('Aceite Virgen'!$A$259:$YR$285,MATCH($B33,'Aceite Virgen'!$A$259:$A$285,0),MATCH(O$5,'Aceite Virgen'!$A$259:$YR$259,0))</f>
        <v>5.59</v>
      </c>
      <c r="P33" s="40">
        <f t="array" ref="P33">INDEX('Aceite Virgen'!$A$259:$YR$285,MATCH($B33,'Aceite Virgen'!$A$259:$A$285,0),MATCH(P$5,'Aceite Virgen'!$A$259:$YR$259,0))</f>
        <v>1.2000000000000002</v>
      </c>
    </row>
    <row r="34" spans="2:16" x14ac:dyDescent="0.3">
      <c r="P34" s="38"/>
    </row>
    <row r="35" spans="2:16" x14ac:dyDescent="0.3">
      <c r="E35" s="40">
        <f>SUM(E10:E34)</f>
        <v>100.01000000000002</v>
      </c>
      <c r="F35" s="40">
        <f t="shared" ref="F35:P35" si="3">SUM(F10:F34)</f>
        <v>100.00000000000001</v>
      </c>
      <c r="G35" s="40">
        <f t="shared" si="3"/>
        <v>100.01999999999998</v>
      </c>
      <c r="H35" s="40">
        <f t="shared" si="3"/>
        <v>100.00000000000001</v>
      </c>
      <c r="I35" s="40">
        <f t="shared" si="3"/>
        <v>99.98</v>
      </c>
      <c r="J35" s="40">
        <f t="shared" si="3"/>
        <v>99.99</v>
      </c>
      <c r="K35" s="40">
        <f t="shared" si="3"/>
        <v>100.00999999999999</v>
      </c>
      <c r="L35" s="40">
        <f t="shared" si="3"/>
        <v>99.98</v>
      </c>
      <c r="M35" s="40">
        <f t="shared" si="3"/>
        <v>99.990000000000009</v>
      </c>
      <c r="N35" s="40">
        <f t="shared" si="3"/>
        <v>100.01000000000002</v>
      </c>
      <c r="O35" s="40">
        <f t="shared" si="3"/>
        <v>99.99</v>
      </c>
      <c r="P35" s="40">
        <f t="shared" si="3"/>
        <v>100.03000000000003</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Super+Autos</v>
      </c>
      <c r="H2" s="41" t="s">
        <v>302</v>
      </c>
    </row>
    <row r="3" spans="1:17" s="6" customFormat="1" x14ac:dyDescent="0.3"/>
    <row r="4" spans="1:17" s="6" customFormat="1" x14ac:dyDescent="0.3">
      <c r="B4" s="25" t="s">
        <v>266</v>
      </c>
    </row>
    <row r="5" spans="1:17" ht="15" hidden="1" thickBot="1" x14ac:dyDescent="0.35">
      <c r="E5" s="39" t="str">
        <f t="shared" ref="E5:P5" si="0">E9&amp;$C$2</f>
        <v xml:space="preserve"> SEPTIEMBRE 18Super+Autos</v>
      </c>
      <c r="F5" s="39" t="str">
        <f t="shared" si="0"/>
        <v xml:space="preserve"> OCTUBRE 18Super+Autos</v>
      </c>
      <c r="G5" s="39" t="str">
        <f t="shared" si="0"/>
        <v xml:space="preserve"> NOVIEMBRE 18Super+Autos</v>
      </c>
      <c r="H5" s="39" t="str">
        <f t="shared" si="0"/>
        <v xml:space="preserve"> DICIEMBRE 18Super+Autos</v>
      </c>
      <c r="I5" s="39" t="str">
        <f t="shared" si="0"/>
        <v xml:space="preserve"> ENERO 19Super+Autos</v>
      </c>
      <c r="J5" s="39" t="str">
        <f t="shared" si="0"/>
        <v xml:space="preserve"> FEBRERO 19Super+Autos</v>
      </c>
      <c r="K5" s="39" t="str">
        <f t="shared" si="0"/>
        <v xml:space="preserve"> MARZO 19Super+Autos</v>
      </c>
      <c r="L5" s="39" t="str">
        <f t="shared" si="0"/>
        <v xml:space="preserve"> ABRIL 19Super+Autos</v>
      </c>
      <c r="M5" s="39" t="str">
        <f t="shared" si="0"/>
        <v xml:space="preserve"> MAYO 19Super+Autos</v>
      </c>
      <c r="N5" s="39" t="str">
        <f t="shared" si="0"/>
        <v xml:space="preserve"> JUNIO 19Super+Autos</v>
      </c>
      <c r="O5" s="39" t="str">
        <f t="shared" si="0"/>
        <v xml:space="preserve"> JULIO 19Super+Autos</v>
      </c>
      <c r="P5" s="39" t="str">
        <f t="shared" si="0"/>
        <v xml:space="preserve"> AGOSTO 19Super+Autos</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SEPTIEMBRE 18</v>
      </c>
      <c r="F9" s="6" t="str">
        <f t="array" ref="F9">INDEX('Aceite de Oliva'!$A$260:$YR$260,,MAX(IF('Aceite de Oliva'!$A$260:$YR$260&lt;&gt;"",COLUMN('Aceite de Oliva'!$A$260:$YR$260)))-(7*F8))</f>
        <v xml:space="preserve"> OCTUBRE 18</v>
      </c>
      <c r="G9" s="6" t="str">
        <f t="array" ref="G9">INDEX('Aceite de Oliva'!$A$260:$YR$260,,MAX(IF('Aceite de Oliva'!$A$260:$YR$260&lt;&gt;"",COLUMN('Aceite de Oliva'!$A$260:$YR$260)))-(7*G8))</f>
        <v xml:space="preserve"> NOVIEMBRE 18</v>
      </c>
      <c r="H9" s="6" t="str">
        <f t="array" ref="H9">INDEX('Aceite de Oliva'!$A$260:$YR$260,,MAX(IF('Aceite de Oliva'!$A$260:$YR$260&lt;&gt;"",COLUMN('Aceite de Oliva'!$A$260:$YR$260)))-(7*H8))</f>
        <v xml:space="preserve"> DICIEMBRE 18</v>
      </c>
      <c r="I9" s="6" t="str">
        <f t="array" ref="I9">INDEX('Aceite de Oliva'!$A$260:$YR$260,,MAX(IF('Aceite de Oliva'!$A$260:$YR$260&lt;&gt;"",COLUMN('Aceite de Oliva'!$A$260:$YR$260)))-(7*I8))</f>
        <v xml:space="preserve"> ENERO 19</v>
      </c>
      <c r="J9" s="6" t="str">
        <f t="array" ref="J9">INDEX('Aceite de Oliva'!$A$260:$YR$260,,MAX(IF('Aceite de Oliva'!$A$260:$YR$260&lt;&gt;"",COLUMN('Aceite de Oliva'!$A$260:$YR$260)))-(7*J8))</f>
        <v xml:space="preserve"> FEBRERO 19</v>
      </c>
      <c r="K9" s="6" t="str">
        <f t="array" ref="K9">INDEX('Aceite de Oliva'!$A$260:$YR$260,,MAX(IF('Aceite de Oliva'!$A$260:$YR$260&lt;&gt;"",COLUMN('Aceite de Oliva'!$A$260:$YR$260)))-(7*K8))</f>
        <v xml:space="preserve"> MARZO 19</v>
      </c>
      <c r="L9" s="6" t="str">
        <f t="array" ref="L9">INDEX('Aceite de Oliva'!$A$260:$YR$260,,MAX(IF('Aceite de Oliva'!$A$260:$YR$260&lt;&gt;"",COLUMN('Aceite de Oliva'!$A$260:$YR$260)))-(7*L8))</f>
        <v xml:space="preserve"> ABRIL 19</v>
      </c>
      <c r="M9" s="6" t="str">
        <f t="array" ref="M9">INDEX('Aceite de Oliva'!$A$260:$YR$260,,MAX(IF('Aceite de Oliva'!$A$260:$YR$260&lt;&gt;"",COLUMN('Aceite de Oliva'!$A$260:$YR$260)))-(7*M8))</f>
        <v xml:space="preserve"> MAYO 19</v>
      </c>
      <c r="N9" s="6" t="str">
        <f t="array" ref="N9">INDEX('Aceite de Oliva'!$A$260:$YR$260,,MAX(IF('Aceite de Oliva'!$A$260:$YR$260&lt;&gt;"",COLUMN('Aceite de Oliva'!$A$260:$YR$260)))-(7*N8))</f>
        <v xml:space="preserve"> JUNIO 19</v>
      </c>
      <c r="O9" s="6" t="str">
        <f t="array" ref="O9">INDEX('Aceite de Oliva'!$A$260:$YR$260,,MAX(IF('Aceite de Oliva'!$A$260:$YR$260&lt;&gt;"",COLUMN('Aceite de Oliva'!$A$260:$YR$260)))-(7*O8))</f>
        <v xml:space="preserve"> JULIO 19</v>
      </c>
      <c r="P9" t="str">
        <f t="array" ref="P9">INDEX('Aceite de Oliva'!$A$260:$YR$260,,MAX(IF('Aceite de Oliva'!$A$260:$YR$260&lt;&gt;"",COLUMN('Aceite de Oliva'!$A$260:$YR$260))))</f>
        <v xml:space="preserve"> AGOSTO 19</v>
      </c>
    </row>
    <row r="10" spans="1:17" x14ac:dyDescent="0.3">
      <c r="B10" s="15"/>
      <c r="C10" s="24">
        <v>2.2999999999999998</v>
      </c>
      <c r="E10" s="40">
        <f>INDEX('Aceite de Oliva'!$A$259:$YR$285,MATCH($B10,'Aceite de Oliva'!$A$259:$A$285,0),MATCH(E$5,'Aceite de Oliva'!$A$259:$YR$259,0))</f>
        <v>0.25</v>
      </c>
      <c r="F10" s="40">
        <f>INDEX('Aceite de Oliva'!$A$259:$YR$285,MATCH($B10,'Aceite de Oliva'!$A$259:$A$285,0),MATCH(F$5,'Aceite de Oliva'!$A$259:$YR$259,0))</f>
        <v>1.0899999999999999</v>
      </c>
      <c r="G10" s="40">
        <f>INDEX('Aceite de Oliva'!$A$259:$YR$285,MATCH($B10,'Aceite de Oliva'!$A$259:$A$285,0),MATCH(G$5,'Aceite de Oliva'!$A$259:$YR$259,0))</f>
        <v>0.33</v>
      </c>
      <c r="H10" s="40">
        <f>INDEX('Aceite de Oliva'!$A$259:$YR$285,MATCH($B10,'Aceite de Oliva'!$A$259:$A$285,0),MATCH(H$5,'Aceite de Oliva'!$A$259:$YR$259,0))</f>
        <v>0.64000000000000012</v>
      </c>
      <c r="I10" s="40">
        <f>INDEX('Aceite de Oliva'!$A$259:$YR$285,MATCH($B10,'Aceite de Oliva'!$A$259:$A$285,0),MATCH(I$5,'Aceite de Oliva'!$A$259:$YR$259,0))</f>
        <v>0.33999999999999997</v>
      </c>
      <c r="J10" s="40">
        <f>INDEX('Aceite de Oliva'!$A$259:$YR$285,MATCH($B10,'Aceite de Oliva'!$A$259:$A$285,0),MATCH(J$5,'Aceite de Oliva'!$A$259:$YR$259,0))</f>
        <v>0.51</v>
      </c>
      <c r="K10" s="40">
        <f>INDEX('Aceite de Oliva'!$A$259:$YR$285,MATCH($B10,'Aceite de Oliva'!$A$259:$A$285,0),MATCH(K$5,'Aceite de Oliva'!$A$259:$YR$259,0))</f>
        <v>0.3</v>
      </c>
      <c r="L10" s="40">
        <f>INDEX('Aceite de Oliva'!$A$259:$YR$285,MATCH($B10,'Aceite de Oliva'!$A$259:$A$285,0),MATCH(L$5,'Aceite de Oliva'!$A$259:$YR$259,0))</f>
        <v>1.65</v>
      </c>
      <c r="M10" s="40">
        <f>INDEX('Aceite de Oliva'!$A$259:$YR$285,MATCH($B10,'Aceite de Oliva'!$A$259:$A$285,0),MATCH(M$5,'Aceite de Oliva'!$A$259:$YR$259,0))</f>
        <v>5.0200000000000005</v>
      </c>
      <c r="N10" s="40">
        <f>INDEX('Aceite de Oliva'!$A$259:$YR$285,MATCH($B10,'Aceite de Oliva'!$A$259:$A$285,0),MATCH(N$5,'Aceite de Oliva'!$A$259:$YR$259,0))</f>
        <v>6.2599999999999989</v>
      </c>
      <c r="O10" s="40">
        <f>INDEX('Aceite de Oliva'!$A$259:$YR$285,MATCH($B10,'Aceite de Oliva'!$A$259:$A$285,0),MATCH(O$5,'Aceite de Oliva'!$A$259:$YR$259,0))</f>
        <v>4.74</v>
      </c>
      <c r="P10" s="40">
        <f>INDEX('Aceite de Oliva'!$A$259:$YR$285,MATCH($B10,'Aceite de Oliva'!$A$259:$A$285,0),MATCH(P$5,'Aceite de Oliva'!$A$259:$YR$259,0))</f>
        <v>5.3900000000000006</v>
      </c>
    </row>
    <row r="11" spans="1:17" x14ac:dyDescent="0.3">
      <c r="A11" s="6"/>
      <c r="B11" s="16">
        <f t="shared" ref="B11:B33" si="1">C10</f>
        <v>2.2999999999999998</v>
      </c>
      <c r="C11" s="17">
        <f t="shared" ref="C11:C32" si="2">B11+$C$7</f>
        <v>2.4</v>
      </c>
      <c r="E11" s="40">
        <f>INDEX('Aceite de Oliva'!$A$259:$YR$285,MATCH($B11,'Aceite de Oliva'!$A$259:$A$285,0),MATCH(E$5,'Aceite de Oliva'!$A$259:$YR$259,0))</f>
        <v>0.21</v>
      </c>
      <c r="F11" s="40">
        <f>INDEX('Aceite de Oliva'!$A$259:$YR$285,MATCH($B11,'Aceite de Oliva'!$A$259:$A$285,0),MATCH(F$5,'Aceite de Oliva'!$A$259:$YR$259,0))</f>
        <v>9.0000000000000011E-2</v>
      </c>
      <c r="G11" s="40">
        <f>INDEX('Aceite de Oliva'!$A$259:$YR$285,MATCH($B11,'Aceite de Oliva'!$A$259:$A$285,0),MATCH(G$5,'Aceite de Oliva'!$A$259:$YR$259,0))</f>
        <v>0.14000000000000001</v>
      </c>
      <c r="H11" s="40">
        <f>INDEX('Aceite de Oliva'!$A$259:$YR$285,MATCH($B11,'Aceite de Oliva'!$A$259:$A$285,0),MATCH(H$5,'Aceite de Oliva'!$A$259:$YR$259,0))</f>
        <v>0</v>
      </c>
      <c r="I11" s="40">
        <f>INDEX('Aceite de Oliva'!$A$259:$YR$285,MATCH($B11,'Aceite de Oliva'!$A$259:$A$285,0),MATCH(I$5,'Aceite de Oliva'!$A$259:$YR$259,0))</f>
        <v>1.46</v>
      </c>
      <c r="J11" s="40">
        <f>INDEX('Aceite de Oliva'!$A$259:$YR$285,MATCH($B11,'Aceite de Oliva'!$A$259:$A$285,0),MATCH(J$5,'Aceite de Oliva'!$A$259:$YR$259,0))</f>
        <v>1.98</v>
      </c>
      <c r="K11" s="40">
        <f>INDEX('Aceite de Oliva'!$A$259:$YR$285,MATCH($B11,'Aceite de Oliva'!$A$259:$A$285,0),MATCH(K$5,'Aceite de Oliva'!$A$259:$YR$259,0))</f>
        <v>2.37</v>
      </c>
      <c r="L11" s="40">
        <f>INDEX('Aceite de Oliva'!$A$259:$YR$285,MATCH($B11,'Aceite de Oliva'!$A$259:$A$285,0),MATCH(L$5,'Aceite de Oliva'!$A$259:$YR$259,0))</f>
        <v>1.94</v>
      </c>
      <c r="M11" s="40">
        <f>INDEX('Aceite de Oliva'!$A$259:$YR$285,MATCH($B11,'Aceite de Oliva'!$A$259:$A$285,0),MATCH(M$5,'Aceite de Oliva'!$A$259:$YR$259,0))</f>
        <v>1.42</v>
      </c>
      <c r="N11" s="40">
        <f>INDEX('Aceite de Oliva'!$A$259:$YR$285,MATCH($B11,'Aceite de Oliva'!$A$259:$A$285,0),MATCH(N$5,'Aceite de Oliva'!$A$259:$YR$259,0))</f>
        <v>8.76</v>
      </c>
      <c r="O11" s="40">
        <f>INDEX('Aceite de Oliva'!$A$259:$YR$285,MATCH($B11,'Aceite de Oliva'!$A$259:$A$285,0),MATCH(O$5,'Aceite de Oliva'!$A$259:$YR$259,0))</f>
        <v>15.54</v>
      </c>
      <c r="P11" s="40">
        <f>INDEX('Aceite de Oliva'!$A$259:$YR$285,MATCH($B11,'Aceite de Oliva'!$A$259:$A$285,0),MATCH(P$5,'Aceite de Oliva'!$A$259:$YR$259,0))</f>
        <v>15.360000000000001</v>
      </c>
    </row>
    <row r="12" spans="1:17" x14ac:dyDescent="0.3">
      <c r="A12" s="6"/>
      <c r="B12" s="16">
        <f t="shared" si="1"/>
        <v>2.4</v>
      </c>
      <c r="C12" s="18">
        <f t="shared" si="2"/>
        <v>2.5</v>
      </c>
      <c r="E12" s="40">
        <f>INDEX('Aceite de Oliva'!$A$259:$YR$285,MATCH($B12,'Aceite de Oliva'!$A$259:$A$285,0),MATCH(E$5,'Aceite de Oliva'!$A$259:$YR$259,0))</f>
        <v>0</v>
      </c>
      <c r="F12" s="40">
        <f>INDEX('Aceite de Oliva'!$A$259:$YR$285,MATCH($B12,'Aceite de Oliva'!$A$259:$A$285,0),MATCH(F$5,'Aceite de Oliva'!$A$259:$YR$259,0))</f>
        <v>0.06</v>
      </c>
      <c r="G12" s="40">
        <f>INDEX('Aceite de Oliva'!$A$259:$YR$285,MATCH($B12,'Aceite de Oliva'!$A$259:$A$285,0),MATCH(G$5,'Aceite de Oliva'!$A$259:$YR$259,0))</f>
        <v>0.04</v>
      </c>
      <c r="H12" s="40">
        <f>INDEX('Aceite de Oliva'!$A$259:$YR$285,MATCH($B12,'Aceite de Oliva'!$A$259:$A$285,0),MATCH(H$5,'Aceite de Oliva'!$A$259:$YR$259,0))</f>
        <v>0.58000000000000007</v>
      </c>
      <c r="I12" s="40">
        <f>INDEX('Aceite de Oliva'!$A$259:$YR$285,MATCH($B12,'Aceite de Oliva'!$A$259:$A$285,0),MATCH(I$5,'Aceite de Oliva'!$A$259:$YR$259,0))</f>
        <v>1.48</v>
      </c>
      <c r="J12" s="40">
        <f>INDEX('Aceite de Oliva'!$A$259:$YR$285,MATCH($B12,'Aceite de Oliva'!$A$259:$A$285,0),MATCH(J$5,'Aceite de Oliva'!$A$259:$YR$259,0))</f>
        <v>1.7999999999999998</v>
      </c>
      <c r="K12" s="40">
        <f>INDEX('Aceite de Oliva'!$A$259:$YR$285,MATCH($B12,'Aceite de Oliva'!$A$259:$A$285,0),MATCH(K$5,'Aceite de Oliva'!$A$259:$YR$259,0))</f>
        <v>1.7</v>
      </c>
      <c r="L12" s="40">
        <f>INDEX('Aceite de Oliva'!$A$259:$YR$285,MATCH($B12,'Aceite de Oliva'!$A$259:$A$285,0),MATCH(L$5,'Aceite de Oliva'!$A$259:$YR$259,0))</f>
        <v>1.72</v>
      </c>
      <c r="M12" s="40">
        <f>INDEX('Aceite de Oliva'!$A$259:$YR$285,MATCH($B12,'Aceite de Oliva'!$A$259:$A$285,0),MATCH(M$5,'Aceite de Oliva'!$A$259:$YR$259,0))</f>
        <v>2.2200000000000002</v>
      </c>
      <c r="N12" s="40">
        <f>INDEX('Aceite de Oliva'!$A$259:$YR$285,MATCH($B12,'Aceite de Oliva'!$A$259:$A$285,0),MATCH(N$5,'Aceite de Oliva'!$A$259:$YR$259,0))</f>
        <v>3.25</v>
      </c>
      <c r="O12" s="40">
        <f>INDEX('Aceite de Oliva'!$A$259:$YR$285,MATCH($B12,'Aceite de Oliva'!$A$259:$A$285,0),MATCH(O$5,'Aceite de Oliva'!$A$259:$YR$259,0))</f>
        <v>4.72</v>
      </c>
      <c r="P12" s="40">
        <f>INDEX('Aceite de Oliva'!$A$259:$YR$285,MATCH($B12,'Aceite de Oliva'!$A$259:$A$285,0),MATCH(P$5,'Aceite de Oliva'!$A$259:$YR$259,0))</f>
        <v>6.45</v>
      </c>
    </row>
    <row r="13" spans="1:17" x14ac:dyDescent="0.3">
      <c r="A13" s="6"/>
      <c r="B13" s="19">
        <f t="shared" si="1"/>
        <v>2.5</v>
      </c>
      <c r="C13" s="17">
        <f t="shared" si="2"/>
        <v>2.6</v>
      </c>
      <c r="E13" s="40">
        <f>INDEX('Aceite de Oliva'!$A$259:$YR$285,MATCH($B13,'Aceite de Oliva'!$A$259:$A$285,0),MATCH(E$5,'Aceite de Oliva'!$A$259:$YR$259,0))</f>
        <v>0.84000000000000008</v>
      </c>
      <c r="F13" s="40">
        <f>INDEX('Aceite de Oliva'!$A$259:$YR$285,MATCH($B13,'Aceite de Oliva'!$A$259:$A$285,0),MATCH(F$5,'Aceite de Oliva'!$A$259:$YR$259,0))</f>
        <v>6.75</v>
      </c>
      <c r="G13" s="40">
        <f>INDEX('Aceite de Oliva'!$A$259:$YR$285,MATCH($B13,'Aceite de Oliva'!$A$259:$A$285,0),MATCH(G$5,'Aceite de Oliva'!$A$259:$YR$259,0))</f>
        <v>18.02</v>
      </c>
      <c r="H13" s="40">
        <f>INDEX('Aceite de Oliva'!$A$259:$YR$285,MATCH($B13,'Aceite de Oliva'!$A$259:$A$285,0),MATCH(H$5,'Aceite de Oliva'!$A$259:$YR$259,0))</f>
        <v>14.29</v>
      </c>
      <c r="I13" s="40">
        <f>INDEX('Aceite de Oliva'!$A$259:$YR$285,MATCH($B13,'Aceite de Oliva'!$A$259:$A$285,0),MATCH(I$5,'Aceite de Oliva'!$A$259:$YR$259,0))</f>
        <v>14.66</v>
      </c>
      <c r="J13" s="40">
        <f>INDEX('Aceite de Oliva'!$A$259:$YR$285,MATCH($B13,'Aceite de Oliva'!$A$259:$A$285,0),MATCH(J$5,'Aceite de Oliva'!$A$259:$YR$259,0))</f>
        <v>15.01</v>
      </c>
      <c r="K13" s="40">
        <f>INDEX('Aceite de Oliva'!$A$259:$YR$285,MATCH($B13,'Aceite de Oliva'!$A$259:$A$285,0),MATCH(K$5,'Aceite de Oliva'!$A$259:$YR$259,0))</f>
        <v>12.540000000000001</v>
      </c>
      <c r="L13" s="40">
        <f>INDEX('Aceite de Oliva'!$A$259:$YR$285,MATCH($B13,'Aceite de Oliva'!$A$259:$A$285,0),MATCH(L$5,'Aceite de Oliva'!$A$259:$YR$259,0))</f>
        <v>14.83</v>
      </c>
      <c r="M13" s="40">
        <f>INDEX('Aceite de Oliva'!$A$259:$YR$285,MATCH($B13,'Aceite de Oliva'!$A$259:$A$285,0),MATCH(M$5,'Aceite de Oliva'!$A$259:$YR$259,0))</f>
        <v>14.19</v>
      </c>
      <c r="N13" s="40">
        <f>INDEX('Aceite de Oliva'!$A$259:$YR$285,MATCH($B13,'Aceite de Oliva'!$A$259:$A$285,0),MATCH(N$5,'Aceite de Oliva'!$A$259:$YR$259,0))</f>
        <v>13.760000000000002</v>
      </c>
      <c r="O13" s="40">
        <f>INDEX('Aceite de Oliva'!$A$259:$YR$285,MATCH($B13,'Aceite de Oliva'!$A$259:$A$285,0),MATCH(O$5,'Aceite de Oliva'!$A$259:$YR$259,0))</f>
        <v>4.74</v>
      </c>
      <c r="P13" s="40">
        <f>INDEX('Aceite de Oliva'!$A$259:$YR$285,MATCH($B13,'Aceite de Oliva'!$A$259:$A$285,0),MATCH(P$5,'Aceite de Oliva'!$A$259:$YR$259,0))</f>
        <v>4.16</v>
      </c>
    </row>
    <row r="14" spans="1:17" x14ac:dyDescent="0.3">
      <c r="A14" s="6"/>
      <c r="B14" s="16">
        <f t="shared" si="1"/>
        <v>2.6</v>
      </c>
      <c r="C14" s="17">
        <f t="shared" si="2"/>
        <v>2.7</v>
      </c>
      <c r="E14" s="40">
        <f>INDEX('Aceite de Oliva'!$A$259:$YR$285,MATCH($B14,'Aceite de Oliva'!$A$259:$A$285,0),MATCH(E$5,'Aceite de Oliva'!$A$259:$YR$259,0))</f>
        <v>0.35</v>
      </c>
      <c r="F14" s="40">
        <f>INDEX('Aceite de Oliva'!$A$259:$YR$285,MATCH($B14,'Aceite de Oliva'!$A$259:$A$285,0),MATCH(F$5,'Aceite de Oliva'!$A$259:$YR$259,0))</f>
        <v>1.25</v>
      </c>
      <c r="G14" s="40">
        <f>INDEX('Aceite de Oliva'!$A$259:$YR$285,MATCH($B14,'Aceite de Oliva'!$A$259:$A$285,0),MATCH(G$5,'Aceite de Oliva'!$A$259:$YR$259,0))</f>
        <v>3.03</v>
      </c>
      <c r="H14" s="40">
        <f>INDEX('Aceite de Oliva'!$A$259:$YR$285,MATCH($B14,'Aceite de Oliva'!$A$259:$A$285,0),MATCH(H$5,'Aceite de Oliva'!$A$259:$YR$259,0))</f>
        <v>3.6</v>
      </c>
      <c r="I14" s="40">
        <f>INDEX('Aceite de Oliva'!$A$259:$YR$285,MATCH($B14,'Aceite de Oliva'!$A$259:$A$285,0),MATCH(I$5,'Aceite de Oliva'!$A$259:$YR$259,0))</f>
        <v>1.18</v>
      </c>
      <c r="J14" s="40">
        <f>INDEX('Aceite de Oliva'!$A$259:$YR$285,MATCH($B14,'Aceite de Oliva'!$A$259:$A$285,0),MATCH(J$5,'Aceite de Oliva'!$A$259:$YR$259,0))</f>
        <v>0.69000000000000006</v>
      </c>
      <c r="K14" s="40">
        <f>INDEX('Aceite de Oliva'!$A$259:$YR$285,MATCH($B14,'Aceite de Oliva'!$A$259:$A$285,0),MATCH(K$5,'Aceite de Oliva'!$A$259:$YR$259,0))</f>
        <v>2.1</v>
      </c>
      <c r="L14" s="40">
        <f>INDEX('Aceite de Oliva'!$A$259:$YR$285,MATCH($B14,'Aceite de Oliva'!$A$259:$A$285,0),MATCH(L$5,'Aceite de Oliva'!$A$259:$YR$259,0))</f>
        <v>7.33</v>
      </c>
      <c r="M14" s="40">
        <f>INDEX('Aceite de Oliva'!$A$259:$YR$285,MATCH($B14,'Aceite de Oliva'!$A$259:$A$285,0),MATCH(M$5,'Aceite de Oliva'!$A$259:$YR$259,0))</f>
        <v>6.41</v>
      </c>
      <c r="N14" s="40">
        <f>INDEX('Aceite de Oliva'!$A$259:$YR$285,MATCH($B14,'Aceite de Oliva'!$A$259:$A$285,0),MATCH(N$5,'Aceite de Oliva'!$A$259:$YR$259,0))</f>
        <v>25.23</v>
      </c>
      <c r="O14" s="40">
        <f>INDEX('Aceite de Oliva'!$A$259:$YR$285,MATCH($B14,'Aceite de Oliva'!$A$259:$A$285,0),MATCH(O$5,'Aceite de Oliva'!$A$259:$YR$259,0))</f>
        <v>45.19</v>
      </c>
      <c r="P14" s="40">
        <f>INDEX('Aceite de Oliva'!$A$259:$YR$285,MATCH($B14,'Aceite de Oliva'!$A$259:$A$285,0),MATCH(P$5,'Aceite de Oliva'!$A$259:$YR$259,0))</f>
        <v>46.61</v>
      </c>
    </row>
    <row r="15" spans="1:17" x14ac:dyDescent="0.3">
      <c r="A15" s="6"/>
      <c r="B15" s="16">
        <f t="shared" si="1"/>
        <v>2.7</v>
      </c>
      <c r="C15" s="17">
        <f t="shared" si="2"/>
        <v>2.8000000000000003</v>
      </c>
      <c r="E15" s="40">
        <f>INDEX('Aceite de Oliva'!$A$259:$YR$285,MATCH($B15,'Aceite de Oliva'!$A$259:$A$285,0),MATCH(E$5,'Aceite de Oliva'!$A$259:$YR$259,0))</f>
        <v>1.1400000000000001</v>
      </c>
      <c r="F15" s="40">
        <f>INDEX('Aceite de Oliva'!$A$259:$YR$285,MATCH($B15,'Aceite de Oliva'!$A$259:$A$285,0),MATCH(F$5,'Aceite de Oliva'!$A$259:$YR$259,0))</f>
        <v>1.98</v>
      </c>
      <c r="G15" s="40">
        <f>INDEX('Aceite de Oliva'!$A$259:$YR$285,MATCH($B15,'Aceite de Oliva'!$A$259:$A$285,0),MATCH(G$5,'Aceite de Oliva'!$A$259:$YR$259,0))</f>
        <v>2.46</v>
      </c>
      <c r="H15" s="40">
        <f>INDEX('Aceite de Oliva'!$A$259:$YR$285,MATCH($B15,'Aceite de Oliva'!$A$259:$A$285,0),MATCH(H$5,'Aceite de Oliva'!$A$259:$YR$259,0))</f>
        <v>0.91</v>
      </c>
      <c r="I15" s="40">
        <f>INDEX('Aceite de Oliva'!$A$259:$YR$285,MATCH($B15,'Aceite de Oliva'!$A$259:$A$285,0),MATCH(I$5,'Aceite de Oliva'!$A$259:$YR$259,0))</f>
        <v>1.64</v>
      </c>
      <c r="J15" s="40">
        <f>INDEX('Aceite de Oliva'!$A$259:$YR$285,MATCH($B15,'Aceite de Oliva'!$A$259:$A$285,0),MATCH(J$5,'Aceite de Oliva'!$A$259:$YR$259,0))</f>
        <v>9.77</v>
      </c>
      <c r="K15" s="40">
        <f>INDEX('Aceite de Oliva'!$A$259:$YR$285,MATCH($B15,'Aceite de Oliva'!$A$259:$A$285,0),MATCH(K$5,'Aceite de Oliva'!$A$259:$YR$259,0))</f>
        <v>4.95</v>
      </c>
      <c r="L15" s="40">
        <f>INDEX('Aceite de Oliva'!$A$259:$YR$285,MATCH($B15,'Aceite de Oliva'!$A$259:$A$285,0),MATCH(L$5,'Aceite de Oliva'!$A$259:$YR$259,0))</f>
        <v>8.64</v>
      </c>
      <c r="M15" s="40">
        <f>INDEX('Aceite de Oliva'!$A$259:$YR$285,MATCH($B15,'Aceite de Oliva'!$A$259:$A$285,0),MATCH(M$5,'Aceite de Oliva'!$A$259:$YR$259,0))</f>
        <v>43.12</v>
      </c>
      <c r="N15" s="40">
        <f>INDEX('Aceite de Oliva'!$A$259:$YR$285,MATCH($B15,'Aceite de Oliva'!$A$259:$A$285,0),MATCH(N$5,'Aceite de Oliva'!$A$259:$YR$259,0))</f>
        <v>20.309999999999999</v>
      </c>
      <c r="O15" s="40">
        <f>INDEX('Aceite de Oliva'!$A$259:$YR$285,MATCH($B15,'Aceite de Oliva'!$A$259:$A$285,0),MATCH(O$5,'Aceite de Oliva'!$A$259:$YR$259,0))</f>
        <v>5.88</v>
      </c>
      <c r="P15" s="40">
        <f>INDEX('Aceite de Oliva'!$A$259:$YR$285,MATCH($B15,'Aceite de Oliva'!$A$259:$A$285,0),MATCH(P$5,'Aceite de Oliva'!$A$259:$YR$259,0))</f>
        <v>3.5</v>
      </c>
    </row>
    <row r="16" spans="1:17" x14ac:dyDescent="0.3">
      <c r="A16" s="6"/>
      <c r="B16" s="16">
        <f t="shared" si="1"/>
        <v>2.8000000000000003</v>
      </c>
      <c r="C16" s="17">
        <f t="shared" si="2"/>
        <v>2.9000000000000004</v>
      </c>
      <c r="E16" s="40">
        <f>INDEX('Aceite de Oliva'!$A$259:$YR$285,MATCH($B16,'Aceite de Oliva'!$A$259:$A$285,0),MATCH(E$5,'Aceite de Oliva'!$A$259:$YR$259,0))</f>
        <v>1.1800000000000002</v>
      </c>
      <c r="F16" s="40">
        <f>INDEX('Aceite de Oliva'!$A$259:$YR$285,MATCH($B16,'Aceite de Oliva'!$A$259:$A$285,0),MATCH(F$5,'Aceite de Oliva'!$A$259:$YR$259,0))</f>
        <v>5.29</v>
      </c>
      <c r="G16" s="40">
        <f>INDEX('Aceite de Oliva'!$A$259:$YR$285,MATCH($B16,'Aceite de Oliva'!$A$259:$A$285,0),MATCH(G$5,'Aceite de Oliva'!$A$259:$YR$259,0))</f>
        <v>4.4000000000000004</v>
      </c>
      <c r="H16" s="40">
        <f>INDEX('Aceite de Oliva'!$A$259:$YR$285,MATCH($B16,'Aceite de Oliva'!$A$259:$A$285,0),MATCH(H$5,'Aceite de Oliva'!$A$259:$YR$259,0))</f>
        <v>4.8400000000000007</v>
      </c>
      <c r="I16" s="40">
        <f>INDEX('Aceite de Oliva'!$A$259:$YR$285,MATCH($B16,'Aceite de Oliva'!$A$259:$A$285,0),MATCH(I$5,'Aceite de Oliva'!$A$259:$YR$259,0))</f>
        <v>7</v>
      </c>
      <c r="J16" s="40">
        <f>INDEX('Aceite de Oliva'!$A$259:$YR$285,MATCH($B16,'Aceite de Oliva'!$A$259:$A$285,0),MATCH(J$5,'Aceite de Oliva'!$A$259:$YR$259,0))</f>
        <v>5.15</v>
      </c>
      <c r="K16" s="40">
        <f>INDEX('Aceite de Oliva'!$A$259:$YR$285,MATCH($B16,'Aceite de Oliva'!$A$259:$A$285,0),MATCH(K$5,'Aceite de Oliva'!$A$259:$YR$259,0))</f>
        <v>7.15</v>
      </c>
      <c r="L16" s="40">
        <f>INDEX('Aceite de Oliva'!$A$259:$YR$285,MATCH($B16,'Aceite de Oliva'!$A$259:$A$285,0),MATCH(L$5,'Aceite de Oliva'!$A$259:$YR$259,0))</f>
        <v>3.1999999999999997</v>
      </c>
      <c r="M16" s="40">
        <f>INDEX('Aceite de Oliva'!$A$259:$YR$285,MATCH($B16,'Aceite de Oliva'!$A$259:$A$285,0),MATCH(M$5,'Aceite de Oliva'!$A$259:$YR$259,0))</f>
        <v>4.3599999999999994</v>
      </c>
      <c r="N16" s="40">
        <f>INDEX('Aceite de Oliva'!$A$259:$YR$285,MATCH($B16,'Aceite de Oliva'!$A$259:$A$285,0),MATCH(N$5,'Aceite de Oliva'!$A$259:$YR$259,0))</f>
        <v>4.09</v>
      </c>
      <c r="O16" s="40">
        <f>INDEX('Aceite de Oliva'!$A$259:$YR$285,MATCH($B16,'Aceite de Oliva'!$A$259:$A$285,0),MATCH(O$5,'Aceite de Oliva'!$A$259:$YR$259,0))</f>
        <v>1.79</v>
      </c>
      <c r="P16" s="40">
        <f>INDEX('Aceite de Oliva'!$A$259:$YR$285,MATCH($B16,'Aceite de Oliva'!$A$259:$A$285,0),MATCH(P$5,'Aceite de Oliva'!$A$259:$YR$259,0))</f>
        <v>1.8</v>
      </c>
    </row>
    <row r="17" spans="1:16" x14ac:dyDescent="0.3">
      <c r="A17" s="6"/>
      <c r="B17" s="16">
        <f t="shared" si="1"/>
        <v>2.9000000000000004</v>
      </c>
      <c r="C17" s="17">
        <f t="shared" si="2"/>
        <v>3.0000000000000004</v>
      </c>
      <c r="E17" s="40">
        <f>INDEX('Aceite de Oliva'!$A$259:$YR$285,MATCH($B17,'Aceite de Oliva'!$A$259:$A$285,0),MATCH(E$5,'Aceite de Oliva'!$A$259:$YR$259,0))</f>
        <v>10.66</v>
      </c>
      <c r="F17" s="40">
        <f>INDEX('Aceite de Oliva'!$A$259:$YR$285,MATCH($B17,'Aceite de Oliva'!$A$259:$A$285,0),MATCH(F$5,'Aceite de Oliva'!$A$259:$YR$259,0))</f>
        <v>23.47</v>
      </c>
      <c r="G17" s="40">
        <f>INDEX('Aceite de Oliva'!$A$259:$YR$285,MATCH($B17,'Aceite de Oliva'!$A$259:$A$285,0),MATCH(G$5,'Aceite de Oliva'!$A$259:$YR$259,0))</f>
        <v>41.19</v>
      </c>
      <c r="H17" s="40">
        <f>INDEX('Aceite de Oliva'!$A$259:$YR$285,MATCH($B17,'Aceite de Oliva'!$A$259:$A$285,0),MATCH(H$5,'Aceite de Oliva'!$A$259:$YR$259,0))</f>
        <v>49.339999999999996</v>
      </c>
      <c r="I17" s="40">
        <f>INDEX('Aceite de Oliva'!$A$259:$YR$285,MATCH($B17,'Aceite de Oliva'!$A$259:$A$285,0),MATCH(I$5,'Aceite de Oliva'!$A$259:$YR$259,0))</f>
        <v>46.52</v>
      </c>
      <c r="J17" s="40">
        <f>INDEX('Aceite de Oliva'!$A$259:$YR$285,MATCH($B17,'Aceite de Oliva'!$A$259:$A$285,0),MATCH(J$5,'Aceite de Oliva'!$A$259:$YR$259,0))</f>
        <v>45.839999999999996</v>
      </c>
      <c r="K17" s="40">
        <f>INDEX('Aceite de Oliva'!$A$259:$YR$285,MATCH($B17,'Aceite de Oliva'!$A$259:$A$285,0),MATCH(K$5,'Aceite de Oliva'!$A$259:$YR$259,0))</f>
        <v>49.059999999999995</v>
      </c>
      <c r="L17" s="40">
        <f>INDEX('Aceite de Oliva'!$A$259:$YR$285,MATCH($B17,'Aceite de Oliva'!$A$259:$A$285,0),MATCH(L$5,'Aceite de Oliva'!$A$259:$YR$259,0))</f>
        <v>43.6</v>
      </c>
      <c r="M17" s="40">
        <f>INDEX('Aceite de Oliva'!$A$259:$YR$285,MATCH($B17,'Aceite de Oliva'!$A$259:$A$285,0),MATCH(M$5,'Aceite de Oliva'!$A$259:$YR$259,0))</f>
        <v>9.6900000000000013</v>
      </c>
      <c r="N17" s="40">
        <f>INDEX('Aceite de Oliva'!$A$259:$YR$285,MATCH($B17,'Aceite de Oliva'!$A$259:$A$285,0),MATCH(N$5,'Aceite de Oliva'!$A$259:$YR$259,0))</f>
        <v>3.84</v>
      </c>
      <c r="O17" s="40">
        <f>INDEX('Aceite de Oliva'!$A$259:$YR$285,MATCH($B17,'Aceite de Oliva'!$A$259:$A$285,0),MATCH(O$5,'Aceite de Oliva'!$A$259:$YR$259,0))</f>
        <v>2.84</v>
      </c>
      <c r="P17" s="40">
        <f>INDEX('Aceite de Oliva'!$A$259:$YR$285,MATCH($B17,'Aceite de Oliva'!$A$259:$A$285,0),MATCH(P$5,'Aceite de Oliva'!$A$259:$YR$259,0))</f>
        <v>3.73</v>
      </c>
    </row>
    <row r="18" spans="1:16" x14ac:dyDescent="0.3">
      <c r="B18" s="16">
        <f t="shared" si="1"/>
        <v>3.0000000000000004</v>
      </c>
      <c r="C18" s="17">
        <f t="shared" si="2"/>
        <v>3.1000000000000005</v>
      </c>
      <c r="E18" s="40">
        <f>INDEX('Aceite de Oliva'!$A$259:$YR$285,MATCH($B18,'Aceite de Oliva'!$A$259:$A$285,0),MATCH(E$5,'Aceite de Oliva'!$A$259:$YR$259,0))</f>
        <v>2.8499999999999996</v>
      </c>
      <c r="F18" s="40">
        <f>INDEX('Aceite de Oliva'!$A$259:$YR$285,MATCH($B18,'Aceite de Oliva'!$A$259:$A$285,0),MATCH(F$5,'Aceite de Oliva'!$A$259:$YR$259,0))</f>
        <v>4.12</v>
      </c>
      <c r="G18" s="40">
        <f>INDEX('Aceite de Oliva'!$A$259:$YR$285,MATCH($B18,'Aceite de Oliva'!$A$259:$A$285,0),MATCH(G$5,'Aceite de Oliva'!$A$259:$YR$259,0))</f>
        <v>3.9899999999999998</v>
      </c>
      <c r="H18" s="40">
        <f>INDEX('Aceite de Oliva'!$A$259:$YR$285,MATCH($B18,'Aceite de Oliva'!$A$259:$A$285,0),MATCH(H$5,'Aceite de Oliva'!$A$259:$YR$259,0))</f>
        <v>2.33</v>
      </c>
      <c r="I18" s="40">
        <f>INDEX('Aceite de Oliva'!$A$259:$YR$285,MATCH($B18,'Aceite de Oliva'!$A$259:$A$285,0),MATCH(I$5,'Aceite de Oliva'!$A$259:$YR$259,0))</f>
        <v>4.5299999999999994</v>
      </c>
      <c r="J18" s="40">
        <f>INDEX('Aceite de Oliva'!$A$259:$YR$285,MATCH($B18,'Aceite de Oliva'!$A$259:$A$285,0),MATCH(J$5,'Aceite de Oliva'!$A$259:$YR$259,0))</f>
        <v>0.99</v>
      </c>
      <c r="K18" s="40">
        <f>INDEX('Aceite de Oliva'!$A$259:$YR$285,MATCH($B18,'Aceite de Oliva'!$A$259:$A$285,0),MATCH(K$5,'Aceite de Oliva'!$A$259:$YR$259,0))</f>
        <v>1</v>
      </c>
      <c r="L18" s="40">
        <f>INDEX('Aceite de Oliva'!$A$259:$YR$285,MATCH($B18,'Aceite de Oliva'!$A$259:$A$285,0),MATCH(L$5,'Aceite de Oliva'!$A$259:$YR$259,0))</f>
        <v>2.97</v>
      </c>
      <c r="M18" s="40">
        <f>INDEX('Aceite de Oliva'!$A$259:$YR$285,MATCH($B18,'Aceite de Oliva'!$A$259:$A$285,0),MATCH(M$5,'Aceite de Oliva'!$A$259:$YR$259,0))</f>
        <v>1.59</v>
      </c>
      <c r="N18" s="40">
        <f>INDEX('Aceite de Oliva'!$A$259:$YR$285,MATCH($B18,'Aceite de Oliva'!$A$259:$A$285,0),MATCH(N$5,'Aceite de Oliva'!$A$259:$YR$259,0))</f>
        <v>1.1000000000000001</v>
      </c>
      <c r="O18" s="40">
        <f>INDEX('Aceite de Oliva'!$A$259:$YR$285,MATCH($B18,'Aceite de Oliva'!$A$259:$A$285,0),MATCH(O$5,'Aceite de Oliva'!$A$259:$YR$259,0))</f>
        <v>1.39</v>
      </c>
      <c r="P18" s="40">
        <f>INDEX('Aceite de Oliva'!$A$259:$YR$285,MATCH($B18,'Aceite de Oliva'!$A$259:$A$285,0),MATCH(P$5,'Aceite de Oliva'!$A$259:$YR$259,0))</f>
        <v>0.33</v>
      </c>
    </row>
    <row r="19" spans="1:16" x14ac:dyDescent="0.3">
      <c r="B19" s="16">
        <f t="shared" si="1"/>
        <v>3.1000000000000005</v>
      </c>
      <c r="C19" s="17">
        <f t="shared" si="2"/>
        <v>3.2000000000000006</v>
      </c>
      <c r="E19" s="40">
        <f>INDEX('Aceite de Oliva'!$A$259:$YR$285,MATCH($B19,'Aceite de Oliva'!$A$259:$A$285,0),MATCH(E$5,'Aceite de Oliva'!$A$259:$YR$259,0))</f>
        <v>2.41</v>
      </c>
      <c r="F19" s="40">
        <f>INDEX('Aceite de Oliva'!$A$259:$YR$285,MATCH($B19,'Aceite de Oliva'!$A$259:$A$285,0),MATCH(F$5,'Aceite de Oliva'!$A$259:$YR$259,0))</f>
        <v>2.2599999999999998</v>
      </c>
      <c r="G19" s="40">
        <f>INDEX('Aceite de Oliva'!$A$259:$YR$285,MATCH($B19,'Aceite de Oliva'!$A$259:$A$285,0),MATCH(G$5,'Aceite de Oliva'!$A$259:$YR$259,0))</f>
        <v>0.82000000000000006</v>
      </c>
      <c r="H19" s="40">
        <f>INDEX('Aceite de Oliva'!$A$259:$YR$285,MATCH($B19,'Aceite de Oliva'!$A$259:$A$285,0),MATCH(H$5,'Aceite de Oliva'!$A$259:$YR$259,0))</f>
        <v>3.29</v>
      </c>
      <c r="I19" s="40">
        <f>INDEX('Aceite de Oliva'!$A$259:$YR$285,MATCH($B19,'Aceite de Oliva'!$A$259:$A$285,0),MATCH(I$5,'Aceite de Oliva'!$A$259:$YR$259,0))</f>
        <v>2</v>
      </c>
      <c r="J19" s="40">
        <f>INDEX('Aceite de Oliva'!$A$259:$YR$285,MATCH($B19,'Aceite de Oliva'!$A$259:$A$285,0),MATCH(J$5,'Aceite de Oliva'!$A$259:$YR$259,0))</f>
        <v>2.77</v>
      </c>
      <c r="K19" s="40">
        <f>INDEX('Aceite de Oliva'!$A$259:$YR$285,MATCH($B19,'Aceite de Oliva'!$A$259:$A$285,0),MATCH(K$5,'Aceite de Oliva'!$A$259:$YR$259,0))</f>
        <v>0.33999999999999997</v>
      </c>
      <c r="L19" s="40">
        <f>INDEX('Aceite de Oliva'!$A$259:$YR$285,MATCH($B19,'Aceite de Oliva'!$A$259:$A$285,0),MATCH(L$5,'Aceite de Oliva'!$A$259:$YR$259,0))</f>
        <v>0.66</v>
      </c>
      <c r="M19" s="40">
        <f>INDEX('Aceite de Oliva'!$A$259:$YR$285,MATCH($B19,'Aceite de Oliva'!$A$259:$A$285,0),MATCH(M$5,'Aceite de Oliva'!$A$259:$YR$259,0))</f>
        <v>0.78999999999999992</v>
      </c>
      <c r="N19" s="40">
        <f>INDEX('Aceite de Oliva'!$A$259:$YR$285,MATCH($B19,'Aceite de Oliva'!$A$259:$A$285,0),MATCH(N$5,'Aceite de Oliva'!$A$259:$YR$259,0))</f>
        <v>0.73</v>
      </c>
      <c r="O19" s="40">
        <f>INDEX('Aceite de Oliva'!$A$259:$YR$285,MATCH($B19,'Aceite de Oliva'!$A$259:$A$285,0),MATCH(O$5,'Aceite de Oliva'!$A$259:$YR$259,0))</f>
        <v>2.02</v>
      </c>
      <c r="P19" s="40">
        <f>INDEX('Aceite de Oliva'!$A$259:$YR$285,MATCH($B19,'Aceite de Oliva'!$A$259:$A$285,0),MATCH(P$5,'Aceite de Oliva'!$A$259:$YR$259,0))</f>
        <v>0.9</v>
      </c>
    </row>
    <row r="20" spans="1:16" x14ac:dyDescent="0.3">
      <c r="B20" s="16">
        <f t="shared" si="1"/>
        <v>3.2000000000000006</v>
      </c>
      <c r="C20" s="17">
        <f t="shared" si="2"/>
        <v>3.3000000000000007</v>
      </c>
      <c r="E20" s="40">
        <f>INDEX('Aceite de Oliva'!$A$259:$YR$285,MATCH($B20,'Aceite de Oliva'!$A$259:$A$285,0),MATCH(E$5,'Aceite de Oliva'!$A$259:$YR$259,0))</f>
        <v>0.78</v>
      </c>
      <c r="F20" s="40">
        <f>INDEX('Aceite de Oliva'!$A$259:$YR$285,MATCH($B20,'Aceite de Oliva'!$A$259:$A$285,0),MATCH(F$5,'Aceite de Oliva'!$A$259:$YR$259,0))</f>
        <v>16.009999999999998</v>
      </c>
      <c r="G20" s="40">
        <f>INDEX('Aceite de Oliva'!$A$259:$YR$285,MATCH($B20,'Aceite de Oliva'!$A$259:$A$285,0),MATCH(G$5,'Aceite de Oliva'!$A$259:$YR$259,0))</f>
        <v>2.46</v>
      </c>
      <c r="H20" s="40">
        <f>INDEX('Aceite de Oliva'!$A$259:$YR$285,MATCH($B20,'Aceite de Oliva'!$A$259:$A$285,0),MATCH(H$5,'Aceite de Oliva'!$A$259:$YR$259,0))</f>
        <v>2.77</v>
      </c>
      <c r="I20" s="40">
        <f>INDEX('Aceite de Oliva'!$A$259:$YR$285,MATCH($B20,'Aceite de Oliva'!$A$259:$A$285,0),MATCH(I$5,'Aceite de Oliva'!$A$259:$YR$259,0))</f>
        <v>1.8</v>
      </c>
      <c r="J20" s="40">
        <f>INDEX('Aceite de Oliva'!$A$259:$YR$285,MATCH($B20,'Aceite de Oliva'!$A$259:$A$285,0),MATCH(J$5,'Aceite de Oliva'!$A$259:$YR$259,0))</f>
        <v>0.85000000000000009</v>
      </c>
      <c r="K20" s="40">
        <f>INDEX('Aceite de Oliva'!$A$259:$YR$285,MATCH($B20,'Aceite de Oliva'!$A$259:$A$285,0),MATCH(K$5,'Aceite de Oliva'!$A$259:$YR$259,0))</f>
        <v>1.86</v>
      </c>
      <c r="L20" s="40">
        <f>INDEX('Aceite de Oliva'!$A$259:$YR$285,MATCH($B20,'Aceite de Oliva'!$A$259:$A$285,0),MATCH(L$5,'Aceite de Oliva'!$A$259:$YR$259,0))</f>
        <v>1.0899999999999999</v>
      </c>
      <c r="M20" s="40">
        <f>INDEX('Aceite de Oliva'!$A$259:$YR$285,MATCH($B20,'Aceite de Oliva'!$A$259:$A$285,0),MATCH(M$5,'Aceite de Oliva'!$A$259:$YR$259,0))</f>
        <v>0.27</v>
      </c>
      <c r="N20" s="40">
        <f>INDEX('Aceite de Oliva'!$A$259:$YR$285,MATCH($B20,'Aceite de Oliva'!$A$259:$A$285,0),MATCH(N$5,'Aceite de Oliva'!$A$259:$YR$259,0))</f>
        <v>1.27</v>
      </c>
      <c r="O20" s="40">
        <f>INDEX('Aceite de Oliva'!$A$259:$YR$285,MATCH($B20,'Aceite de Oliva'!$A$259:$A$285,0),MATCH(O$5,'Aceite de Oliva'!$A$259:$YR$259,0))</f>
        <v>0.17</v>
      </c>
      <c r="P20" s="40">
        <f>INDEX('Aceite de Oliva'!$A$259:$YR$285,MATCH($B20,'Aceite de Oliva'!$A$259:$A$285,0),MATCH(P$5,'Aceite de Oliva'!$A$259:$YR$259,0))</f>
        <v>0.28000000000000003</v>
      </c>
    </row>
    <row r="21" spans="1:16" x14ac:dyDescent="0.3">
      <c r="B21" s="16">
        <f t="shared" si="1"/>
        <v>3.3000000000000007</v>
      </c>
      <c r="C21" s="17">
        <f t="shared" si="2"/>
        <v>3.4000000000000008</v>
      </c>
      <c r="E21" s="40">
        <f>INDEX('Aceite de Oliva'!$A$259:$YR$285,MATCH($B21,'Aceite de Oliva'!$A$259:$A$285,0),MATCH(E$5,'Aceite de Oliva'!$A$259:$YR$259,0))</f>
        <v>3.1100000000000003</v>
      </c>
      <c r="F21" s="40">
        <f>INDEX('Aceite de Oliva'!$A$259:$YR$285,MATCH($B21,'Aceite de Oliva'!$A$259:$A$285,0),MATCH(F$5,'Aceite de Oliva'!$A$259:$YR$259,0))</f>
        <v>3.34</v>
      </c>
      <c r="G21" s="40">
        <f>INDEX('Aceite de Oliva'!$A$259:$YR$285,MATCH($B21,'Aceite de Oliva'!$A$259:$A$285,0),MATCH(G$5,'Aceite de Oliva'!$A$259:$YR$259,0))</f>
        <v>4.6500000000000004</v>
      </c>
      <c r="H21" s="40">
        <f>INDEX('Aceite de Oliva'!$A$259:$YR$285,MATCH($B21,'Aceite de Oliva'!$A$259:$A$285,0),MATCH(H$5,'Aceite de Oliva'!$A$259:$YR$259,0))</f>
        <v>2.7199999999999998</v>
      </c>
      <c r="I21" s="40">
        <f>INDEX('Aceite de Oliva'!$A$259:$YR$285,MATCH($B21,'Aceite de Oliva'!$A$259:$A$285,0),MATCH(I$5,'Aceite de Oliva'!$A$259:$YR$259,0))</f>
        <v>1.62</v>
      </c>
      <c r="J21" s="40">
        <f>INDEX('Aceite de Oliva'!$A$259:$YR$285,MATCH($B21,'Aceite de Oliva'!$A$259:$A$285,0),MATCH(J$5,'Aceite de Oliva'!$A$259:$YR$259,0))</f>
        <v>0.38</v>
      </c>
      <c r="K21" s="40">
        <f>INDEX('Aceite de Oliva'!$A$259:$YR$285,MATCH($B21,'Aceite de Oliva'!$A$259:$A$285,0),MATCH(K$5,'Aceite de Oliva'!$A$259:$YR$259,0))</f>
        <v>1.94</v>
      </c>
      <c r="L21" s="40">
        <f>INDEX('Aceite de Oliva'!$A$259:$YR$285,MATCH($B21,'Aceite de Oliva'!$A$259:$A$285,0),MATCH(L$5,'Aceite de Oliva'!$A$259:$YR$259,0))</f>
        <v>0.59</v>
      </c>
      <c r="M21" s="40">
        <f>INDEX('Aceite de Oliva'!$A$259:$YR$285,MATCH($B21,'Aceite de Oliva'!$A$259:$A$285,0),MATCH(M$5,'Aceite de Oliva'!$A$259:$YR$259,0))</f>
        <v>0.83</v>
      </c>
      <c r="N21" s="40">
        <f>INDEX('Aceite de Oliva'!$A$259:$YR$285,MATCH($B21,'Aceite de Oliva'!$A$259:$A$285,0),MATCH(N$5,'Aceite de Oliva'!$A$259:$YR$259,0))</f>
        <v>1.06</v>
      </c>
      <c r="O21" s="40">
        <f>INDEX('Aceite de Oliva'!$A$259:$YR$285,MATCH($B21,'Aceite de Oliva'!$A$259:$A$285,0),MATCH(O$5,'Aceite de Oliva'!$A$259:$YR$259,0))</f>
        <v>0.32</v>
      </c>
      <c r="P21" s="40">
        <f>INDEX('Aceite de Oliva'!$A$259:$YR$285,MATCH($B21,'Aceite de Oliva'!$A$259:$A$285,0),MATCH(P$5,'Aceite de Oliva'!$A$259:$YR$259,0))</f>
        <v>1.49</v>
      </c>
    </row>
    <row r="22" spans="1:16" x14ac:dyDescent="0.3">
      <c r="B22" s="16">
        <f t="shared" si="1"/>
        <v>3.4000000000000008</v>
      </c>
      <c r="C22" s="17">
        <f t="shared" si="2"/>
        <v>3.5000000000000009</v>
      </c>
      <c r="E22" s="40">
        <f>INDEX('Aceite de Oliva'!$A$259:$YR$285,MATCH($B22,'Aceite de Oliva'!$A$259:$A$285,0),MATCH(E$5,'Aceite de Oliva'!$A$259:$YR$259,0))</f>
        <v>4.99</v>
      </c>
      <c r="F22" s="40">
        <f>INDEX('Aceite de Oliva'!$A$259:$YR$285,MATCH($B22,'Aceite de Oliva'!$A$259:$A$285,0),MATCH(F$5,'Aceite de Oliva'!$A$259:$YR$259,0))</f>
        <v>3.3200000000000003</v>
      </c>
      <c r="G22" s="40">
        <f>INDEX('Aceite de Oliva'!$A$259:$YR$285,MATCH($B22,'Aceite de Oliva'!$A$259:$A$285,0),MATCH(G$5,'Aceite de Oliva'!$A$259:$YR$259,0))</f>
        <v>1.6500000000000001</v>
      </c>
      <c r="H22" s="40">
        <f>INDEX('Aceite de Oliva'!$A$259:$YR$285,MATCH($B22,'Aceite de Oliva'!$A$259:$A$285,0),MATCH(H$5,'Aceite de Oliva'!$A$259:$YR$259,0))</f>
        <v>1.97</v>
      </c>
      <c r="I22" s="40">
        <f>INDEX('Aceite de Oliva'!$A$259:$YR$285,MATCH($B22,'Aceite de Oliva'!$A$259:$A$285,0),MATCH(I$5,'Aceite de Oliva'!$A$259:$YR$259,0))</f>
        <v>2.1799999999999997</v>
      </c>
      <c r="J22" s="40">
        <f>INDEX('Aceite de Oliva'!$A$259:$YR$285,MATCH($B22,'Aceite de Oliva'!$A$259:$A$285,0),MATCH(J$5,'Aceite de Oliva'!$A$259:$YR$259,0))</f>
        <v>0.76</v>
      </c>
      <c r="K22" s="40">
        <f>INDEX('Aceite de Oliva'!$A$259:$YR$285,MATCH($B22,'Aceite de Oliva'!$A$259:$A$285,0),MATCH(K$5,'Aceite de Oliva'!$A$259:$YR$259,0))</f>
        <v>1.93</v>
      </c>
      <c r="L22" s="40">
        <f>INDEX('Aceite de Oliva'!$A$259:$YR$285,MATCH($B22,'Aceite de Oliva'!$A$259:$A$285,0),MATCH(L$5,'Aceite de Oliva'!$A$259:$YR$259,0))</f>
        <v>0.78</v>
      </c>
      <c r="M22" s="40">
        <f>INDEX('Aceite de Oliva'!$A$259:$YR$285,MATCH($B22,'Aceite de Oliva'!$A$259:$A$285,0),MATCH(M$5,'Aceite de Oliva'!$A$259:$YR$259,0))</f>
        <v>1.44</v>
      </c>
      <c r="N22" s="40">
        <f>INDEX('Aceite de Oliva'!$A$259:$YR$285,MATCH($B22,'Aceite de Oliva'!$A$259:$A$285,0),MATCH(N$5,'Aceite de Oliva'!$A$259:$YR$259,0))</f>
        <v>0.62</v>
      </c>
      <c r="O22" s="40">
        <f>INDEX('Aceite de Oliva'!$A$259:$YR$285,MATCH($B22,'Aceite de Oliva'!$A$259:$A$285,0),MATCH(O$5,'Aceite de Oliva'!$A$259:$YR$259,0))</f>
        <v>1.4000000000000001</v>
      </c>
      <c r="P22" s="40">
        <f>INDEX('Aceite de Oliva'!$A$259:$YR$285,MATCH($B22,'Aceite de Oliva'!$A$259:$A$285,0),MATCH(P$5,'Aceite de Oliva'!$A$259:$YR$259,0))</f>
        <v>1.3299999999999998</v>
      </c>
    </row>
    <row r="23" spans="1:16" x14ac:dyDescent="0.3">
      <c r="B23" s="16">
        <f t="shared" si="1"/>
        <v>3.5000000000000009</v>
      </c>
      <c r="C23" s="17">
        <f t="shared" si="2"/>
        <v>3.600000000000001</v>
      </c>
      <c r="E23" s="40">
        <f>INDEX('Aceite de Oliva'!$A$259:$YR$285,MATCH($B23,'Aceite de Oliva'!$A$259:$A$285,0),MATCH(E$5,'Aceite de Oliva'!$A$259:$YR$259,0))</f>
        <v>26.17</v>
      </c>
      <c r="F23" s="40">
        <f>INDEX('Aceite de Oliva'!$A$259:$YR$285,MATCH($B23,'Aceite de Oliva'!$A$259:$A$285,0),MATCH(F$5,'Aceite de Oliva'!$A$259:$YR$259,0))</f>
        <v>11.21</v>
      </c>
      <c r="G23" s="40">
        <f>INDEX('Aceite de Oliva'!$A$259:$YR$285,MATCH($B23,'Aceite de Oliva'!$A$259:$A$285,0),MATCH(G$5,'Aceite de Oliva'!$A$259:$YR$259,0))</f>
        <v>2.42</v>
      </c>
      <c r="H23" s="40">
        <f>INDEX('Aceite de Oliva'!$A$259:$YR$285,MATCH($B23,'Aceite de Oliva'!$A$259:$A$285,0),MATCH(H$5,'Aceite de Oliva'!$A$259:$YR$259,0))</f>
        <v>0.99</v>
      </c>
      <c r="I23" s="40">
        <f>INDEX('Aceite de Oliva'!$A$259:$YR$285,MATCH($B23,'Aceite de Oliva'!$A$259:$A$285,0),MATCH(I$5,'Aceite de Oliva'!$A$259:$YR$259,0))</f>
        <v>0.63</v>
      </c>
      <c r="J23" s="40">
        <f>INDEX('Aceite de Oliva'!$A$259:$YR$285,MATCH($B23,'Aceite de Oliva'!$A$259:$A$285,0),MATCH(J$5,'Aceite de Oliva'!$A$259:$YR$259,0))</f>
        <v>2.0099999999999998</v>
      </c>
      <c r="K23" s="40">
        <f>INDEX('Aceite de Oliva'!$A$259:$YR$285,MATCH($B23,'Aceite de Oliva'!$A$259:$A$285,0),MATCH(K$5,'Aceite de Oliva'!$A$259:$YR$259,0))</f>
        <v>1.4100000000000001</v>
      </c>
      <c r="L23" s="40">
        <f>INDEX('Aceite de Oliva'!$A$259:$YR$285,MATCH($B23,'Aceite de Oliva'!$A$259:$A$285,0),MATCH(L$5,'Aceite de Oliva'!$A$259:$YR$259,0))</f>
        <v>1.8900000000000001</v>
      </c>
      <c r="M23" s="40">
        <f>INDEX('Aceite de Oliva'!$A$259:$YR$285,MATCH($B23,'Aceite de Oliva'!$A$259:$A$285,0),MATCH(M$5,'Aceite de Oliva'!$A$259:$YR$259,0))</f>
        <v>0.75</v>
      </c>
      <c r="N23" s="40">
        <f>INDEX('Aceite de Oliva'!$A$259:$YR$285,MATCH($B23,'Aceite de Oliva'!$A$259:$A$285,0),MATCH(N$5,'Aceite de Oliva'!$A$259:$YR$259,0))</f>
        <v>1.69</v>
      </c>
      <c r="O23" s="40">
        <f>INDEX('Aceite de Oliva'!$A$259:$YR$285,MATCH($B23,'Aceite de Oliva'!$A$259:$A$285,0),MATCH(O$5,'Aceite de Oliva'!$A$259:$YR$259,0))</f>
        <v>0.63</v>
      </c>
      <c r="P23" s="40">
        <f>INDEX('Aceite de Oliva'!$A$259:$YR$285,MATCH($B23,'Aceite de Oliva'!$A$259:$A$285,0),MATCH(P$5,'Aceite de Oliva'!$A$259:$YR$259,0))</f>
        <v>1.26</v>
      </c>
    </row>
    <row r="24" spans="1:16" x14ac:dyDescent="0.3">
      <c r="B24" s="16">
        <f t="shared" si="1"/>
        <v>3.600000000000001</v>
      </c>
      <c r="C24" s="17">
        <f t="shared" si="2"/>
        <v>3.7000000000000011</v>
      </c>
      <c r="E24" s="40">
        <f>INDEX('Aceite de Oliva'!$A$259:$YR$285,MATCH($B24,'Aceite de Oliva'!$A$259:$A$285,0),MATCH(E$5,'Aceite de Oliva'!$A$259:$YR$259,0))</f>
        <v>29.68</v>
      </c>
      <c r="F24" s="40">
        <f>INDEX('Aceite de Oliva'!$A$259:$YR$285,MATCH($B24,'Aceite de Oliva'!$A$259:$A$285,0),MATCH(F$5,'Aceite de Oliva'!$A$259:$YR$259,0))</f>
        <v>8.32</v>
      </c>
      <c r="G24" s="40">
        <f>INDEX('Aceite de Oliva'!$A$259:$YR$285,MATCH($B24,'Aceite de Oliva'!$A$259:$A$285,0),MATCH(G$5,'Aceite de Oliva'!$A$259:$YR$259,0))</f>
        <v>1.62</v>
      </c>
      <c r="H24" s="40">
        <f>INDEX('Aceite de Oliva'!$A$259:$YR$285,MATCH($B24,'Aceite de Oliva'!$A$259:$A$285,0),MATCH(H$5,'Aceite de Oliva'!$A$259:$YR$259,0))</f>
        <v>2.6300000000000003</v>
      </c>
      <c r="I24" s="40">
        <f>INDEX('Aceite de Oliva'!$A$259:$YR$285,MATCH($B24,'Aceite de Oliva'!$A$259:$A$285,0),MATCH(I$5,'Aceite de Oliva'!$A$259:$YR$259,0))</f>
        <v>1.76</v>
      </c>
      <c r="J24" s="40">
        <f>INDEX('Aceite de Oliva'!$A$259:$YR$285,MATCH($B24,'Aceite de Oliva'!$A$259:$A$285,0),MATCH(J$5,'Aceite de Oliva'!$A$259:$YR$259,0))</f>
        <v>2.1999999999999997</v>
      </c>
      <c r="K24" s="40">
        <f>INDEX('Aceite de Oliva'!$A$259:$YR$285,MATCH($B24,'Aceite de Oliva'!$A$259:$A$285,0),MATCH(K$5,'Aceite de Oliva'!$A$259:$YR$259,0))</f>
        <v>1.5999999999999999</v>
      </c>
      <c r="L24" s="40">
        <f>INDEX('Aceite de Oliva'!$A$259:$YR$285,MATCH($B24,'Aceite de Oliva'!$A$259:$A$285,0),MATCH(L$5,'Aceite de Oliva'!$A$259:$YR$259,0))</f>
        <v>0.89999999999999991</v>
      </c>
      <c r="M24" s="40">
        <f>INDEX('Aceite de Oliva'!$A$259:$YR$285,MATCH($B24,'Aceite de Oliva'!$A$259:$A$285,0),MATCH(M$5,'Aceite de Oliva'!$A$259:$YR$259,0))</f>
        <v>0.18000000000000002</v>
      </c>
      <c r="N24" s="40">
        <f>INDEX('Aceite de Oliva'!$A$259:$YR$285,MATCH($B24,'Aceite de Oliva'!$A$259:$A$285,0),MATCH(N$5,'Aceite de Oliva'!$A$259:$YR$259,0))</f>
        <v>0.37</v>
      </c>
      <c r="O24" s="40">
        <f>INDEX('Aceite de Oliva'!$A$259:$YR$285,MATCH($B24,'Aceite de Oliva'!$A$259:$A$285,0),MATCH(O$5,'Aceite de Oliva'!$A$259:$YR$259,0))</f>
        <v>1.2</v>
      </c>
      <c r="P24" s="40">
        <f>INDEX('Aceite de Oliva'!$A$259:$YR$285,MATCH($B24,'Aceite de Oliva'!$A$259:$A$285,0),MATCH(P$5,'Aceite de Oliva'!$A$259:$YR$259,0))</f>
        <v>0.36</v>
      </c>
    </row>
    <row r="25" spans="1:16" x14ac:dyDescent="0.3">
      <c r="B25" s="16">
        <f t="shared" si="1"/>
        <v>3.7000000000000011</v>
      </c>
      <c r="C25" s="17">
        <f t="shared" si="2"/>
        <v>3.8000000000000012</v>
      </c>
      <c r="E25" s="40">
        <f>INDEX('Aceite de Oliva'!$A$259:$YR$285,MATCH($B25,'Aceite de Oliva'!$A$259:$A$285,0),MATCH(E$5,'Aceite de Oliva'!$A$259:$YR$259,0))</f>
        <v>2.27</v>
      </c>
      <c r="F25" s="40">
        <f>INDEX('Aceite de Oliva'!$A$259:$YR$285,MATCH($B25,'Aceite de Oliva'!$A$259:$A$285,0),MATCH(F$5,'Aceite de Oliva'!$A$259:$YR$259,0))</f>
        <v>2.09</v>
      </c>
      <c r="G25" s="40">
        <f>INDEX('Aceite de Oliva'!$A$259:$YR$285,MATCH($B25,'Aceite de Oliva'!$A$259:$A$285,0),MATCH(G$5,'Aceite de Oliva'!$A$259:$YR$259,0))</f>
        <v>0.56999999999999995</v>
      </c>
      <c r="H25" s="40">
        <f>INDEX('Aceite de Oliva'!$A$259:$YR$285,MATCH($B25,'Aceite de Oliva'!$A$259:$A$285,0),MATCH(H$5,'Aceite de Oliva'!$A$259:$YR$259,0))</f>
        <v>0.84</v>
      </c>
      <c r="I25" s="40">
        <f>INDEX('Aceite de Oliva'!$A$259:$YR$285,MATCH($B25,'Aceite de Oliva'!$A$259:$A$285,0),MATCH(I$5,'Aceite de Oliva'!$A$259:$YR$259,0))</f>
        <v>0.92</v>
      </c>
      <c r="J25" s="40">
        <f>INDEX('Aceite de Oliva'!$A$259:$YR$285,MATCH($B25,'Aceite de Oliva'!$A$259:$A$285,0),MATCH(J$5,'Aceite de Oliva'!$A$259:$YR$259,0))</f>
        <v>0.43</v>
      </c>
      <c r="K25" s="40">
        <f>INDEX('Aceite de Oliva'!$A$259:$YR$285,MATCH($B25,'Aceite de Oliva'!$A$259:$A$285,0),MATCH(K$5,'Aceite de Oliva'!$A$259:$YR$259,0))</f>
        <v>0.75</v>
      </c>
      <c r="L25" s="40">
        <f>INDEX('Aceite de Oliva'!$A$259:$YR$285,MATCH($B25,'Aceite de Oliva'!$A$259:$A$285,0),MATCH(L$5,'Aceite de Oliva'!$A$259:$YR$259,0))</f>
        <v>1.77</v>
      </c>
      <c r="M25" s="40">
        <f>INDEX('Aceite de Oliva'!$A$259:$YR$285,MATCH($B25,'Aceite de Oliva'!$A$259:$A$285,0),MATCH(M$5,'Aceite de Oliva'!$A$259:$YR$259,0))</f>
        <v>1.1599999999999999</v>
      </c>
      <c r="N25" s="40">
        <f>INDEX('Aceite de Oliva'!$A$259:$YR$285,MATCH($B25,'Aceite de Oliva'!$A$259:$A$285,0),MATCH(N$5,'Aceite de Oliva'!$A$259:$YR$259,0))</f>
        <v>0.61</v>
      </c>
      <c r="O25" s="40">
        <f>INDEX('Aceite de Oliva'!$A$259:$YR$285,MATCH($B25,'Aceite de Oliva'!$A$259:$A$285,0),MATCH(O$5,'Aceite de Oliva'!$A$259:$YR$259,0))</f>
        <v>1.7000000000000002</v>
      </c>
      <c r="P25" s="40">
        <f>INDEX('Aceite de Oliva'!$A$259:$YR$285,MATCH($B25,'Aceite de Oliva'!$A$259:$A$285,0),MATCH(P$5,'Aceite de Oliva'!$A$259:$YR$259,0))</f>
        <v>0.56999999999999995</v>
      </c>
    </row>
    <row r="26" spans="1:16" x14ac:dyDescent="0.3">
      <c r="B26" s="20">
        <f t="shared" si="1"/>
        <v>3.8000000000000012</v>
      </c>
      <c r="C26" s="21">
        <f t="shared" si="2"/>
        <v>3.9000000000000012</v>
      </c>
      <c r="E26" s="40">
        <f>INDEX('Aceite de Oliva'!$A$259:$YR$285,MATCH($B26,'Aceite de Oliva'!$A$259:$A$285,0),MATCH(E$5,'Aceite de Oliva'!$A$259:$YR$259,0))</f>
        <v>0.56000000000000005</v>
      </c>
      <c r="F26" s="40">
        <f>INDEX('Aceite de Oliva'!$A$259:$YR$285,MATCH($B26,'Aceite de Oliva'!$A$259:$A$285,0),MATCH(F$5,'Aceite de Oliva'!$A$259:$YR$259,0))</f>
        <v>0.8600000000000001</v>
      </c>
      <c r="G26" s="40">
        <f>INDEX('Aceite de Oliva'!$A$259:$YR$285,MATCH($B26,'Aceite de Oliva'!$A$259:$A$285,0),MATCH(G$5,'Aceite de Oliva'!$A$259:$YR$259,0))</f>
        <v>1.66</v>
      </c>
      <c r="H26" s="40">
        <f>INDEX('Aceite de Oliva'!$A$259:$YR$285,MATCH($B26,'Aceite de Oliva'!$A$259:$A$285,0),MATCH(H$5,'Aceite de Oliva'!$A$259:$YR$259,0))</f>
        <v>0.37</v>
      </c>
      <c r="I26" s="40">
        <f>INDEX('Aceite de Oliva'!$A$259:$YR$285,MATCH($B26,'Aceite de Oliva'!$A$259:$A$285,0),MATCH(I$5,'Aceite de Oliva'!$A$259:$YR$259,0))</f>
        <v>1.35</v>
      </c>
      <c r="J26" s="40">
        <f>INDEX('Aceite de Oliva'!$A$259:$YR$285,MATCH($B26,'Aceite de Oliva'!$A$259:$A$285,0),MATCH(J$5,'Aceite de Oliva'!$A$259:$YR$259,0))</f>
        <v>0.48</v>
      </c>
      <c r="K26" s="40">
        <f>INDEX('Aceite de Oliva'!$A$259:$YR$285,MATCH($B26,'Aceite de Oliva'!$A$259:$A$285,0),MATCH(K$5,'Aceite de Oliva'!$A$259:$YR$259,0))</f>
        <v>0.82000000000000006</v>
      </c>
      <c r="L26" s="40">
        <f>INDEX('Aceite de Oliva'!$A$259:$YR$285,MATCH($B26,'Aceite de Oliva'!$A$259:$A$285,0),MATCH(L$5,'Aceite de Oliva'!$A$259:$YR$259,0))</f>
        <v>0.82000000000000006</v>
      </c>
      <c r="M26" s="40">
        <f>INDEX('Aceite de Oliva'!$A$259:$YR$285,MATCH($B26,'Aceite de Oliva'!$A$259:$A$285,0),MATCH(M$5,'Aceite de Oliva'!$A$259:$YR$259,0))</f>
        <v>0.16</v>
      </c>
      <c r="N26" s="40">
        <f>INDEX('Aceite de Oliva'!$A$259:$YR$285,MATCH($B26,'Aceite de Oliva'!$A$259:$A$285,0),MATCH(N$5,'Aceite de Oliva'!$A$259:$YR$259,0))</f>
        <v>0.26</v>
      </c>
      <c r="O26" s="40">
        <f>INDEX('Aceite de Oliva'!$A$259:$YR$285,MATCH($B26,'Aceite de Oliva'!$A$259:$A$285,0),MATCH(O$5,'Aceite de Oliva'!$A$259:$YR$259,0))</f>
        <v>0.64999999999999991</v>
      </c>
      <c r="P26" s="40">
        <f>INDEX('Aceite de Oliva'!$A$259:$YR$285,MATCH($B26,'Aceite de Oliva'!$A$259:$A$285,0),MATCH(P$5,'Aceite de Oliva'!$A$259:$YR$259,0))</f>
        <v>0.17</v>
      </c>
    </row>
    <row r="27" spans="1:16" x14ac:dyDescent="0.3">
      <c r="B27" s="16">
        <f t="shared" si="1"/>
        <v>3.9000000000000012</v>
      </c>
      <c r="C27" s="17">
        <f t="shared" si="2"/>
        <v>4.0000000000000009</v>
      </c>
      <c r="E27" s="40">
        <f>INDEX('Aceite de Oliva'!$A$259:$YR$285,MATCH($B27,'Aceite de Oliva'!$A$259:$A$285,0),MATCH(E$5,'Aceite de Oliva'!$A$259:$YR$259,0))</f>
        <v>5.8999999999999995</v>
      </c>
      <c r="F27" s="40">
        <f>INDEX('Aceite de Oliva'!$A$259:$YR$285,MATCH($B27,'Aceite de Oliva'!$A$259:$A$285,0),MATCH(F$5,'Aceite de Oliva'!$A$259:$YR$259,0))</f>
        <v>2.6799999999999997</v>
      </c>
      <c r="G27" s="40">
        <f>INDEX('Aceite de Oliva'!$A$259:$YR$285,MATCH($B27,'Aceite de Oliva'!$A$259:$A$285,0),MATCH(G$5,'Aceite de Oliva'!$A$259:$YR$259,0))</f>
        <v>2.04</v>
      </c>
      <c r="H27" s="40">
        <f>INDEX('Aceite de Oliva'!$A$259:$YR$285,MATCH($B27,'Aceite de Oliva'!$A$259:$A$285,0),MATCH(H$5,'Aceite de Oliva'!$A$259:$YR$259,0))</f>
        <v>0.91</v>
      </c>
      <c r="I27" s="40">
        <f>INDEX('Aceite de Oliva'!$A$259:$YR$285,MATCH($B27,'Aceite de Oliva'!$A$259:$A$285,0),MATCH(I$5,'Aceite de Oliva'!$A$259:$YR$259,0))</f>
        <v>2.2999999999999998</v>
      </c>
      <c r="J27" s="40">
        <f>INDEX('Aceite de Oliva'!$A$259:$YR$285,MATCH($B27,'Aceite de Oliva'!$A$259:$A$285,0),MATCH(J$5,'Aceite de Oliva'!$A$259:$YR$259,0))</f>
        <v>3.15</v>
      </c>
      <c r="K27" s="40">
        <f>INDEX('Aceite de Oliva'!$A$259:$YR$285,MATCH($B27,'Aceite de Oliva'!$A$259:$A$285,0),MATCH(K$5,'Aceite de Oliva'!$A$259:$YR$259,0))</f>
        <v>1.95</v>
      </c>
      <c r="L27" s="40">
        <f>INDEX('Aceite de Oliva'!$A$259:$YR$285,MATCH($B27,'Aceite de Oliva'!$A$259:$A$285,0),MATCH(L$5,'Aceite de Oliva'!$A$259:$YR$259,0))</f>
        <v>2.4300000000000002</v>
      </c>
      <c r="M27" s="40">
        <f>INDEX('Aceite de Oliva'!$A$259:$YR$285,MATCH($B27,'Aceite de Oliva'!$A$259:$A$285,0),MATCH(M$5,'Aceite de Oliva'!$A$259:$YR$259,0))</f>
        <v>2.94</v>
      </c>
      <c r="N27" s="40">
        <f>INDEX('Aceite de Oliva'!$A$259:$YR$285,MATCH($B27,'Aceite de Oliva'!$A$259:$A$285,0),MATCH(N$5,'Aceite de Oliva'!$A$259:$YR$259,0))</f>
        <v>2.2799999999999998</v>
      </c>
      <c r="O27" s="40">
        <f>INDEX('Aceite de Oliva'!$A$259:$YR$285,MATCH($B27,'Aceite de Oliva'!$A$259:$A$285,0),MATCH(O$5,'Aceite de Oliva'!$A$259:$YR$259,0))</f>
        <v>2.5299999999999998</v>
      </c>
      <c r="P27" s="40">
        <f>INDEX('Aceite de Oliva'!$A$259:$YR$285,MATCH($B27,'Aceite de Oliva'!$A$259:$A$285,0),MATCH(P$5,'Aceite de Oliva'!$A$259:$YR$259,0))</f>
        <v>3.47</v>
      </c>
    </row>
    <row r="28" spans="1:16" x14ac:dyDescent="0.3">
      <c r="B28" s="16">
        <f t="shared" si="1"/>
        <v>4.0000000000000009</v>
      </c>
      <c r="C28" s="17">
        <f t="shared" si="2"/>
        <v>4.1000000000000005</v>
      </c>
      <c r="E28" s="40">
        <f>INDEX('Aceite de Oliva'!$A$259:$YR$285,MATCH($B28,'Aceite de Oliva'!$A$259:$A$285,0),MATCH(E$5,'Aceite de Oliva'!$A$259:$YR$259,0))</f>
        <v>1.28</v>
      </c>
      <c r="F28" s="40">
        <f>INDEX('Aceite de Oliva'!$A$259:$YR$285,MATCH($B28,'Aceite de Oliva'!$A$259:$A$285,0),MATCH(F$5,'Aceite de Oliva'!$A$259:$YR$259,0))</f>
        <v>0.2</v>
      </c>
      <c r="G28" s="40">
        <f>INDEX('Aceite de Oliva'!$A$259:$YR$285,MATCH($B28,'Aceite de Oliva'!$A$259:$A$285,0),MATCH(G$5,'Aceite de Oliva'!$A$259:$YR$259,0))</f>
        <v>0.27</v>
      </c>
      <c r="H28" s="40">
        <f>INDEX('Aceite de Oliva'!$A$259:$YR$285,MATCH($B28,'Aceite de Oliva'!$A$259:$A$285,0),MATCH(H$5,'Aceite de Oliva'!$A$259:$YR$259,0))</f>
        <v>0.3</v>
      </c>
      <c r="I28" s="40">
        <f>INDEX('Aceite de Oliva'!$A$259:$YR$285,MATCH($B28,'Aceite de Oliva'!$A$259:$A$285,0),MATCH(I$5,'Aceite de Oliva'!$A$259:$YR$259,0))</f>
        <v>0.53</v>
      </c>
      <c r="J28" s="40">
        <f>INDEX('Aceite de Oliva'!$A$259:$YR$285,MATCH($B28,'Aceite de Oliva'!$A$259:$A$285,0),MATCH(J$5,'Aceite de Oliva'!$A$259:$YR$259,0))</f>
        <v>0.25</v>
      </c>
      <c r="K28" s="40">
        <f>INDEX('Aceite de Oliva'!$A$259:$YR$285,MATCH($B28,'Aceite de Oliva'!$A$259:$A$285,0),MATCH(K$5,'Aceite de Oliva'!$A$259:$YR$259,0))</f>
        <v>0.72</v>
      </c>
      <c r="L28" s="40">
        <f>INDEX('Aceite de Oliva'!$A$259:$YR$285,MATCH($B28,'Aceite de Oliva'!$A$259:$A$285,0),MATCH(L$5,'Aceite de Oliva'!$A$259:$YR$259,0))</f>
        <v>0.22</v>
      </c>
      <c r="M28" s="40">
        <f>INDEX('Aceite de Oliva'!$A$259:$YR$285,MATCH($B28,'Aceite de Oliva'!$A$259:$A$285,0),MATCH(M$5,'Aceite de Oliva'!$A$259:$YR$259,0))</f>
        <v>0.97</v>
      </c>
      <c r="N28" s="40">
        <f>INDEX('Aceite de Oliva'!$A$259:$YR$285,MATCH($B28,'Aceite de Oliva'!$A$259:$A$285,0),MATCH(N$5,'Aceite de Oliva'!$A$259:$YR$259,0))</f>
        <v>0.65</v>
      </c>
      <c r="O28" s="40">
        <f>INDEX('Aceite de Oliva'!$A$259:$YR$285,MATCH($B28,'Aceite de Oliva'!$A$259:$A$285,0),MATCH(O$5,'Aceite de Oliva'!$A$259:$YR$259,0))</f>
        <v>0.41</v>
      </c>
      <c r="P28" s="40">
        <f>INDEX('Aceite de Oliva'!$A$259:$YR$285,MATCH($B28,'Aceite de Oliva'!$A$259:$A$285,0),MATCH(P$5,'Aceite de Oliva'!$A$259:$YR$259,0))</f>
        <v>0.52</v>
      </c>
    </row>
    <row r="29" spans="1:16" x14ac:dyDescent="0.3">
      <c r="B29" s="16">
        <f t="shared" si="1"/>
        <v>4.1000000000000005</v>
      </c>
      <c r="C29" s="17">
        <f t="shared" si="2"/>
        <v>4.2</v>
      </c>
      <c r="E29" s="40">
        <f>INDEX('Aceite de Oliva'!$A$259:$YR$285,MATCH($B29,'Aceite de Oliva'!$A$259:$A$285,0),MATCH(E$5,'Aceite de Oliva'!$A$259:$YR$259,0))</f>
        <v>0.86</v>
      </c>
      <c r="F29" s="40">
        <f>INDEX('Aceite de Oliva'!$A$259:$YR$285,MATCH($B29,'Aceite de Oliva'!$A$259:$A$285,0),MATCH(F$5,'Aceite de Oliva'!$A$259:$YR$259,0))</f>
        <v>0.32999999999999996</v>
      </c>
      <c r="G29" s="40">
        <f>INDEX('Aceite de Oliva'!$A$259:$YR$285,MATCH($B29,'Aceite de Oliva'!$A$259:$A$285,0),MATCH(G$5,'Aceite de Oliva'!$A$259:$YR$259,0))</f>
        <v>1.35</v>
      </c>
      <c r="H29" s="40">
        <f>INDEX('Aceite de Oliva'!$A$259:$YR$285,MATCH($B29,'Aceite de Oliva'!$A$259:$A$285,0),MATCH(H$5,'Aceite de Oliva'!$A$259:$YR$259,0))</f>
        <v>1.19</v>
      </c>
      <c r="I29" s="40">
        <f>INDEX('Aceite de Oliva'!$A$259:$YR$285,MATCH($B29,'Aceite de Oliva'!$A$259:$A$285,0),MATCH(I$5,'Aceite de Oliva'!$A$259:$YR$259,0))</f>
        <v>0.75</v>
      </c>
      <c r="J29" s="40">
        <f>INDEX('Aceite de Oliva'!$A$259:$YR$285,MATCH($B29,'Aceite de Oliva'!$A$259:$A$285,0),MATCH(J$5,'Aceite de Oliva'!$A$259:$YR$259,0))</f>
        <v>0.33999999999999997</v>
      </c>
      <c r="K29" s="40">
        <f>INDEX('Aceite de Oliva'!$A$259:$YR$285,MATCH($B29,'Aceite de Oliva'!$A$259:$A$285,0),MATCH(K$5,'Aceite de Oliva'!$A$259:$YR$259,0))</f>
        <v>0.87999999999999989</v>
      </c>
      <c r="L29" s="40">
        <f>INDEX('Aceite de Oliva'!$A$259:$YR$285,MATCH($B29,'Aceite de Oliva'!$A$259:$A$285,0),MATCH(L$5,'Aceite de Oliva'!$A$259:$YR$259,0))</f>
        <v>0.71</v>
      </c>
      <c r="M29" s="40">
        <f>INDEX('Aceite de Oliva'!$A$259:$YR$285,MATCH($B29,'Aceite de Oliva'!$A$259:$A$285,0),MATCH(M$5,'Aceite de Oliva'!$A$259:$YR$259,0))</f>
        <v>0.04</v>
      </c>
      <c r="N29" s="40">
        <f>INDEX('Aceite de Oliva'!$A$259:$YR$285,MATCH($B29,'Aceite de Oliva'!$A$259:$A$285,0),MATCH(N$5,'Aceite de Oliva'!$A$259:$YR$259,0))</f>
        <v>0.52</v>
      </c>
      <c r="O29" s="40">
        <f>INDEX('Aceite de Oliva'!$A$259:$YR$285,MATCH($B29,'Aceite de Oliva'!$A$259:$A$285,0),MATCH(O$5,'Aceite de Oliva'!$A$259:$YR$259,0))</f>
        <v>0.59000000000000008</v>
      </c>
      <c r="P29" s="40">
        <f>INDEX('Aceite de Oliva'!$A$259:$YR$285,MATCH($B29,'Aceite de Oliva'!$A$259:$A$285,0),MATCH(P$5,'Aceite de Oliva'!$A$259:$YR$259,0))</f>
        <v>0.51</v>
      </c>
    </row>
    <row r="30" spans="1:16" x14ac:dyDescent="0.3">
      <c r="B30" s="16">
        <f t="shared" si="1"/>
        <v>4.2</v>
      </c>
      <c r="C30" s="17">
        <f t="shared" si="2"/>
        <v>4.3</v>
      </c>
      <c r="E30" s="40">
        <f>INDEX('Aceite de Oliva'!$A$259:$YR$285,MATCH($B30,'Aceite de Oliva'!$A$259:$A$285,0),MATCH(E$5,'Aceite de Oliva'!$A$259:$YR$259,0))</f>
        <v>0.26</v>
      </c>
      <c r="F30" s="40">
        <f>INDEX('Aceite de Oliva'!$A$259:$YR$285,MATCH($B30,'Aceite de Oliva'!$A$259:$A$285,0),MATCH(F$5,'Aceite de Oliva'!$A$259:$YR$259,0))</f>
        <v>0.11</v>
      </c>
      <c r="G30" s="40">
        <f>INDEX('Aceite de Oliva'!$A$259:$YR$285,MATCH($B30,'Aceite de Oliva'!$A$259:$A$285,0),MATCH(G$5,'Aceite de Oliva'!$A$259:$YR$259,0))</f>
        <v>0.78</v>
      </c>
      <c r="H30" s="40">
        <f>INDEX('Aceite de Oliva'!$A$259:$YR$285,MATCH($B30,'Aceite de Oliva'!$A$259:$A$285,0),MATCH(H$5,'Aceite de Oliva'!$A$259:$YR$259,0))</f>
        <v>0.25</v>
      </c>
      <c r="I30" s="40">
        <f>INDEX('Aceite de Oliva'!$A$259:$YR$285,MATCH($B30,'Aceite de Oliva'!$A$259:$A$285,0),MATCH(I$5,'Aceite de Oliva'!$A$259:$YR$259,0))</f>
        <v>0.24000000000000002</v>
      </c>
      <c r="J30" s="40">
        <f>INDEX('Aceite de Oliva'!$A$259:$YR$285,MATCH($B30,'Aceite de Oliva'!$A$259:$A$285,0),MATCH(J$5,'Aceite de Oliva'!$A$259:$YR$259,0))</f>
        <v>0.4</v>
      </c>
      <c r="K30" s="40">
        <f>INDEX('Aceite de Oliva'!$A$259:$YR$285,MATCH($B30,'Aceite de Oliva'!$A$259:$A$285,0),MATCH(K$5,'Aceite de Oliva'!$A$259:$YR$259,0))</f>
        <v>0.42</v>
      </c>
      <c r="L30" s="40">
        <f>INDEX('Aceite de Oliva'!$A$259:$YR$285,MATCH($B30,'Aceite de Oliva'!$A$259:$A$285,0),MATCH(L$5,'Aceite de Oliva'!$A$259:$YR$259,0))</f>
        <v>0.33</v>
      </c>
      <c r="M30" s="40">
        <f>INDEX('Aceite de Oliva'!$A$259:$YR$285,MATCH($B30,'Aceite de Oliva'!$A$259:$A$285,0),MATCH(M$5,'Aceite de Oliva'!$A$259:$YR$259,0))</f>
        <v>0.06</v>
      </c>
      <c r="N30" s="40">
        <f>INDEX('Aceite de Oliva'!$A$259:$YR$285,MATCH($B30,'Aceite de Oliva'!$A$259:$A$285,0),MATCH(N$5,'Aceite de Oliva'!$A$259:$YR$259,0))</f>
        <v>0.71</v>
      </c>
      <c r="O30" s="40">
        <f>INDEX('Aceite de Oliva'!$A$259:$YR$285,MATCH($B30,'Aceite de Oliva'!$A$259:$A$285,0),MATCH(O$5,'Aceite de Oliva'!$A$259:$YR$259,0))</f>
        <v>0.05</v>
      </c>
      <c r="P30" s="40">
        <f>INDEX('Aceite de Oliva'!$A$259:$YR$285,MATCH($B30,'Aceite de Oliva'!$A$259:$A$285,0),MATCH(P$5,'Aceite de Oliva'!$A$259:$YR$259,0))</f>
        <v>0</v>
      </c>
    </row>
    <row r="31" spans="1:16" x14ac:dyDescent="0.3">
      <c r="B31" s="16">
        <f t="shared" si="1"/>
        <v>4.3</v>
      </c>
      <c r="C31" s="17">
        <f t="shared" si="2"/>
        <v>4.3999999999999995</v>
      </c>
      <c r="E31" s="40">
        <f>INDEX('Aceite de Oliva'!$A$259:$YR$285,MATCH($B31,'Aceite de Oliva'!$A$259:$A$285,0),MATCH(E$5,'Aceite de Oliva'!$A$259:$YR$259,0))</f>
        <v>0.23</v>
      </c>
      <c r="F31" s="40">
        <f>INDEX('Aceite de Oliva'!$A$259:$YR$285,MATCH($B31,'Aceite de Oliva'!$A$259:$A$285,0),MATCH(F$5,'Aceite de Oliva'!$A$259:$YR$259,0))</f>
        <v>0.13</v>
      </c>
      <c r="G31" s="40">
        <f>INDEX('Aceite de Oliva'!$A$259:$YR$285,MATCH($B31,'Aceite de Oliva'!$A$259:$A$285,0),MATCH(G$5,'Aceite de Oliva'!$A$259:$YR$259,0))</f>
        <v>0.19</v>
      </c>
      <c r="H31" s="40">
        <f>INDEX('Aceite de Oliva'!$A$259:$YR$285,MATCH($B31,'Aceite de Oliva'!$A$259:$A$285,0),MATCH(H$5,'Aceite de Oliva'!$A$259:$YR$259,0))</f>
        <v>0.11</v>
      </c>
      <c r="I31" s="40">
        <f>INDEX('Aceite de Oliva'!$A$259:$YR$285,MATCH($B31,'Aceite de Oliva'!$A$259:$A$285,0),MATCH(I$5,'Aceite de Oliva'!$A$259:$YR$259,0))</f>
        <v>0.69</v>
      </c>
      <c r="J31" s="40">
        <f>INDEX('Aceite de Oliva'!$A$259:$YR$285,MATCH($B31,'Aceite de Oliva'!$A$259:$A$285,0),MATCH(J$5,'Aceite de Oliva'!$A$259:$YR$259,0))</f>
        <v>0.11</v>
      </c>
      <c r="K31" s="40">
        <f>INDEX('Aceite de Oliva'!$A$259:$YR$285,MATCH($B31,'Aceite de Oliva'!$A$259:$A$285,0),MATCH(K$5,'Aceite de Oliva'!$A$259:$YR$259,0))</f>
        <v>0.16</v>
      </c>
      <c r="L31" s="40">
        <f>INDEX('Aceite de Oliva'!$A$259:$YR$285,MATCH($B31,'Aceite de Oliva'!$A$259:$A$285,0),MATCH(L$5,'Aceite de Oliva'!$A$259:$YR$259,0))</f>
        <v>0</v>
      </c>
      <c r="M31" s="40">
        <f>INDEX('Aceite de Oliva'!$A$259:$YR$285,MATCH($B31,'Aceite de Oliva'!$A$259:$A$285,0),MATCH(M$5,'Aceite de Oliva'!$A$259:$YR$259,0))</f>
        <v>0</v>
      </c>
      <c r="N31" s="40">
        <f>INDEX('Aceite de Oliva'!$A$259:$YR$285,MATCH($B31,'Aceite de Oliva'!$A$259:$A$285,0),MATCH(N$5,'Aceite de Oliva'!$A$259:$YR$259,0))</f>
        <v>0.11</v>
      </c>
      <c r="O31" s="40">
        <f>INDEX('Aceite de Oliva'!$A$259:$YR$285,MATCH($B31,'Aceite de Oliva'!$A$259:$A$285,0),MATCH(O$5,'Aceite de Oliva'!$A$259:$YR$259,0))</f>
        <v>0</v>
      </c>
      <c r="P31" s="40">
        <f>INDEX('Aceite de Oliva'!$A$259:$YR$285,MATCH($B31,'Aceite de Oliva'!$A$259:$A$285,0),MATCH(P$5,'Aceite de Oliva'!$A$259:$YR$259,0))</f>
        <v>0</v>
      </c>
    </row>
    <row r="32" spans="1:16" x14ac:dyDescent="0.3">
      <c r="B32" s="16">
        <f t="shared" si="1"/>
        <v>4.3999999999999995</v>
      </c>
      <c r="C32" s="17">
        <f t="shared" si="2"/>
        <v>4.4999999999999991</v>
      </c>
      <c r="E32" s="40">
        <f>INDEX('Aceite de Oliva'!$A$259:$YR$285,MATCH($B32,'Aceite de Oliva'!$A$259:$A$285,0),MATCH(E$5,'Aceite de Oliva'!$A$259:$YR$259,0))</f>
        <v>0.28999999999999998</v>
      </c>
      <c r="F32" s="40">
        <f>INDEX('Aceite de Oliva'!$A$259:$YR$285,MATCH($B32,'Aceite de Oliva'!$A$259:$A$285,0),MATCH(F$5,'Aceite de Oliva'!$A$259:$YR$259,0))</f>
        <v>0.51</v>
      </c>
      <c r="G32" s="40">
        <f>INDEX('Aceite de Oliva'!$A$259:$YR$285,MATCH($B32,'Aceite de Oliva'!$A$259:$A$285,0),MATCH(G$5,'Aceite de Oliva'!$A$259:$YR$259,0))</f>
        <v>0.27</v>
      </c>
      <c r="H32" s="40">
        <f>INDEX('Aceite de Oliva'!$A$259:$YR$285,MATCH($B32,'Aceite de Oliva'!$A$259:$A$285,0),MATCH(H$5,'Aceite de Oliva'!$A$259:$YR$259,0))</f>
        <v>0.59000000000000008</v>
      </c>
      <c r="I32" s="40">
        <f>INDEX('Aceite de Oliva'!$A$259:$YR$285,MATCH($B32,'Aceite de Oliva'!$A$259:$A$285,0),MATCH(I$5,'Aceite de Oliva'!$A$259:$YR$259,0))</f>
        <v>0.48000000000000004</v>
      </c>
      <c r="J32" s="40">
        <f>INDEX('Aceite de Oliva'!$A$259:$YR$285,MATCH($B32,'Aceite de Oliva'!$A$259:$A$285,0),MATCH(J$5,'Aceite de Oliva'!$A$259:$YR$259,0))</f>
        <v>1.6400000000000001</v>
      </c>
      <c r="K32" s="40">
        <f>INDEX('Aceite de Oliva'!$A$259:$YR$285,MATCH($B32,'Aceite de Oliva'!$A$259:$A$285,0),MATCH(K$5,'Aceite de Oliva'!$A$259:$YR$259,0))</f>
        <v>1.03</v>
      </c>
      <c r="L32" s="40">
        <f>INDEX('Aceite de Oliva'!$A$259:$YR$285,MATCH($B32,'Aceite de Oliva'!$A$259:$A$285,0),MATCH(L$5,'Aceite de Oliva'!$A$259:$YR$259,0))</f>
        <v>0.16999999999999998</v>
      </c>
      <c r="M32" s="40">
        <f>INDEX('Aceite de Oliva'!$A$259:$YR$285,MATCH($B32,'Aceite de Oliva'!$A$259:$A$285,0),MATCH(M$5,'Aceite de Oliva'!$A$259:$YR$259,0))</f>
        <v>0.16</v>
      </c>
      <c r="N32" s="40">
        <f>INDEX('Aceite de Oliva'!$A$259:$YR$285,MATCH($B32,'Aceite de Oliva'!$A$259:$A$285,0),MATCH(N$5,'Aceite de Oliva'!$A$259:$YR$259,0))</f>
        <v>0.52</v>
      </c>
      <c r="O32" s="40">
        <f>INDEX('Aceite de Oliva'!$A$259:$YR$285,MATCH($B32,'Aceite de Oliva'!$A$259:$A$285,0),MATCH(O$5,'Aceite de Oliva'!$A$259:$YR$259,0))</f>
        <v>0.12</v>
      </c>
      <c r="P32" s="40">
        <f>INDEX('Aceite de Oliva'!$A$259:$YR$285,MATCH($B32,'Aceite de Oliva'!$A$259:$A$285,0),MATCH(P$5,'Aceite de Oliva'!$A$259:$YR$259,0))</f>
        <v>0.09</v>
      </c>
    </row>
    <row r="33" spans="2:16" x14ac:dyDescent="0.3">
      <c r="B33" s="22">
        <f t="shared" si="1"/>
        <v>4.4999999999999991</v>
      </c>
      <c r="C33" s="23"/>
      <c r="E33" s="40">
        <f>INDEX('Aceite de Oliva'!$A$259:$YR$285,MATCH($B33,'Aceite de Oliva'!$A$259:$A$285,0),MATCH(E$5,'Aceite de Oliva'!$A$259:$YR$259,0))</f>
        <v>3.7100000000000004</v>
      </c>
      <c r="F33" s="40">
        <f>INDEX('Aceite de Oliva'!$A$259:$YR$285,MATCH($B33,'Aceite de Oliva'!$A$259:$A$285,0),MATCH(F$5,'Aceite de Oliva'!$A$259:$YR$259,0))</f>
        <v>4.58</v>
      </c>
      <c r="G33" s="40">
        <f>INDEX('Aceite de Oliva'!$A$259:$YR$285,MATCH($B33,'Aceite de Oliva'!$A$259:$A$285,0),MATCH(G$5,'Aceite de Oliva'!$A$259:$YR$259,0))</f>
        <v>5.6700000000000008</v>
      </c>
      <c r="H33" s="40">
        <f>INDEX('Aceite de Oliva'!$A$259:$YR$285,MATCH($B33,'Aceite de Oliva'!$A$259:$A$285,0),MATCH(H$5,'Aceite de Oliva'!$A$259:$YR$259,0))</f>
        <v>4.5199999999999996</v>
      </c>
      <c r="I33" s="40">
        <f>INDEX('Aceite de Oliva'!$A$259:$YR$285,MATCH($B33,'Aceite de Oliva'!$A$259:$A$285,0),MATCH(I$5,'Aceite de Oliva'!$A$259:$YR$259,0))</f>
        <v>3.91</v>
      </c>
      <c r="J33" s="40">
        <f>INDEX('Aceite de Oliva'!$A$259:$YR$285,MATCH($B33,'Aceite de Oliva'!$A$259:$A$285,0),MATCH(J$5,'Aceite de Oliva'!$A$259:$YR$259,0))</f>
        <v>2.5</v>
      </c>
      <c r="K33" s="40">
        <f>INDEX('Aceite de Oliva'!$A$259:$YR$285,MATCH($B33,'Aceite de Oliva'!$A$259:$A$285,0),MATCH(K$5,'Aceite de Oliva'!$A$259:$YR$259,0))</f>
        <v>3.0599999999999996</v>
      </c>
      <c r="L33" s="40">
        <f>INDEX('Aceite de Oliva'!$A$259:$YR$285,MATCH($B33,'Aceite de Oliva'!$A$259:$A$285,0),MATCH(L$5,'Aceite de Oliva'!$A$259:$YR$259,0))</f>
        <v>1.7800000000000002</v>
      </c>
      <c r="M33" s="40">
        <f>INDEX('Aceite de Oliva'!$A$259:$YR$285,MATCH($B33,'Aceite de Oliva'!$A$259:$A$285,0),MATCH(M$5,'Aceite de Oliva'!$A$259:$YR$259,0))</f>
        <v>2.2599999999999998</v>
      </c>
      <c r="N33" s="40">
        <f>INDEX('Aceite de Oliva'!$A$259:$YR$285,MATCH($B33,'Aceite de Oliva'!$A$259:$A$285,0),MATCH(N$5,'Aceite de Oliva'!$A$259:$YR$259,0))</f>
        <v>2.0299999999999998</v>
      </c>
      <c r="O33" s="40">
        <f>INDEX('Aceite de Oliva'!$A$259:$YR$285,MATCH($B33,'Aceite de Oliva'!$A$259:$A$285,0),MATCH(O$5,'Aceite de Oliva'!$A$259:$YR$259,0))</f>
        <v>1.3699999999999999</v>
      </c>
      <c r="P33" s="40">
        <f>INDEX('Aceite de Oliva'!$A$259:$YR$285,MATCH($B33,'Aceite de Oliva'!$A$259:$A$285,0),MATCH(P$5,'Aceite de Oliva'!$A$259:$YR$259,0))</f>
        <v>1.69</v>
      </c>
    </row>
    <row r="34" spans="2:16" x14ac:dyDescent="0.3">
      <c r="B34" s="2"/>
      <c r="C34" s="2"/>
      <c r="E34" s="6"/>
      <c r="F34" s="6"/>
      <c r="G34" s="6"/>
      <c r="H34" s="6"/>
      <c r="I34" s="6"/>
      <c r="P34" s="38"/>
    </row>
    <row r="35" spans="2:16" x14ac:dyDescent="0.3">
      <c r="B35" s="2"/>
      <c r="C35" s="2"/>
      <c r="E35" s="40">
        <f>SUM(E10:E34)</f>
        <v>99.980000000000018</v>
      </c>
      <c r="F35" s="40">
        <f t="shared" ref="F35:P35" si="3">SUM(F10:F34)</f>
        <v>100.05</v>
      </c>
      <c r="G35" s="40">
        <f t="shared" si="3"/>
        <v>100.01999999999998</v>
      </c>
      <c r="H35" s="40">
        <f t="shared" si="3"/>
        <v>99.979999999999976</v>
      </c>
      <c r="I35" s="40">
        <f t="shared" si="3"/>
        <v>99.969999999999985</v>
      </c>
      <c r="J35" s="40">
        <f t="shared" si="3"/>
        <v>100.01000000000002</v>
      </c>
      <c r="K35" s="40">
        <f t="shared" si="3"/>
        <v>100.03999999999998</v>
      </c>
      <c r="L35" s="40">
        <f t="shared" si="3"/>
        <v>100.02</v>
      </c>
      <c r="M35" s="40">
        <f t="shared" si="3"/>
        <v>100.03</v>
      </c>
      <c r="N35" s="40">
        <f t="shared" si="3"/>
        <v>100.03000000000002</v>
      </c>
      <c r="O35" s="40">
        <f t="shared" si="3"/>
        <v>99.990000000000023</v>
      </c>
      <c r="P35" s="40">
        <f t="shared" si="3"/>
        <v>99.97</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topLeftCell="A27" zoomScale="90" zoomScaleNormal="90" workbookViewId="0">
      <selection activeCell="J68" sqref="J68"/>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59" t="s">
        <v>371</v>
      </c>
      <c r="C45" s="60"/>
      <c r="D45" s="60"/>
      <c r="E45" s="60"/>
      <c r="F45" s="60"/>
      <c r="G45" s="60"/>
      <c r="H45" s="60"/>
      <c r="I45" s="60"/>
      <c r="J45" s="60"/>
      <c r="K45" s="60"/>
      <c r="L45" s="60"/>
      <c r="M45" s="60"/>
      <c r="N45" s="60"/>
      <c r="O45" s="61"/>
    </row>
    <row r="46" spans="2:16" ht="15.9" customHeight="1" x14ac:dyDescent="0.3">
      <c r="B46" s="62"/>
      <c r="C46" s="63"/>
      <c r="D46" s="63"/>
      <c r="E46" s="63"/>
      <c r="F46" s="63"/>
      <c r="G46" s="63"/>
      <c r="H46" s="63"/>
      <c r="I46" s="63"/>
      <c r="J46" s="63"/>
      <c r="K46" s="63"/>
      <c r="L46" s="63"/>
      <c r="M46" s="63"/>
      <c r="N46" s="63"/>
      <c r="O46" s="64"/>
    </row>
    <row r="47" spans="2:16" ht="15.9" customHeight="1" x14ac:dyDescent="0.3">
      <c r="B47" s="62"/>
      <c r="C47" s="63"/>
      <c r="D47" s="63"/>
      <c r="E47" s="63"/>
      <c r="F47" s="63"/>
      <c r="G47" s="63"/>
      <c r="H47" s="63"/>
      <c r="I47" s="63"/>
      <c r="J47" s="63"/>
      <c r="K47" s="63"/>
      <c r="L47" s="63"/>
      <c r="M47" s="63"/>
      <c r="N47" s="63"/>
      <c r="O47" s="64"/>
    </row>
    <row r="48" spans="2:16" ht="15.9" customHeight="1" x14ac:dyDescent="0.3">
      <c r="B48" s="62"/>
      <c r="C48" s="63"/>
      <c r="D48" s="63"/>
      <c r="E48" s="63"/>
      <c r="F48" s="63"/>
      <c r="G48" s="63"/>
      <c r="H48" s="63"/>
      <c r="I48" s="63"/>
      <c r="J48" s="63"/>
      <c r="K48" s="63"/>
      <c r="L48" s="63"/>
      <c r="M48" s="63"/>
      <c r="N48" s="63"/>
      <c r="O48" s="64"/>
    </row>
    <row r="49" spans="2:15" ht="15.9" customHeight="1" x14ac:dyDescent="0.3">
      <c r="B49" s="62"/>
      <c r="C49" s="63"/>
      <c r="D49" s="63"/>
      <c r="E49" s="63"/>
      <c r="F49" s="63"/>
      <c r="G49" s="63"/>
      <c r="H49" s="63"/>
      <c r="I49" s="63"/>
      <c r="J49" s="63"/>
      <c r="K49" s="63"/>
      <c r="L49" s="63"/>
      <c r="M49" s="63"/>
      <c r="N49" s="63"/>
      <c r="O49" s="64"/>
    </row>
    <row r="50" spans="2:15" ht="15.9" customHeight="1" x14ac:dyDescent="0.3">
      <c r="B50" s="62"/>
      <c r="C50" s="63"/>
      <c r="D50" s="63"/>
      <c r="E50" s="63"/>
      <c r="F50" s="63"/>
      <c r="G50" s="63"/>
      <c r="H50" s="63"/>
      <c r="I50" s="63"/>
      <c r="J50" s="63"/>
      <c r="K50" s="63"/>
      <c r="L50" s="63"/>
      <c r="M50" s="63"/>
      <c r="N50" s="63"/>
      <c r="O50" s="64"/>
    </row>
    <row r="51" spans="2:15" ht="15.9" customHeight="1" x14ac:dyDescent="0.3">
      <c r="B51" s="62"/>
      <c r="C51" s="63"/>
      <c r="D51" s="63"/>
      <c r="E51" s="63"/>
      <c r="F51" s="63"/>
      <c r="G51" s="63"/>
      <c r="H51" s="63"/>
      <c r="I51" s="63"/>
      <c r="J51" s="63"/>
      <c r="K51" s="63"/>
      <c r="L51" s="63"/>
      <c r="M51" s="63"/>
      <c r="N51" s="63"/>
      <c r="O51" s="64"/>
    </row>
    <row r="52" spans="2:15" ht="15.9" customHeight="1" x14ac:dyDescent="0.3">
      <c r="B52" s="62"/>
      <c r="C52" s="63"/>
      <c r="D52" s="63"/>
      <c r="E52" s="63"/>
      <c r="F52" s="63"/>
      <c r="G52" s="63"/>
      <c r="H52" s="63"/>
      <c r="I52" s="63"/>
      <c r="J52" s="63"/>
      <c r="K52" s="63"/>
      <c r="L52" s="63"/>
      <c r="M52" s="63"/>
      <c r="N52" s="63"/>
      <c r="O52" s="64"/>
    </row>
    <row r="53" spans="2:15" ht="15.9" customHeight="1" x14ac:dyDescent="0.3">
      <c r="B53" s="62"/>
      <c r="C53" s="63"/>
      <c r="D53" s="63"/>
      <c r="E53" s="63"/>
      <c r="F53" s="63"/>
      <c r="G53" s="63"/>
      <c r="H53" s="63"/>
      <c r="I53" s="63"/>
      <c r="J53" s="63"/>
      <c r="K53" s="63"/>
      <c r="L53" s="63"/>
      <c r="M53" s="63"/>
      <c r="N53" s="63"/>
      <c r="O53" s="64"/>
    </row>
    <row r="54" spans="2:15" ht="15.9" customHeight="1" x14ac:dyDescent="0.3">
      <c r="B54" s="62"/>
      <c r="C54" s="63"/>
      <c r="D54" s="63"/>
      <c r="E54" s="63"/>
      <c r="F54" s="63"/>
      <c r="G54" s="63"/>
      <c r="H54" s="63"/>
      <c r="I54" s="63"/>
      <c r="J54" s="63"/>
      <c r="K54" s="63"/>
      <c r="L54" s="63"/>
      <c r="M54" s="63"/>
      <c r="N54" s="63"/>
      <c r="O54" s="64"/>
    </row>
    <row r="55" spans="2:15" ht="15.9" customHeight="1" x14ac:dyDescent="0.3">
      <c r="B55" s="62"/>
      <c r="C55" s="63"/>
      <c r="D55" s="63"/>
      <c r="E55" s="63"/>
      <c r="F55" s="63"/>
      <c r="G55" s="63"/>
      <c r="H55" s="63"/>
      <c r="I55" s="63"/>
      <c r="J55" s="63"/>
      <c r="K55" s="63"/>
      <c r="L55" s="63"/>
      <c r="M55" s="63"/>
      <c r="N55" s="63"/>
      <c r="O55" s="64"/>
    </row>
    <row r="56" spans="2:15" ht="15.9" customHeight="1" x14ac:dyDescent="0.3">
      <c r="B56" s="62"/>
      <c r="C56" s="63"/>
      <c r="D56" s="63"/>
      <c r="E56" s="63"/>
      <c r="F56" s="63"/>
      <c r="G56" s="63"/>
      <c r="H56" s="63"/>
      <c r="I56" s="63"/>
      <c r="J56" s="63"/>
      <c r="K56" s="63"/>
      <c r="L56" s="63"/>
      <c r="M56" s="63"/>
      <c r="N56" s="63"/>
      <c r="O56" s="64"/>
    </row>
    <row r="57" spans="2:15" ht="15.9" customHeight="1" x14ac:dyDescent="0.3">
      <c r="B57" s="62"/>
      <c r="C57" s="63"/>
      <c r="D57" s="63"/>
      <c r="E57" s="63"/>
      <c r="F57" s="63"/>
      <c r="G57" s="63"/>
      <c r="H57" s="63"/>
      <c r="I57" s="63"/>
      <c r="J57" s="63"/>
      <c r="K57" s="63"/>
      <c r="L57" s="63"/>
      <c r="M57" s="63"/>
      <c r="N57" s="63"/>
      <c r="O57" s="64"/>
    </row>
    <row r="58" spans="2:15" ht="15.9" customHeight="1" x14ac:dyDescent="0.3">
      <c r="B58" s="62"/>
      <c r="C58" s="63"/>
      <c r="D58" s="63"/>
      <c r="E58" s="63"/>
      <c r="F58" s="63"/>
      <c r="G58" s="63"/>
      <c r="H58" s="63"/>
      <c r="I58" s="63"/>
      <c r="J58" s="63"/>
      <c r="K58" s="63"/>
      <c r="L58" s="63"/>
      <c r="M58" s="63"/>
      <c r="N58" s="63"/>
      <c r="O58" s="64"/>
    </row>
    <row r="59" spans="2:15" ht="15.9" customHeight="1" x14ac:dyDescent="0.3">
      <c r="B59" s="62"/>
      <c r="C59" s="63"/>
      <c r="D59" s="63"/>
      <c r="E59" s="63"/>
      <c r="F59" s="63"/>
      <c r="G59" s="63"/>
      <c r="H59" s="63"/>
      <c r="I59" s="63"/>
      <c r="J59" s="63"/>
      <c r="K59" s="63"/>
      <c r="L59" s="63"/>
      <c r="M59" s="63"/>
      <c r="N59" s="63"/>
      <c r="O59" s="64"/>
    </row>
    <row r="60" spans="2:15" ht="15.9" customHeight="1" x14ac:dyDescent="0.3">
      <c r="B60" s="62"/>
      <c r="C60" s="63"/>
      <c r="D60" s="63"/>
      <c r="E60" s="63"/>
      <c r="F60" s="63"/>
      <c r="G60" s="63"/>
      <c r="H60" s="63"/>
      <c r="I60" s="63"/>
      <c r="J60" s="63"/>
      <c r="K60" s="63"/>
      <c r="L60" s="63"/>
      <c r="M60" s="63"/>
      <c r="N60" s="63"/>
      <c r="O60" s="64"/>
    </row>
    <row r="61" spans="2:15" ht="15.9" customHeight="1" x14ac:dyDescent="0.3">
      <c r="B61" s="62"/>
      <c r="C61" s="63"/>
      <c r="D61" s="63"/>
      <c r="E61" s="63"/>
      <c r="F61" s="63"/>
      <c r="G61" s="63"/>
      <c r="H61" s="63"/>
      <c r="I61" s="63"/>
      <c r="J61" s="63"/>
      <c r="K61" s="63"/>
      <c r="L61" s="63"/>
      <c r="M61" s="63"/>
      <c r="N61" s="63"/>
      <c r="O61" s="64"/>
    </row>
    <row r="62" spans="2:15" ht="15.9" customHeight="1" x14ac:dyDescent="0.3">
      <c r="B62" s="62"/>
      <c r="C62" s="63"/>
      <c r="D62" s="63"/>
      <c r="E62" s="63"/>
      <c r="F62" s="63"/>
      <c r="G62" s="63"/>
      <c r="H62" s="63"/>
      <c r="I62" s="63"/>
      <c r="J62" s="63"/>
      <c r="K62" s="63"/>
      <c r="L62" s="63"/>
      <c r="M62" s="63"/>
      <c r="N62" s="63"/>
      <c r="O62" s="64"/>
    </row>
    <row r="63" spans="2:15" ht="15.9" customHeight="1" x14ac:dyDescent="0.3">
      <c r="B63" s="62"/>
      <c r="C63" s="63"/>
      <c r="D63" s="63"/>
      <c r="E63" s="63"/>
      <c r="F63" s="63"/>
      <c r="G63" s="63"/>
      <c r="H63" s="63"/>
      <c r="I63" s="63"/>
      <c r="J63" s="63"/>
      <c r="K63" s="63"/>
      <c r="L63" s="63"/>
      <c r="M63" s="63"/>
      <c r="N63" s="63"/>
      <c r="O63" s="64"/>
    </row>
    <row r="64" spans="2:15" ht="15.9" customHeight="1" x14ac:dyDescent="0.3">
      <c r="B64" s="62"/>
      <c r="C64" s="63"/>
      <c r="D64" s="63"/>
      <c r="E64" s="63"/>
      <c r="F64" s="63"/>
      <c r="G64" s="63"/>
      <c r="H64" s="63"/>
      <c r="I64" s="63"/>
      <c r="J64" s="63"/>
      <c r="K64" s="63"/>
      <c r="L64" s="63"/>
      <c r="M64" s="63"/>
      <c r="N64" s="63"/>
      <c r="O64" s="64"/>
    </row>
    <row r="65" spans="2:15" ht="15.9" customHeight="1" x14ac:dyDescent="0.3">
      <c r="B65" s="62"/>
      <c r="C65" s="63"/>
      <c r="D65" s="63"/>
      <c r="E65" s="63"/>
      <c r="F65" s="63"/>
      <c r="G65" s="63"/>
      <c r="H65" s="63"/>
      <c r="I65" s="63"/>
      <c r="J65" s="63"/>
      <c r="K65" s="63"/>
      <c r="L65" s="63"/>
      <c r="M65" s="63"/>
      <c r="N65" s="63"/>
      <c r="O65" s="64"/>
    </row>
    <row r="66" spans="2:15" ht="15.9" customHeight="1" x14ac:dyDescent="0.3">
      <c r="B66" s="62"/>
      <c r="C66" s="63"/>
      <c r="D66" s="63"/>
      <c r="E66" s="63"/>
      <c r="F66" s="63"/>
      <c r="G66" s="63"/>
      <c r="H66" s="63"/>
      <c r="I66" s="63"/>
      <c r="J66" s="63"/>
      <c r="K66" s="63"/>
      <c r="L66" s="63"/>
      <c r="M66" s="63"/>
      <c r="N66" s="63"/>
      <c r="O66" s="64"/>
    </row>
    <row r="67" spans="2:15" ht="15.9" customHeight="1" x14ac:dyDescent="0.3">
      <c r="B67" s="65"/>
      <c r="C67" s="66"/>
      <c r="D67" s="66"/>
      <c r="E67" s="66"/>
      <c r="F67" s="66"/>
      <c r="G67" s="66"/>
      <c r="H67" s="66"/>
      <c r="I67" s="66"/>
      <c r="J67" s="66"/>
      <c r="K67" s="66"/>
      <c r="L67" s="66"/>
      <c r="M67" s="66"/>
      <c r="N67" s="66"/>
      <c r="O67" s="67"/>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3</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2021-07-09T08:07:57Z</dcterms:modified>
</cp:coreProperties>
</file>