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patata total por tipos" sheetId="17" r:id="rId17"/>
    <sheet name="rem13no)" sheetId="18" r:id="rId18"/>
    <sheet name="rem14no)" sheetId="19" r:id="rId19"/>
    <sheet name="alg15dón" sheetId="20" r:id="rId20"/>
    <sheet name="tom16-V)" sheetId="21" r:id="rId21"/>
    <sheet name="tom17II)" sheetId="22" r:id="rId22"/>
    <sheet name="tom18tal" sheetId="23" r:id="rId23"/>
    <sheet name="tomate epoca de recolección" sheetId="24" r:id="rId24"/>
    <sheet name="alc19ofa" sheetId="25" r:id="rId25"/>
    <sheet name="ceb20osa" sheetId="26" r:id="rId26"/>
    <sheet name="end21ias" sheetId="27" r:id="rId27"/>
    <sheet name="esc22las" sheetId="28" r:id="rId28"/>
    <sheet name="esp23cas" sheetId="29" r:id="rId29"/>
    <sheet name="cha24ñón" sheetId="30" r:id="rId30"/>
    <sheet name="otr25tas" sheetId="31" r:id="rId31"/>
    <sheet name="bró26oli" sheetId="32" r:id="rId32"/>
    <sheet name="api27pio" sheetId="33" r:id="rId33"/>
    <sheet name="pep28ino" sheetId="34" r:id="rId34"/>
    <sheet name="ber29ena" sheetId="35" r:id="rId35"/>
    <sheet name="cal30cín" sheetId="36" r:id="rId36"/>
    <sheet name="nab31abo" sheetId="37" r:id="rId37"/>
    <sheet name="ráb32ano" sheetId="38" r:id="rId38"/>
    <sheet name="pue33rro" sheetId="39" r:id="rId39"/>
    <sheet name="pom34elo" sheetId="40" r:id="rId40"/>
    <sheet name="sat35mas" sheetId="41" r:id="rId41"/>
    <sheet name="cle36nas" sheetId="42" r:id="rId42"/>
    <sheet name="híb37na)" sheetId="43" r:id="rId43"/>
    <sheet name="kiw38iwi" sheetId="44" r:id="rId44"/>
    <sheet name="cas39aña" sheetId="45" r:id="rId45"/>
    <sheet name="ace40ara" sheetId="46" r:id="rId46"/>
    <sheet name="ace41ite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nm.Print_Area" localSheetId="1">'índice'!$A$1:$I$79</definedName>
    <definedName name="_xlnm.Print_Area" localSheetId="0">'portada'!$A$1:$K$70</definedName>
    <definedName name="_xlnm.Print_Area" localSheetId="2">'resumen nacional'!$A$1:$AP$88</definedName>
    <definedName name="CALEABRIL" localSheetId="1">#REF!</definedName>
    <definedName name="CALEABRIL" localSheetId="0">#REF!</definedName>
    <definedName name="CALEABRIL">#REF!</definedName>
    <definedName name="CALEAGOSTO" localSheetId="1">#REF!</definedName>
    <definedName name="CALEAGOSTO" localSheetId="0">#REF!</definedName>
    <definedName name="CALEAGOSTO">#REF!</definedName>
    <definedName name="CALEAÑOAVANCE" localSheetId="1">#REF!</definedName>
    <definedName name="CALEAÑOAVANCE" localSheetId="0">#REF!</definedName>
    <definedName name="CALEAÑOAVANCE">#REF!</definedName>
    <definedName name="CALEDICIEMBRE" localSheetId="1">#REF!</definedName>
    <definedName name="CALEDICIEMBRE" localSheetId="0">#REF!</definedName>
    <definedName name="CALEDICIEMBRE">#REF!</definedName>
    <definedName name="CALEENERO" localSheetId="1">#REF!</definedName>
    <definedName name="CALEENERO" localSheetId="0">#REF!</definedName>
    <definedName name="CALEENERO">#REF!</definedName>
    <definedName name="CALEFEBRERO" localSheetId="1">#REF!</definedName>
    <definedName name="CALEFEBRERO" localSheetId="0">#REF!</definedName>
    <definedName name="CALEFEBRERO">#REF!</definedName>
    <definedName name="CALEJULIO" localSheetId="1">#REF!</definedName>
    <definedName name="CALEJULIO" localSheetId="0">#REF!</definedName>
    <definedName name="CALEJULIO">#REF!</definedName>
    <definedName name="CALEJUNIO" localSheetId="1">#REF!</definedName>
    <definedName name="CALEJUNIO" localSheetId="0">#REF!</definedName>
    <definedName name="CALEJUNIO">#REF!</definedName>
    <definedName name="CALEMARZO" localSheetId="1">#REF!</definedName>
    <definedName name="CALEMARZO" localSheetId="0">#REF!</definedName>
    <definedName name="CALEMARZO">#REF!</definedName>
    <definedName name="CALEMAYO" localSheetId="1">#REF!</definedName>
    <definedName name="CALEMAYO" localSheetId="0">#REF!</definedName>
    <definedName name="CALEMAYO">#REF!</definedName>
    <definedName name="CALENOVIEMBRE" localSheetId="1">#REF!</definedName>
    <definedName name="CALENOVIEMBRE" localSheetId="0">#REF!</definedName>
    <definedName name="CALENOVIEMBRE">#REF!</definedName>
    <definedName name="CALEOCTUBRE" localSheetId="1">#REF!</definedName>
    <definedName name="CALEOCTUBRE" localSheetId="0">#REF!</definedName>
    <definedName name="CALEOCTUBRE">#REF!</definedName>
    <definedName name="CALESEPTIEMBRE" localSheetId="1">#REF!</definedName>
    <definedName name="CALESEPTIEMBRE" localSheetId="0">#REF!</definedName>
    <definedName name="CALESEPTIEMBRE">#REF!</definedName>
    <definedName name="CALETOTAL" localSheetId="1">#REF!</definedName>
    <definedName name="CALETOTAL" localSheetId="0">#REF!</definedName>
    <definedName name="CALETOTAL">#REF!</definedName>
    <definedName name="menú_cua_cebolla" localSheetId="1">'[3]cuaderno_cebolla'!#REF!</definedName>
    <definedName name="menú_cua_cebolla">'[3]cuaderno_cebolla'!#REF!</definedName>
    <definedName name="menú_cua_patata" localSheetId="1">'[4]patata total por tipos'!#REF!</definedName>
    <definedName name="menú_cua_patata" localSheetId="16">'patata total por tipos'!#REF!</definedName>
    <definedName name="menú_cua_patata">'[4]patata total por tipos'!#REF!</definedName>
    <definedName name="menú_cua_tomate" localSheetId="1">'[4]tomate epoca de recolección'!#REF!</definedName>
    <definedName name="menú_cua_tomate" localSheetId="23">'tomate epoca de recolección'!#REF!</definedName>
    <definedName name="menú_cua_tomate">'[4]tomate epoca de recolección'!#REF!</definedName>
    <definedName name="Menú_cuaderno" localSheetId="45">'ace40ara'!#REF!</definedName>
    <definedName name="Menú_cuaderno" localSheetId="46">'ace41ite'!#REF!</definedName>
    <definedName name="Menú_cuaderno" localSheetId="24">'alc19ofa'!#REF!</definedName>
    <definedName name="Menú_cuaderno" localSheetId="19">'alg15dón'!#REF!</definedName>
    <definedName name="Menú_cuaderno" localSheetId="32">'api27pio'!#REF!</definedName>
    <definedName name="Menú_cuaderno" localSheetId="9">'ave6ena'!#REF!</definedName>
    <definedName name="Menú_cuaderno" localSheetId="34">'ber29ena'!#REF!</definedName>
    <definedName name="Menú_cuaderno" localSheetId="31">'bró26oli'!#REF!</definedName>
    <definedName name="Menú_cuaderno" localSheetId="35">'cal30cín'!#REF!</definedName>
    <definedName name="Menú_cuaderno" localSheetId="44">'cas39aña'!#REF!</definedName>
    <definedName name="Menú_cuaderno" localSheetId="25">'ceb20osa'!#REF!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9">'cha24ñón'!#REF!</definedName>
    <definedName name="Menú_cuaderno" localSheetId="41">'cle36nas'!#REF!</definedName>
    <definedName name="Menú_cuaderno" localSheetId="26">'end21ias'!#REF!</definedName>
    <definedName name="Menú_cuaderno" localSheetId="27">'esc22las'!#REF!</definedName>
    <definedName name="Menú_cuaderno" localSheetId="28">'esp23cas'!#REF!</definedName>
    <definedName name="Menú_cuaderno" localSheetId="42">'híb37na)'!#REF!</definedName>
    <definedName name="Menú_cuaderno" localSheetId="1">'[4]tri0ndo'!#REF!</definedName>
    <definedName name="Menú_cuaderno" localSheetId="43">'kiw38iwi'!#REF!</definedName>
    <definedName name="Menú_cuaderno" localSheetId="36">'nab31abo'!#REF!</definedName>
    <definedName name="Menú_cuaderno" localSheetId="30">'otr25tas'!#REF!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3">'pep28ino'!#REF!</definedName>
    <definedName name="Menú_cuaderno" localSheetId="39">'pom34elo'!#REF!</definedName>
    <definedName name="Menú_cuaderno" localSheetId="0">'[5]tri0ndo'!#REF!</definedName>
    <definedName name="Menú_cuaderno" localSheetId="38">'pue33rro'!#REF!</definedName>
    <definedName name="Menú_cuaderno" localSheetId="37">'ráb32ano'!#REF!</definedName>
    <definedName name="Menú_cuaderno" localSheetId="17">'rem13no)'!#REF!</definedName>
    <definedName name="Menú_cuaderno" localSheetId="18">'rem14no)'!#REF!</definedName>
    <definedName name="Menú_cuaderno" localSheetId="40">'sat35mas'!#REF!</definedName>
    <definedName name="Menú_cuaderno" localSheetId="12">'sor9rgo'!#REF!</definedName>
    <definedName name="Menú_cuaderno" localSheetId="20">'tom16-V)'!#REF!</definedName>
    <definedName name="Menú_cuaderno" localSheetId="21">'tom17II)'!#REF!</definedName>
    <definedName name="Menú_cuaderno" localSheetId="22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índice" localSheetId="1">'índice'!#REF!</definedName>
    <definedName name="Menú_índice" localSheetId="0">'[6]índice'!#REF!</definedName>
    <definedName name="Menú_índice">#REF!</definedName>
    <definedName name="Menú_portada" localSheetId="0">'portada'!$A$77:$D$90</definedName>
    <definedName name="Menú_portada">#REF!</definedName>
    <definedName name="Menú_resumen" localSheetId="1">'[4]resumen nacional'!#REF!</definedName>
    <definedName name="Menú_resumen" localSheetId="0">'[6]resumen nacional'!#REF!</definedName>
    <definedName name="Menú_resumen">'resumen nacional'!#REF!</definedName>
    <definedName name="MESCORTO" localSheetId="1">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<sst xmlns="http://schemas.openxmlformats.org/spreadsheetml/2006/main" count="3499" uniqueCount="340">
  <si>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</si>
  <si>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</si>
  <si>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</si>
  <si>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</si>
  <si>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</si>
  <si>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</si>
  <si>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</si>
  <si>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</si>
  <si>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</si>
  <si>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</si>
  <si>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</si>
  <si>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</si>
  <si>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</si>
  <si>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</si>
  <si>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</si>
  <si>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</si>
  <si>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</si>
  <si>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</si>
  <si>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</si>
  <si>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</si>
  <si>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</si>
  <si>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</si>
  <si>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</si>
  <si>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</si>
  <si>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</si>
  <si>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</si>
  <si>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</si>
  <si>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</si>
  <si>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</si>
  <si>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</si>
  <si>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</si>
  <si>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</si>
  <si>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</si>
  <si>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</si>
  <si>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</si>
  <si>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</si>
  <si>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</si>
  <si>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</si>
  <si>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</si>
  <si>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</si>
  <si>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</si>
  <si>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</si>
  <si>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</si>
  <si>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</si>
  <si>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</si>
  <si>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</si>
  <si>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</si>
  <si>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</si>
  <si>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</si>
  <si>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</si>
  <si>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</si>
  <si>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</si>
  <si>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</si>
  <si>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</si>
  <si>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</si>
  <si>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</si>
  <si>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</si>
  <si>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</si>
  <si>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</si>
  <si>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</si>
  <si>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</si>
  <si>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</si>
  <si>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</si>
  <si>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</si>
  <si>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</si>
  <si>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</si>
  <si>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</si>
  <si>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</si>
  <si>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OTRAS PROVINC.</t>
  </si>
  <si>
    <t xml:space="preserve">   ESPAÑA</t>
  </si>
  <si>
    <t>TRIGO BLANDO</t>
  </si>
  <si>
    <t>2019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</si>
  <si>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</si>
  <si>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</si>
  <si>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</si>
  <si>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</si>
  <si>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</si>
  <si>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</si>
  <si>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</si>
  <si>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</si>
  <si>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</si>
  <si>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</si>
  <si>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</si>
  <si>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</si>
  <si>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</si>
  <si>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</si>
  <si>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</si>
  <si>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</si>
  <si>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</si>
  <si>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</si>
  <si>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</si>
  <si>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</si>
  <si>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</si>
  <si>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</si>
  <si>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</si>
  <si>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</si>
  <si>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</si>
  <si>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</si>
  <si>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</si>
  <si>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</si>
  <si>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</si>
  <si>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</si>
  <si>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</si>
  <si>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</si>
  <si>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</si>
  <si>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</si>
  <si>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</si>
  <si>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</si>
  <si>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</si>
  <si>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</si>
  <si>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</si>
  <si>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</si>
  <si>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</si>
  <si>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</si>
  <si>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</si>
  <si>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</si>
  <si>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</si>
  <si>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</si>
  <si>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</si>
  <si>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</si>
  <si>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DICIEMBRE 2019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</si>
  <si>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</si>
  <si>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</si>
  <si>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</si>
  <si>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</si>
  <si>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</si>
  <si>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</si>
  <si>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</si>
  <si>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</si>
  <si>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</si>
  <si>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</si>
  <si>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</si>
  <si>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</si>
  <si>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</si>
  <si>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</si>
  <si>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</si>
  <si>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</si>
  <si>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</si>
  <si>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</si>
  <si>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champiñón</t>
  </si>
  <si>
    <t>otras setas</t>
  </si>
  <si>
    <t>apio</t>
  </si>
  <si>
    <t>pepino</t>
  </si>
  <si>
    <t>berenjena</t>
  </si>
  <si>
    <t>calabacín</t>
  </si>
  <si>
    <t>nabo</t>
  </si>
  <si>
    <t>rábano</t>
  </si>
  <si>
    <t>puerro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</si>
  <si>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</si>
  <si>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</si>
  <si>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</si>
  <si>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</si>
  <si>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</si>
  <si>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</si>
  <si>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</si>
  <si>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</si>
  <si>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</si>
  <si>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</si>
  <si>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</si>
  <si>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</si>
  <si>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</si>
  <si>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</si>
  <si>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</si>
  <si>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</si>
  <si>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</si>
  <si>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</si>
  <si>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</si>
  <si>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</si>
  <si>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</si>
  <si>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</si>
  <si>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</si>
  <si>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</si>
  <si>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</si>
  <si>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</si>
  <si>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</si>
  <si>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</si>
  <si>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</si>
  <si>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</si>
  <si>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</si>
  <si>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</si>
  <si>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</si>
  <si>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</si>
  <si>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</si>
  <si>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</si>
  <si>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</si>
  <si>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</si>
  <si>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</si>
  <si>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calabaza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</si>
  <si>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</si>
  <si>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</si>
  <si>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</si>
  <si>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</si>
  <si>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</si>
  <si>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</si>
  <si>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</si>
  <si>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</si>
  <si>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</si>
  <si>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</si>
  <si>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</si>
  <si>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</si>
  <si>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</si>
  <si>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</si>
  <si>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</si>
  <si>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</si>
  <si>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</si>
  <si>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</si>
  <si>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</si>
  <si>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</si>
  <si>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</si>
  <si>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</si>
  <si>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</si>
  <si>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</si>
  <si>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</si>
  <si>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</si>
  <si>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</si>
  <si>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</si>
  <si>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</si>
  <si>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</si>
  <si>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</si>
  <si>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</si>
  <si>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</si>
  <si>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</si>
  <si>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</si>
  <si>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</si>
  <si>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</si>
  <si>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</si>
  <si>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</si>
  <si>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</si>
  <si>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</si>
  <si>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</si>
  <si>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</si>
  <si>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</si>
  <si>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</si>
  <si>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</si>
  <si>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</si>
  <si>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</si>
  <si>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</si>
  <si>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</si>
  <si>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</si>
  <si>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</si>
  <si>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</si>
  <si>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</si>
  <si>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</si>
  <si>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</si>
  <si>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</si>
  <si>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</si>
  <si>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</si>
  <si>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</si>
  <si>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</si>
  <si>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</si>
  <si>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</si>
  <si>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</si>
  <si>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</si>
  <si>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</si>
  <si>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</si>
  <si>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</si>
  <si>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</si>
  <si>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</si>
  <si>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</si>
  <si>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</si>
  <si>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</si>
  <si>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</si>
  <si>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</si>
  <si>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DICIEMBRE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</si>
  <si>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</si>
  <si>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</si>
  <si>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</si>
  <si>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</si>
  <si>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</si>
  <si>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02/01/2020</t>
  </si>
  <si>
    <t xml:space="preserve">PATATA TOTAL POR TIPOS </t>
  </si>
  <si>
    <t>2019 NOVIEMBRE</t>
  </si>
  <si>
    <t>AÑO 2019</t>
  </si>
  <si>
    <t>PATATA</t>
  </si>
  <si>
    <t>EXTRA.</t>
  </si>
  <si>
    <t>TEMPRANA</t>
  </si>
  <si>
    <t>MED. EST.</t>
  </si>
  <si>
    <t>TARDÍA</t>
  </si>
  <si>
    <t>TOTAL</t>
  </si>
  <si>
    <t>TOMATE TOTAL POR ÉPOCAS DE RECOLECCIÓN</t>
  </si>
  <si>
    <t>TOMATE</t>
  </si>
  <si>
    <t>(REC. 1-I/31-V)</t>
  </si>
  <si>
    <t>(REC. 1-VI/30-IX)</t>
  </si>
  <si>
    <t>(REC. 1-X/31XII)</t>
  </si>
  <si>
    <t xml:space="preserve"> patata total por tipos </t>
  </si>
  <si>
    <t xml:space="preserve"> tomate total por épocas de recolección</t>
  </si>
  <si>
    <t xml:space="preserve"> Nota.- En Madrid sin actualizar información por falta de envío de datos por la comunidad autónoma</t>
  </si>
  <si>
    <t>ESPAÑA 2019</t>
  </si>
  <si>
    <t>ESPAÑA 2018</t>
  </si>
  <si>
    <t>ESPAÑA 2019/2018=100</t>
  </si>
  <si>
    <t>DEFINITIVO</t>
  </si>
  <si>
    <t>DEFINITIVOS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</si>
  <si>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</si>
  <si>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</si>
  <si>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</si>
  <si>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</si>
  <si>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</si>
  <si>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</si>
  <si>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</si>
  <si>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</si>
  <si>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</si>
  <si>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</si>
  <si>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</si>
  <si>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</si>
  <si>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</si>
  <si>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</si>
  <si>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</si>
  <si>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</si>
  <si>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</si>
  <si>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</si>
  <si>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</si>
  <si>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</si>
  <si>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</si>
  <si>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</si>
  <si>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</si>
  <si>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</si>
  <si>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</si>
  <si>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</si>
  <si>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</si>
  <si>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</si>
  <si>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</si>
  <si>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</si>
  <si>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</si>
  <si>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</si>
  <si>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</si>
  <si>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</si>
  <si>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</si>
  <si>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</si>
  <si>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</si>
  <si>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</si>
  <si>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</si>
  <si>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</si>
  <si>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</si>
  <si>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</si>
  <si>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</si>
  <si>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</si>
  <si>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Nota: Madrid sin actualizar información por falta de envío de datos por parte de la comunidad autónoma</t>
  </si>
  <si>
    <t>MES (1)</t>
  </si>
  <si>
    <t>DEFINIT.</t>
  </si>
  <si>
    <t xml:space="preserve">   Resumen de cifras nacionales ......................................................................................................... páginas 6, 7 y 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</si>
</sst>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_);\(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165" fontId="6" fillId="34" borderId="26" xfId="52" applyNumberFormat="1" applyFont="1" applyFill="1" applyBorder="1" applyAlignment="1" applyProtection="1">
      <alignment vertical="justify"/>
      <protection/>
    </xf>
    <xf numFmtId="165" fontId="6" fillId="34" borderId="0" xfId="52" applyNumberFormat="1" applyFont="1" applyFill="1" applyBorder="1" applyAlignment="1" applyProtection="1">
      <alignment vertical="justify"/>
      <protection/>
    </xf>
    <xf numFmtId="0" fontId="2" fillId="34" borderId="27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6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7" fillId="0" borderId="0" xfId="56" applyFont="1">
      <alignment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6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29" xfId="55" applyFill="1" applyBorder="1">
      <alignment/>
      <protection/>
    </xf>
    <xf numFmtId="0" fontId="2" fillId="34" borderId="30" xfId="55" applyFill="1" applyBorder="1">
      <alignment/>
      <protection/>
    </xf>
    <xf numFmtId="0" fontId="2" fillId="34" borderId="31" xfId="55" applyFill="1" applyBorder="1">
      <alignment/>
      <protection/>
    </xf>
    <xf numFmtId="0" fontId="2" fillId="34" borderId="32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3" xfId="55" applyFill="1" applyBorder="1">
      <alignment/>
      <protection/>
    </xf>
    <xf numFmtId="0" fontId="2" fillId="34" borderId="34" xfId="55" applyFill="1" applyBorder="1">
      <alignment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0" fontId="2" fillId="0" borderId="0" xfId="55" applyBorder="1">
      <alignment/>
      <protection/>
    </xf>
    <xf numFmtId="0" fontId="5" fillId="33" borderId="0" xfId="52" applyFont="1" applyFill="1" applyBorder="1" applyAlignment="1">
      <alignment vertical="justify"/>
      <protection/>
    </xf>
    <xf numFmtId="3" fontId="6" fillId="34" borderId="23" xfId="52" applyNumberFormat="1" applyFont="1" applyFill="1" applyBorder="1" applyAlignment="1" applyProtection="1">
      <alignment vertical="justify"/>
      <protection/>
    </xf>
    <xf numFmtId="164" fontId="6" fillId="34" borderId="0" xfId="52" applyNumberFormat="1" applyFont="1" applyFill="1" applyAlignment="1" applyProtection="1">
      <alignment vertical="justify"/>
      <protection/>
    </xf>
    <xf numFmtId="3" fontId="7" fillId="34" borderId="17" xfId="52" applyNumberFormat="1" applyFont="1" applyFill="1" applyBorder="1" applyAlignment="1" applyProtection="1">
      <alignment vertical="justify"/>
      <protection/>
    </xf>
    <xf numFmtId="3" fontId="6" fillId="34" borderId="20" xfId="52" applyNumberFormat="1" applyFont="1" applyFill="1" applyBorder="1" applyAlignment="1" applyProtection="1">
      <alignment vertical="justify"/>
      <protection/>
    </xf>
    <xf numFmtId="165" fontId="6" fillId="34" borderId="20" xfId="52" applyNumberFormat="1" applyFont="1" applyFill="1" applyBorder="1" applyAlignment="1" applyProtection="1">
      <alignment vertical="justify"/>
      <protection/>
    </xf>
    <xf numFmtId="3" fontId="2" fillId="34" borderId="14" xfId="52" applyNumberFormat="1" applyFont="1" applyFill="1" applyBorder="1" applyAlignment="1">
      <alignment vertical="justify"/>
      <protection/>
    </xf>
    <xf numFmtId="167" fontId="2" fillId="0" borderId="0" xfId="52" applyNumberFormat="1" applyFont="1" applyAlignment="1" applyProtection="1">
      <alignment vertical="justify"/>
      <protection/>
    </xf>
    <xf numFmtId="3" fontId="4" fillId="33" borderId="0" xfId="52" applyNumberFormat="1" applyFont="1" applyFill="1" applyAlignment="1">
      <alignment horizontal="fill" vertical="justify"/>
      <protection/>
    </xf>
    <xf numFmtId="0" fontId="7" fillId="0" borderId="19" xfId="52" applyFont="1" applyFill="1" applyBorder="1" applyAlignment="1">
      <alignment vertical="justify"/>
      <protection/>
    </xf>
    <xf numFmtId="166" fontId="7" fillId="33" borderId="20" xfId="52" applyNumberFormat="1" applyFont="1" applyFill="1" applyBorder="1" applyAlignment="1" applyProtection="1">
      <alignment vertical="justify"/>
      <protection/>
    </xf>
    <xf numFmtId="166" fontId="6" fillId="34" borderId="24" xfId="52" applyNumberFormat="1" applyFont="1" applyFill="1" applyBorder="1" applyAlignment="1" applyProtection="1">
      <alignment vertical="justify"/>
      <protection/>
    </xf>
    <xf numFmtId="166" fontId="7" fillId="34" borderId="17" xfId="52" applyNumberFormat="1" applyFont="1" applyFill="1" applyBorder="1" applyAlignment="1" applyProtection="1">
      <alignment vertical="justify"/>
      <protection/>
    </xf>
    <xf numFmtId="166" fontId="6" fillId="34" borderId="20" xfId="52" applyNumberFormat="1" applyFont="1" applyFill="1" applyBorder="1" applyAlignment="1" applyProtection="1">
      <alignment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37" xfId="53" applyFont="1" applyFill="1" applyBorder="1">
      <alignment/>
      <protection/>
    </xf>
    <xf numFmtId="0" fontId="5" fillId="34" borderId="38" xfId="53" applyFont="1" applyFill="1" applyBorder="1">
      <alignment/>
      <protection/>
    </xf>
    <xf numFmtId="0" fontId="5" fillId="34" borderId="39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28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28" xfId="53" applyFont="1" applyFill="1" applyBorder="1" applyAlignment="1">
      <alignment horizontal="center"/>
      <protection/>
    </xf>
    <xf numFmtId="0" fontId="5" fillId="34" borderId="40" xfId="53" applyFont="1" applyFill="1" applyBorder="1" applyAlignment="1">
      <alignment horizontal="left"/>
      <protection/>
    </xf>
    <xf numFmtId="0" fontId="5" fillId="34" borderId="41" xfId="53" applyFont="1" applyFill="1" applyBorder="1" applyAlignment="1">
      <alignment horizontal="left"/>
      <protection/>
    </xf>
    <xf numFmtId="0" fontId="5" fillId="34" borderId="42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5" fontId="4" fillId="0" borderId="0" xfId="56" applyNumberFormat="1" applyFont="1">
      <alignment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5" applyFill="1" applyAlignment="1">
      <alignment horizontal="center" vertical="center" wrapText="1"/>
      <protection/>
    </xf>
    <xf numFmtId="0" fontId="4" fillId="33" borderId="37" xfId="55" applyFont="1" applyFill="1" applyBorder="1" applyAlignment="1">
      <alignment horizontal="left"/>
      <protection/>
    </xf>
    <xf numFmtId="0" fontId="4" fillId="33" borderId="38" xfId="55" applyFont="1" applyFill="1" applyBorder="1" applyAlignment="1">
      <alignment horizontal="left"/>
      <protection/>
    </xf>
    <xf numFmtId="0" fontId="4" fillId="33" borderId="39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28" xfId="55" applyFont="1" applyFill="1" applyBorder="1" applyAlignment="1">
      <alignment horizontal="center" vertical="center"/>
      <protection/>
    </xf>
    <xf numFmtId="0" fontId="4" fillId="33" borderId="40" xfId="55" applyFont="1" applyFill="1" applyBorder="1" applyAlignment="1">
      <alignment horizontal="left"/>
      <protection/>
    </xf>
    <xf numFmtId="0" fontId="4" fillId="33" borderId="41" xfId="55" applyFont="1" applyFill="1" applyBorder="1" applyAlignment="1">
      <alignment horizontal="left"/>
      <protection/>
    </xf>
    <xf numFmtId="0" fontId="4" fillId="33" borderId="42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left"/>
      <protection/>
    </xf>
    <xf numFmtId="0" fontId="10" fillId="33" borderId="43" xfId="55" applyFont="1" applyFill="1" applyBorder="1" applyAlignment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2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3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2" fontId="6" fillId="0" borderId="0" xfId="55" applyNumberFormat="1" applyFont="1" applyBorder="1" applyAlignment="1">
      <alignment horizontal="left" vertical="top" wrapText="1"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7" fillId="0" borderId="0" xfId="56" applyNumberFormat="1" applyFont="1" applyAlignment="1">
      <alignment vertical="justify" wrapText="1"/>
      <protection/>
    </xf>
    <xf numFmtId="0" fontId="7" fillId="0" borderId="0" xfId="56" applyFont="1" applyAlignment="1">
      <alignment vertical="justify" wrapText="1"/>
      <protection/>
    </xf>
    <xf numFmtId="0" fontId="7" fillId="0" borderId="0" xfId="56" applyNumberFormat="1" applyFont="1" applyAlignment="1">
      <alignment horizontal="left" vertical="top" wrapText="1" readingOrder="1"/>
      <protection/>
    </xf>
    <xf numFmtId="0" fontId="7" fillId="0" borderId="0" xfId="56" applyFont="1" applyAlignment="1">
      <alignment horizontal="left" vertical="justify" wrapText="1"/>
      <protection/>
    </xf>
    <xf numFmtId="0" fontId="6" fillId="0" borderId="0" xfId="56" applyFont="1" applyAlignment="1">
      <alignment horizontal="left" vertical="justify" wrapText="1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95" zoomScaleSheetLayoutView="95" zoomScalePageLayoutView="0" workbookViewId="0" topLeftCell="A1">
      <selection activeCell="C31" sqref="C31"/>
    </sheetView>
  </sheetViews>
  <sheetFormatPr defaultColWidth="11.421875" defaultRowHeight="15"/>
  <cols>
    <col min="1" max="1" width="11.57421875" style="112" customWidth="1"/>
    <col min="2" max="2" width="14.140625" style="112" customWidth="1"/>
    <col min="3" max="10" width="11.57421875" style="112" customWidth="1"/>
    <col min="11" max="11" width="1.57421875" style="112" customWidth="1"/>
    <col min="12" max="16384" width="11.57421875" style="112" customWidth="1"/>
  </cols>
  <sheetData>
    <row r="1" spans="1:11" ht="12.75">
      <c r="A1" s="111"/>
      <c r="B1" s="177" t="s">
        <v>264</v>
      </c>
      <c r="C1" s="177"/>
      <c r="D1" s="177"/>
      <c r="E1" s="111"/>
      <c r="F1" s="111"/>
      <c r="G1" s="111"/>
      <c r="H1" s="111"/>
      <c r="I1" s="111"/>
      <c r="J1" s="111"/>
      <c r="K1" s="111"/>
    </row>
    <row r="2" spans="1:11" ht="12.75">
      <c r="A2" s="111"/>
      <c r="B2" s="177"/>
      <c r="C2" s="177"/>
      <c r="D2" s="177"/>
      <c r="E2" s="111"/>
      <c r="F2" s="111"/>
      <c r="G2" s="178"/>
      <c r="H2" s="179"/>
      <c r="I2" s="179"/>
      <c r="J2" s="180"/>
      <c r="K2" s="113"/>
    </row>
    <row r="3" spans="1:11" ht="5.25" customHeight="1">
      <c r="A3" s="111"/>
      <c r="B3" s="177"/>
      <c r="C3" s="177"/>
      <c r="D3" s="177"/>
      <c r="E3" s="111"/>
      <c r="F3" s="111"/>
      <c r="G3" s="114"/>
      <c r="H3" s="115"/>
      <c r="I3" s="115"/>
      <c r="J3" s="116"/>
      <c r="K3" s="113"/>
    </row>
    <row r="4" spans="1:11" ht="12.75">
      <c r="A4" s="111"/>
      <c r="B4" s="177"/>
      <c r="C4" s="177"/>
      <c r="D4" s="177"/>
      <c r="E4" s="111"/>
      <c r="F4" s="111"/>
      <c r="G4" s="181" t="s">
        <v>261</v>
      </c>
      <c r="H4" s="182"/>
      <c r="I4" s="182"/>
      <c r="J4" s="183"/>
      <c r="K4" s="113"/>
    </row>
    <row r="5" spans="1:11" ht="12.75">
      <c r="A5" s="111"/>
      <c r="B5" s="111"/>
      <c r="C5" s="111"/>
      <c r="D5" s="111"/>
      <c r="E5" s="111"/>
      <c r="F5" s="111"/>
      <c r="G5" s="184"/>
      <c r="H5" s="185"/>
      <c r="I5" s="185"/>
      <c r="J5" s="186"/>
      <c r="K5" s="113"/>
    </row>
    <row r="6" spans="1:11" ht="12.75">
      <c r="A6" s="111"/>
      <c r="B6" s="111"/>
      <c r="C6" s="111"/>
      <c r="D6" s="111"/>
      <c r="E6" s="111"/>
      <c r="F6" s="111"/>
      <c r="G6" s="117"/>
      <c r="H6" s="117"/>
      <c r="I6" s="117"/>
      <c r="J6" s="117"/>
      <c r="K6" s="113"/>
    </row>
    <row r="7" spans="1:11" ht="5.25" customHeight="1">
      <c r="A7" s="111"/>
      <c r="B7" s="111"/>
      <c r="C7" s="111"/>
      <c r="D7" s="111"/>
      <c r="E7" s="111"/>
      <c r="F7" s="111"/>
      <c r="G7" s="118"/>
      <c r="H7" s="118"/>
      <c r="I7" s="118"/>
      <c r="J7" s="118"/>
      <c r="K7" s="113"/>
    </row>
    <row r="8" spans="1:11" ht="12.75">
      <c r="A8" s="111"/>
      <c r="B8" s="111"/>
      <c r="C8" s="111"/>
      <c r="D8" s="111"/>
      <c r="E8" s="111"/>
      <c r="F8" s="111"/>
      <c r="G8" s="187" t="s">
        <v>265</v>
      </c>
      <c r="H8" s="187"/>
      <c r="I8" s="187"/>
      <c r="J8" s="187"/>
      <c r="K8" s="187"/>
    </row>
    <row r="9" spans="1:11" ht="16.5" customHeight="1">
      <c r="A9" s="111"/>
      <c r="B9" s="111"/>
      <c r="C9" s="111"/>
      <c r="D9" s="119"/>
      <c r="E9" s="119"/>
      <c r="F9" s="111"/>
      <c r="G9" s="187" t="s">
        <v>266</v>
      </c>
      <c r="H9" s="187"/>
      <c r="I9" s="187"/>
      <c r="J9" s="187"/>
      <c r="K9" s="187"/>
    </row>
    <row r="10" spans="1:11" ht="12.7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2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ht="13.5" thickBo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ht="13.5" thickTop="1">
      <c r="A24" s="111"/>
      <c r="B24" s="111"/>
      <c r="C24" s="120"/>
      <c r="D24" s="121"/>
      <c r="E24" s="121"/>
      <c r="F24" s="121"/>
      <c r="G24" s="121"/>
      <c r="H24" s="121"/>
      <c r="I24" s="122"/>
      <c r="J24" s="111"/>
      <c r="K24" s="111"/>
    </row>
    <row r="25" spans="1:11" ht="12.75">
      <c r="A25" s="111"/>
      <c r="B25" s="111"/>
      <c r="C25" s="123"/>
      <c r="D25" s="124"/>
      <c r="E25" s="124"/>
      <c r="F25" s="124"/>
      <c r="G25" s="124"/>
      <c r="H25" s="124"/>
      <c r="I25" s="125"/>
      <c r="J25" s="111"/>
      <c r="K25" s="111"/>
    </row>
    <row r="26" spans="1:11" ht="12.75">
      <c r="A26" s="111"/>
      <c r="B26" s="111"/>
      <c r="C26" s="123"/>
      <c r="D26" s="124"/>
      <c r="E26" s="124"/>
      <c r="F26" s="124"/>
      <c r="G26" s="124"/>
      <c r="H26" s="124"/>
      <c r="I26" s="125"/>
      <c r="J26" s="111"/>
      <c r="K26" s="111"/>
    </row>
    <row r="27" spans="1:11" ht="18.75" customHeight="1">
      <c r="A27" s="111"/>
      <c r="B27" s="111"/>
      <c r="C27" s="192" t="s">
        <v>262</v>
      </c>
      <c r="D27" s="193"/>
      <c r="E27" s="193"/>
      <c r="F27" s="193"/>
      <c r="G27" s="193"/>
      <c r="H27" s="193"/>
      <c r="I27" s="194"/>
      <c r="J27" s="111"/>
      <c r="K27" s="111"/>
    </row>
    <row r="28" spans="1:11" ht="12.75">
      <c r="A28" s="111"/>
      <c r="B28" s="111"/>
      <c r="C28" s="123"/>
      <c r="D28" s="124"/>
      <c r="E28" s="124"/>
      <c r="F28" s="124"/>
      <c r="G28" s="124"/>
      <c r="H28" s="124"/>
      <c r="I28" s="125"/>
      <c r="J28" s="111"/>
      <c r="K28" s="111"/>
    </row>
    <row r="29" spans="1:11" ht="12.75">
      <c r="A29" s="111"/>
      <c r="B29" s="111"/>
      <c r="C29" s="123"/>
      <c r="D29" s="124"/>
      <c r="E29" s="124"/>
      <c r="F29" s="124"/>
      <c r="G29" s="124"/>
      <c r="H29" s="124"/>
      <c r="I29" s="125"/>
      <c r="J29" s="111"/>
      <c r="K29" s="111"/>
    </row>
    <row r="30" spans="1:11" ht="18.75" customHeight="1">
      <c r="A30" s="111"/>
      <c r="B30" s="111"/>
      <c r="C30" s="192" t="s">
        <v>263</v>
      </c>
      <c r="D30" s="193"/>
      <c r="E30" s="193"/>
      <c r="F30" s="193"/>
      <c r="G30" s="193"/>
      <c r="H30" s="193"/>
      <c r="I30" s="194"/>
      <c r="J30" s="111"/>
      <c r="K30" s="111"/>
    </row>
    <row r="31" spans="1:11" ht="12.75">
      <c r="A31" s="111"/>
      <c r="B31" s="111"/>
      <c r="C31" s="123"/>
      <c r="D31" s="124"/>
      <c r="E31" s="124"/>
      <c r="F31" s="124"/>
      <c r="G31" s="124"/>
      <c r="H31" s="124"/>
      <c r="I31" s="125"/>
      <c r="J31" s="111"/>
      <c r="K31" s="111"/>
    </row>
    <row r="32" spans="1:11" ht="12.75">
      <c r="A32" s="111"/>
      <c r="B32" s="111"/>
      <c r="C32" s="123"/>
      <c r="D32" s="124"/>
      <c r="E32" s="124"/>
      <c r="F32" s="124"/>
      <c r="G32" s="124"/>
      <c r="H32" s="124"/>
      <c r="I32" s="125"/>
      <c r="J32" s="111"/>
      <c r="K32" s="111"/>
    </row>
    <row r="33" spans="1:11" ht="12.75">
      <c r="A33" s="111"/>
      <c r="B33" s="111"/>
      <c r="C33" s="123"/>
      <c r="D33" s="124"/>
      <c r="E33" s="124"/>
      <c r="F33" s="124"/>
      <c r="G33" s="124"/>
      <c r="H33" s="124"/>
      <c r="I33" s="125"/>
      <c r="J33" s="111"/>
      <c r="K33" s="111"/>
    </row>
    <row r="34" spans="1:11" ht="13.5" thickBot="1">
      <c r="A34" s="111"/>
      <c r="B34" s="111"/>
      <c r="C34" s="126"/>
      <c r="D34" s="127"/>
      <c r="E34" s="127"/>
      <c r="F34" s="127"/>
      <c r="G34" s="127"/>
      <c r="H34" s="127"/>
      <c r="I34" s="128"/>
      <c r="J34" s="111"/>
      <c r="K34" s="111"/>
    </row>
    <row r="35" spans="1:11" ht="13.5" thickTop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5">
      <c r="A40" s="111"/>
      <c r="B40" s="111"/>
      <c r="C40" s="111"/>
      <c r="D40" s="111"/>
      <c r="E40" s="195"/>
      <c r="F40" s="195"/>
      <c r="G40" s="195"/>
      <c r="H40" s="111"/>
      <c r="I40" s="111"/>
      <c r="J40" s="111"/>
      <c r="K40" s="111"/>
    </row>
    <row r="41" spans="1:11" ht="12.75">
      <c r="A41" s="111"/>
      <c r="B41" s="111"/>
      <c r="C41" s="111"/>
      <c r="D41" s="111"/>
      <c r="E41" s="196"/>
      <c r="F41" s="196"/>
      <c r="G41" s="196"/>
      <c r="H41" s="111"/>
      <c r="I41" s="111"/>
      <c r="J41" s="111"/>
      <c r="K41" s="111"/>
    </row>
    <row r="42" spans="1:11" ht="15">
      <c r="A42" s="111"/>
      <c r="B42" s="111"/>
      <c r="C42" s="111"/>
      <c r="D42" s="111"/>
      <c r="E42" s="195"/>
      <c r="F42" s="195"/>
      <c r="G42" s="195"/>
      <c r="H42" s="111"/>
      <c r="I42" s="111"/>
      <c r="J42" s="111"/>
      <c r="K42" s="111"/>
    </row>
    <row r="43" spans="1:11" ht="12.75">
      <c r="A43" s="111"/>
      <c r="B43" s="111"/>
      <c r="C43" s="111"/>
      <c r="D43" s="111"/>
      <c r="E43" s="196"/>
      <c r="F43" s="196"/>
      <c r="G43" s="196"/>
      <c r="H43" s="111"/>
      <c r="I43" s="111"/>
      <c r="J43" s="111"/>
      <c r="K43" s="111"/>
    </row>
    <row r="44" spans="1:11" ht="15">
      <c r="A44" s="111"/>
      <c r="B44" s="111"/>
      <c r="C44" s="111"/>
      <c r="D44" s="111"/>
      <c r="E44" s="129" t="s">
        <v>267</v>
      </c>
      <c r="F44" s="129"/>
      <c r="G44" s="129"/>
      <c r="H44" s="111"/>
      <c r="I44" s="111"/>
      <c r="J44" s="111"/>
      <c r="K44" s="111"/>
    </row>
    <row r="45" spans="1:11" ht="12.75">
      <c r="A45" s="111"/>
      <c r="B45" s="111"/>
      <c r="C45" s="111"/>
      <c r="D45" s="111"/>
      <c r="E45" s="188" t="s">
        <v>268</v>
      </c>
      <c r="F45" s="188"/>
      <c r="G45" s="188"/>
      <c r="H45" s="111"/>
      <c r="I45" s="111"/>
      <c r="J45" s="111"/>
      <c r="K45" s="111"/>
    </row>
    <row r="46" spans="1:11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1:11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1:11" ht="15">
      <c r="A53" s="111"/>
      <c r="B53" s="111"/>
      <c r="C53" s="111"/>
      <c r="D53" s="130"/>
      <c r="E53" s="111"/>
      <c r="F53" s="131"/>
      <c r="G53" s="131"/>
      <c r="H53" s="111"/>
      <c r="I53" s="111"/>
      <c r="J53" s="111"/>
      <c r="K53" s="111"/>
    </row>
    <row r="54" spans="1:11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  <row r="55" spans="1:11" ht="12.7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1" spans="1:11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2" spans="1:11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spans="1:11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  <row r="64" spans="1:11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1:11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1:11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1" ht="13.5" thickBo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11" ht="19.5" customHeight="1" thickBot="1" thickTop="1">
      <c r="A68" s="111"/>
      <c r="B68" s="111"/>
      <c r="C68" s="111"/>
      <c r="D68" s="111"/>
      <c r="E68" s="111"/>
      <c r="F68" s="111"/>
      <c r="G68" s="111"/>
      <c r="H68" s="189" t="s">
        <v>269</v>
      </c>
      <c r="I68" s="190"/>
      <c r="J68" s="191"/>
      <c r="K68" s="132"/>
    </row>
    <row r="69" spans="1:11" s="133" customFormat="1" ht="12.75" customHeight="1" thickTop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</row>
    <row r="70" spans="1:11" ht="12.75" customHeight="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1:11" ht="12.75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1:11" ht="12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1:11" ht="12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6" spans="1:4" ht="12.75">
      <c r="A76" s="134"/>
      <c r="B76" s="134"/>
      <c r="C76" s="134"/>
      <c r="D76" s="134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13</v>
      </c>
      <c r="D9" s="31">
        <v>80</v>
      </c>
      <c r="E9" s="31">
        <v>80</v>
      </c>
      <c r="F9" s="32"/>
      <c r="G9" s="32"/>
      <c r="H9" s="104">
        <v>0.026</v>
      </c>
      <c r="I9" s="104">
        <v>0.28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54</v>
      </c>
      <c r="D10" s="31">
        <v>59</v>
      </c>
      <c r="E10" s="31">
        <v>59</v>
      </c>
      <c r="F10" s="32"/>
      <c r="G10" s="32"/>
      <c r="H10" s="104">
        <v>0.108</v>
      </c>
      <c r="I10" s="104">
        <v>0.118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4</v>
      </c>
      <c r="D11" s="31">
        <v>40</v>
      </c>
      <c r="E11" s="31">
        <v>40</v>
      </c>
      <c r="F11" s="32"/>
      <c r="G11" s="32"/>
      <c r="H11" s="104">
        <v>0.012</v>
      </c>
      <c r="I11" s="104">
        <v>0.118</v>
      </c>
      <c r="J11" s="104"/>
      <c r="K11" s="33"/>
    </row>
    <row r="12" spans="1:11" s="34" customFormat="1" ht="11.25" customHeight="1">
      <c r="A12" s="36" t="s">
        <v>10</v>
      </c>
      <c r="B12" s="30"/>
      <c r="C12" s="31">
        <v>37</v>
      </c>
      <c r="D12" s="31">
        <v>25</v>
      </c>
      <c r="E12" s="31">
        <v>25</v>
      </c>
      <c r="F12" s="32"/>
      <c r="G12" s="32"/>
      <c r="H12" s="104">
        <v>0.081</v>
      </c>
      <c r="I12" s="104">
        <v>0.055</v>
      </c>
      <c r="J12" s="104"/>
      <c r="K12" s="33"/>
    </row>
    <row r="13" spans="1:11" s="43" customFormat="1" ht="11.25" customHeight="1">
      <c r="A13" s="37" t="s">
        <v>11</v>
      </c>
      <c r="B13" s="38"/>
      <c r="C13" s="39">
        <v>108</v>
      </c>
      <c r="D13" s="39">
        <v>204</v>
      </c>
      <c r="E13" s="39">
        <v>204</v>
      </c>
      <c r="F13" s="40">
        <v>100</v>
      </c>
      <c r="G13" s="41"/>
      <c r="H13" s="105">
        <v>0.22700000000000004</v>
      </c>
      <c r="I13" s="106">
        <v>0.5710000000000001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49</v>
      </c>
      <c r="D17" s="39">
        <v>50</v>
      </c>
      <c r="E17" s="39"/>
      <c r="F17" s="40"/>
      <c r="G17" s="41"/>
      <c r="H17" s="105">
        <v>0.059</v>
      </c>
      <c r="I17" s="106">
        <v>0.058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6608</v>
      </c>
      <c r="D19" s="31">
        <v>6062</v>
      </c>
      <c r="E19" s="31">
        <v>6062</v>
      </c>
      <c r="F19" s="32"/>
      <c r="G19" s="32"/>
      <c r="H19" s="104">
        <v>33.04</v>
      </c>
      <c r="I19" s="104">
        <v>33.341</v>
      </c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6608</v>
      </c>
      <c r="D22" s="39">
        <v>6062</v>
      </c>
      <c r="E22" s="39">
        <v>6062</v>
      </c>
      <c r="F22" s="40">
        <v>100</v>
      </c>
      <c r="G22" s="41"/>
      <c r="H22" s="105">
        <v>33.04</v>
      </c>
      <c r="I22" s="106">
        <v>33.341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11169</v>
      </c>
      <c r="D24" s="39">
        <v>12046</v>
      </c>
      <c r="E24" s="39">
        <v>12000</v>
      </c>
      <c r="F24" s="40">
        <v>99.61813049975096</v>
      </c>
      <c r="G24" s="41"/>
      <c r="H24" s="105">
        <v>52.614</v>
      </c>
      <c r="I24" s="106">
        <v>60.548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385</v>
      </c>
      <c r="D26" s="39">
        <v>450</v>
      </c>
      <c r="E26" s="39">
        <v>400</v>
      </c>
      <c r="F26" s="40">
        <v>88.88888888888889</v>
      </c>
      <c r="G26" s="41"/>
      <c r="H26" s="105">
        <v>1.793</v>
      </c>
      <c r="I26" s="106">
        <v>1.8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3073</v>
      </c>
      <c r="D28" s="31">
        <v>2952</v>
      </c>
      <c r="E28" s="31">
        <v>3000</v>
      </c>
      <c r="F28" s="32"/>
      <c r="G28" s="32"/>
      <c r="H28" s="104">
        <v>9.12</v>
      </c>
      <c r="I28" s="104">
        <v>7.472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17069</v>
      </c>
      <c r="D29" s="31">
        <v>15467</v>
      </c>
      <c r="E29" s="31">
        <v>17000</v>
      </c>
      <c r="F29" s="32"/>
      <c r="G29" s="32"/>
      <c r="H29" s="104">
        <v>29.75</v>
      </c>
      <c r="I29" s="104">
        <v>17.018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8459</v>
      </c>
      <c r="D30" s="31">
        <v>8503</v>
      </c>
      <c r="E30" s="31">
        <v>8500</v>
      </c>
      <c r="F30" s="32"/>
      <c r="G30" s="32"/>
      <c r="H30" s="104">
        <v>10.934</v>
      </c>
      <c r="I30" s="104">
        <v>14.095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28601</v>
      </c>
      <c r="D31" s="39">
        <v>26922</v>
      </c>
      <c r="E31" s="39">
        <v>28500</v>
      </c>
      <c r="F31" s="40">
        <v>105.86137731223535</v>
      </c>
      <c r="G31" s="41"/>
      <c r="H31" s="105">
        <v>49.803999999999995</v>
      </c>
      <c r="I31" s="106">
        <v>38.585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1759</v>
      </c>
      <c r="D33" s="31">
        <v>1500</v>
      </c>
      <c r="E33" s="31">
        <v>1500</v>
      </c>
      <c r="F33" s="32"/>
      <c r="G33" s="32"/>
      <c r="H33" s="104">
        <v>7.606</v>
      </c>
      <c r="I33" s="104">
        <v>4.95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1336</v>
      </c>
      <c r="D34" s="31">
        <v>1230</v>
      </c>
      <c r="E34" s="31">
        <v>1200</v>
      </c>
      <c r="F34" s="32"/>
      <c r="G34" s="32"/>
      <c r="H34" s="104">
        <v>2.848</v>
      </c>
      <c r="I34" s="104">
        <v>2.6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2236</v>
      </c>
      <c r="D35" s="31">
        <v>3500</v>
      </c>
      <c r="E35" s="31">
        <v>3000</v>
      </c>
      <c r="F35" s="32"/>
      <c r="G35" s="32"/>
      <c r="H35" s="104">
        <v>8.1</v>
      </c>
      <c r="I35" s="104">
        <v>7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827</v>
      </c>
      <c r="D36" s="31">
        <v>827</v>
      </c>
      <c r="E36" s="31">
        <v>827</v>
      </c>
      <c r="F36" s="32"/>
      <c r="G36" s="32"/>
      <c r="H36" s="104">
        <v>1.311</v>
      </c>
      <c r="I36" s="104">
        <v>0.96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6158</v>
      </c>
      <c r="D37" s="39">
        <v>7057</v>
      </c>
      <c r="E37" s="39">
        <v>6527</v>
      </c>
      <c r="F37" s="40">
        <v>92.48972651268244</v>
      </c>
      <c r="G37" s="41"/>
      <c r="H37" s="105">
        <v>19.865000000000002</v>
      </c>
      <c r="I37" s="106">
        <v>15.510000000000002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15215</v>
      </c>
      <c r="D39" s="39">
        <v>15200</v>
      </c>
      <c r="E39" s="39">
        <v>13700</v>
      </c>
      <c r="F39" s="40">
        <v>90.13157894736842</v>
      </c>
      <c r="G39" s="41"/>
      <c r="H39" s="105">
        <v>10.194</v>
      </c>
      <c r="I39" s="106">
        <v>8.6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3990</v>
      </c>
      <c r="D41" s="31">
        <v>700</v>
      </c>
      <c r="E41" s="31">
        <v>2170</v>
      </c>
      <c r="F41" s="32"/>
      <c r="G41" s="32"/>
      <c r="H41" s="104">
        <v>9.38</v>
      </c>
      <c r="I41" s="104">
        <v>0.524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15020</v>
      </c>
      <c r="D42" s="31">
        <v>9169</v>
      </c>
      <c r="E42" s="31">
        <v>9725</v>
      </c>
      <c r="F42" s="32"/>
      <c r="G42" s="32"/>
      <c r="H42" s="104">
        <v>54.684</v>
      </c>
      <c r="I42" s="104">
        <v>29.207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19100</v>
      </c>
      <c r="D43" s="31">
        <v>11029</v>
      </c>
      <c r="E43" s="31">
        <v>13000</v>
      </c>
      <c r="F43" s="32"/>
      <c r="G43" s="32"/>
      <c r="H43" s="104">
        <v>59.174</v>
      </c>
      <c r="I43" s="104">
        <v>16.079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29562</v>
      </c>
      <c r="D44" s="31">
        <v>16277</v>
      </c>
      <c r="E44" s="31">
        <v>20199</v>
      </c>
      <c r="F44" s="32"/>
      <c r="G44" s="32"/>
      <c r="H44" s="104">
        <v>115.082</v>
      </c>
      <c r="I44" s="104">
        <v>45.526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13769</v>
      </c>
      <c r="D45" s="31">
        <v>7231</v>
      </c>
      <c r="E45" s="31">
        <v>13500</v>
      </c>
      <c r="F45" s="32"/>
      <c r="G45" s="32"/>
      <c r="H45" s="104">
        <v>42.409</v>
      </c>
      <c r="I45" s="104">
        <v>10.546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2591</v>
      </c>
      <c r="D46" s="31">
        <v>3061</v>
      </c>
      <c r="E46" s="31">
        <v>3000</v>
      </c>
      <c r="F46" s="32"/>
      <c r="G46" s="32"/>
      <c r="H46" s="104">
        <v>6.514</v>
      </c>
      <c r="I46" s="104">
        <v>4.774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1218</v>
      </c>
      <c r="D47" s="31">
        <v>1342</v>
      </c>
      <c r="E47" s="31">
        <v>1250</v>
      </c>
      <c r="F47" s="32"/>
      <c r="G47" s="32"/>
      <c r="H47" s="104">
        <v>3.199</v>
      </c>
      <c r="I47" s="104">
        <v>2.309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13500</v>
      </c>
      <c r="D48" s="31">
        <v>3755</v>
      </c>
      <c r="E48" s="31">
        <v>11500</v>
      </c>
      <c r="F48" s="32"/>
      <c r="G48" s="32"/>
      <c r="H48" s="104">
        <v>39.083</v>
      </c>
      <c r="I48" s="104">
        <v>4.138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18511</v>
      </c>
      <c r="D49" s="31">
        <v>5364</v>
      </c>
      <c r="E49" s="31">
        <v>5250</v>
      </c>
      <c r="F49" s="32"/>
      <c r="G49" s="32"/>
      <c r="H49" s="104">
        <v>56.344</v>
      </c>
      <c r="I49" s="104">
        <v>9.816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117261</v>
      </c>
      <c r="D50" s="39">
        <v>57928</v>
      </c>
      <c r="E50" s="39">
        <v>79594</v>
      </c>
      <c r="F50" s="40">
        <v>137.4016019886756</v>
      </c>
      <c r="G50" s="41"/>
      <c r="H50" s="105">
        <v>385.86899999999997</v>
      </c>
      <c r="I50" s="106">
        <v>122.91900000000001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7242</v>
      </c>
      <c r="D52" s="39">
        <v>7242</v>
      </c>
      <c r="E52" s="39">
        <v>7242</v>
      </c>
      <c r="F52" s="40">
        <v>100</v>
      </c>
      <c r="G52" s="41"/>
      <c r="H52" s="105">
        <v>18.448</v>
      </c>
      <c r="I52" s="106">
        <v>18.448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40463</v>
      </c>
      <c r="D54" s="31">
        <v>34448</v>
      </c>
      <c r="E54" s="31">
        <v>34500</v>
      </c>
      <c r="F54" s="32"/>
      <c r="G54" s="32"/>
      <c r="H54" s="104">
        <v>87.839</v>
      </c>
      <c r="I54" s="104">
        <v>81.748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78475</v>
      </c>
      <c r="D55" s="31">
        <v>68778</v>
      </c>
      <c r="E55" s="31">
        <v>68000</v>
      </c>
      <c r="F55" s="32"/>
      <c r="G55" s="32"/>
      <c r="H55" s="104">
        <v>172.784</v>
      </c>
      <c r="I55" s="104">
        <v>121.049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9730</v>
      </c>
      <c r="D56" s="31">
        <v>10512</v>
      </c>
      <c r="E56" s="31">
        <v>9720</v>
      </c>
      <c r="F56" s="32"/>
      <c r="G56" s="32"/>
      <c r="H56" s="104">
        <v>19.677</v>
      </c>
      <c r="I56" s="104">
        <v>22.06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7533</v>
      </c>
      <c r="D57" s="31">
        <v>5807</v>
      </c>
      <c r="E57" s="31">
        <v>5807</v>
      </c>
      <c r="F57" s="32"/>
      <c r="G57" s="32"/>
      <c r="H57" s="104">
        <v>24.196</v>
      </c>
      <c r="I57" s="104">
        <v>9.022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39634</v>
      </c>
      <c r="D58" s="31">
        <v>42504</v>
      </c>
      <c r="E58" s="31">
        <v>41817</v>
      </c>
      <c r="F58" s="32"/>
      <c r="G58" s="32"/>
      <c r="H58" s="104">
        <v>102.162</v>
      </c>
      <c r="I58" s="104">
        <v>31.743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175835</v>
      </c>
      <c r="D59" s="39">
        <v>162049</v>
      </c>
      <c r="E59" s="39">
        <v>159844</v>
      </c>
      <c r="F59" s="40">
        <v>98.63930045850329</v>
      </c>
      <c r="G59" s="41"/>
      <c r="H59" s="105">
        <v>406.658</v>
      </c>
      <c r="I59" s="106">
        <v>265.622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1922</v>
      </c>
      <c r="D61" s="31">
        <v>2000</v>
      </c>
      <c r="E61" s="31">
        <v>2300</v>
      </c>
      <c r="F61" s="32"/>
      <c r="G61" s="32"/>
      <c r="H61" s="104">
        <v>3.779</v>
      </c>
      <c r="I61" s="104">
        <v>3.74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1302</v>
      </c>
      <c r="D62" s="31">
        <v>1287</v>
      </c>
      <c r="E62" s="31">
        <v>1287</v>
      </c>
      <c r="F62" s="32"/>
      <c r="G62" s="32"/>
      <c r="H62" s="104">
        <v>1.348</v>
      </c>
      <c r="I62" s="104">
        <v>1.663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2033</v>
      </c>
      <c r="D63" s="31">
        <v>1842</v>
      </c>
      <c r="E63" s="31">
        <v>1842</v>
      </c>
      <c r="F63" s="32"/>
      <c r="G63" s="32"/>
      <c r="H63" s="104">
        <v>5.55</v>
      </c>
      <c r="I63" s="104">
        <v>3.212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5257</v>
      </c>
      <c r="D64" s="39">
        <v>5129</v>
      </c>
      <c r="E64" s="39">
        <v>5429</v>
      </c>
      <c r="F64" s="40">
        <v>105.84909339052447</v>
      </c>
      <c r="G64" s="41"/>
      <c r="H64" s="105">
        <v>10.677</v>
      </c>
      <c r="I64" s="106">
        <v>8.615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15982</v>
      </c>
      <c r="D66" s="39">
        <v>14420</v>
      </c>
      <c r="E66" s="39">
        <v>14420</v>
      </c>
      <c r="F66" s="40">
        <v>100</v>
      </c>
      <c r="G66" s="41"/>
      <c r="H66" s="105">
        <v>20.936</v>
      </c>
      <c r="I66" s="106">
        <v>12.231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57780</v>
      </c>
      <c r="D68" s="31">
        <v>50500</v>
      </c>
      <c r="E68" s="31">
        <v>50000</v>
      </c>
      <c r="F68" s="32"/>
      <c r="G68" s="32"/>
      <c r="H68" s="104">
        <v>190.747</v>
      </c>
      <c r="I68" s="104">
        <v>64.5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6209</v>
      </c>
      <c r="D69" s="31">
        <v>5500</v>
      </c>
      <c r="E69" s="31">
        <v>6000</v>
      </c>
      <c r="F69" s="32"/>
      <c r="G69" s="32"/>
      <c r="H69" s="104">
        <v>14.198</v>
      </c>
      <c r="I69" s="104">
        <v>4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63989</v>
      </c>
      <c r="D70" s="39">
        <v>56000</v>
      </c>
      <c r="E70" s="39">
        <v>56000</v>
      </c>
      <c r="F70" s="40">
        <v>100</v>
      </c>
      <c r="G70" s="41"/>
      <c r="H70" s="105">
        <v>204.94500000000002</v>
      </c>
      <c r="I70" s="106">
        <v>68.5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4644</v>
      </c>
      <c r="D72" s="31">
        <v>2935</v>
      </c>
      <c r="E72" s="31">
        <v>2958</v>
      </c>
      <c r="F72" s="32"/>
      <c r="G72" s="32"/>
      <c r="H72" s="104">
        <v>7.531</v>
      </c>
      <c r="I72" s="104">
        <v>4.233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12274</v>
      </c>
      <c r="D73" s="31">
        <v>12954</v>
      </c>
      <c r="E73" s="31">
        <v>12350</v>
      </c>
      <c r="F73" s="32"/>
      <c r="G73" s="32"/>
      <c r="H73" s="104">
        <v>17.938</v>
      </c>
      <c r="I73" s="104">
        <v>18.926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27230</v>
      </c>
      <c r="D74" s="31">
        <v>27084</v>
      </c>
      <c r="E74" s="31">
        <v>26000</v>
      </c>
      <c r="F74" s="32"/>
      <c r="G74" s="32"/>
      <c r="H74" s="104">
        <v>122.535</v>
      </c>
      <c r="I74" s="104">
        <v>47.925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26224</v>
      </c>
      <c r="D75" s="31">
        <v>20461</v>
      </c>
      <c r="E75" s="31">
        <v>21306</v>
      </c>
      <c r="F75" s="32"/>
      <c r="G75" s="32"/>
      <c r="H75" s="104">
        <v>41.053</v>
      </c>
      <c r="I75" s="104">
        <v>32.208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2682</v>
      </c>
      <c r="D76" s="31">
        <v>2135</v>
      </c>
      <c r="E76" s="31">
        <v>2150</v>
      </c>
      <c r="F76" s="32"/>
      <c r="G76" s="32"/>
      <c r="H76" s="104">
        <v>4.899</v>
      </c>
      <c r="I76" s="104">
        <v>4.862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4954</v>
      </c>
      <c r="D77" s="31">
        <v>4535</v>
      </c>
      <c r="E77" s="31">
        <v>4535</v>
      </c>
      <c r="F77" s="32"/>
      <c r="G77" s="32"/>
      <c r="H77" s="104">
        <v>18.434</v>
      </c>
      <c r="I77" s="104">
        <v>4.86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9547</v>
      </c>
      <c r="D78" s="31">
        <v>8210</v>
      </c>
      <c r="E78" s="31">
        <v>8200</v>
      </c>
      <c r="F78" s="32"/>
      <c r="G78" s="32"/>
      <c r="H78" s="104">
        <v>17.316</v>
      </c>
      <c r="I78" s="104">
        <v>12.151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14707</v>
      </c>
      <c r="D79" s="31">
        <v>13795</v>
      </c>
      <c r="E79" s="31">
        <v>14000</v>
      </c>
      <c r="F79" s="32"/>
      <c r="G79" s="32"/>
      <c r="H79" s="104">
        <v>41.822</v>
      </c>
      <c r="I79" s="104">
        <v>30.349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102262</v>
      </c>
      <c r="D80" s="39">
        <v>92109</v>
      </c>
      <c r="E80" s="39">
        <v>91499</v>
      </c>
      <c r="F80" s="40">
        <v>99.33774115450173</v>
      </c>
      <c r="G80" s="41"/>
      <c r="H80" s="105">
        <v>271.528</v>
      </c>
      <c r="I80" s="106">
        <v>155.51399999999998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172</v>
      </c>
      <c r="D82" s="31">
        <v>172</v>
      </c>
      <c r="E82" s="31">
        <v>172</v>
      </c>
      <c r="F82" s="32"/>
      <c r="G82" s="32"/>
      <c r="H82" s="104">
        <v>0.138</v>
      </c>
      <c r="I82" s="104">
        <v>0.138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207</v>
      </c>
      <c r="D83" s="31">
        <v>205</v>
      </c>
      <c r="E83" s="31">
        <v>205</v>
      </c>
      <c r="F83" s="32"/>
      <c r="G83" s="32"/>
      <c r="H83" s="104">
        <v>0.153</v>
      </c>
      <c r="I83" s="104">
        <v>0.15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379</v>
      </c>
      <c r="D84" s="39">
        <v>377</v>
      </c>
      <c r="E84" s="39">
        <v>377</v>
      </c>
      <c r="F84" s="40">
        <v>100</v>
      </c>
      <c r="G84" s="41"/>
      <c r="H84" s="105">
        <v>0.29100000000000004</v>
      </c>
      <c r="I84" s="106">
        <v>0.28800000000000003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556500</v>
      </c>
      <c r="D87" s="54">
        <v>463245</v>
      </c>
      <c r="E87" s="54">
        <v>481798</v>
      </c>
      <c r="F87" s="55">
        <f>IF(D87&gt;0,100*E87/D87,0)</f>
        <v>104.0050081490356</v>
      </c>
      <c r="G87" s="41"/>
      <c r="H87" s="109">
        <v>1486.9479999999999</v>
      </c>
      <c r="I87" s="110">
        <v>811.15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59</v>
      </c>
      <c r="D9" s="31">
        <v>60</v>
      </c>
      <c r="E9" s="31">
        <v>72</v>
      </c>
      <c r="F9" s="32"/>
      <c r="G9" s="32"/>
      <c r="H9" s="104">
        <v>0.174</v>
      </c>
      <c r="I9" s="104">
        <v>0.3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712</v>
      </c>
      <c r="D10" s="31">
        <v>453</v>
      </c>
      <c r="E10" s="31">
        <v>453</v>
      </c>
      <c r="F10" s="32"/>
      <c r="G10" s="32"/>
      <c r="H10" s="104">
        <v>1.104</v>
      </c>
      <c r="I10" s="104">
        <v>2.075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4183</v>
      </c>
      <c r="D11" s="31">
        <v>2600</v>
      </c>
      <c r="E11" s="31">
        <v>3500</v>
      </c>
      <c r="F11" s="32"/>
      <c r="G11" s="32"/>
      <c r="H11" s="104">
        <v>16.857</v>
      </c>
      <c r="I11" s="104">
        <v>10.478</v>
      </c>
      <c r="J11" s="104"/>
      <c r="K11" s="33"/>
    </row>
    <row r="12" spans="1:11" s="34" customFormat="1" ht="11.25" customHeight="1">
      <c r="A12" s="36" t="s">
        <v>10</v>
      </c>
      <c r="B12" s="30"/>
      <c r="C12" s="31">
        <v>5</v>
      </c>
      <c r="D12" s="31">
        <v>50</v>
      </c>
      <c r="E12" s="31">
        <v>50</v>
      </c>
      <c r="F12" s="32"/>
      <c r="G12" s="32"/>
      <c r="H12" s="104">
        <v>0.011</v>
      </c>
      <c r="I12" s="104">
        <v>0.194</v>
      </c>
      <c r="J12" s="104"/>
      <c r="K12" s="33"/>
    </row>
    <row r="13" spans="1:11" s="43" customFormat="1" ht="11.25" customHeight="1">
      <c r="A13" s="37" t="s">
        <v>11</v>
      </c>
      <c r="B13" s="38"/>
      <c r="C13" s="39">
        <v>4959</v>
      </c>
      <c r="D13" s="39">
        <v>3163</v>
      </c>
      <c r="E13" s="39">
        <v>4075</v>
      </c>
      <c r="F13" s="40">
        <v>128.83338602592477</v>
      </c>
      <c r="G13" s="41"/>
      <c r="H13" s="105">
        <v>18.145999999999997</v>
      </c>
      <c r="I13" s="106">
        <v>13.047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53</v>
      </c>
      <c r="D17" s="39">
        <v>53</v>
      </c>
      <c r="E17" s="39"/>
      <c r="F17" s="40"/>
      <c r="G17" s="41"/>
      <c r="H17" s="105">
        <v>0.056</v>
      </c>
      <c r="I17" s="106">
        <v>0.084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60</v>
      </c>
      <c r="D19" s="31">
        <v>101</v>
      </c>
      <c r="E19" s="31">
        <v>101</v>
      </c>
      <c r="F19" s="32"/>
      <c r="G19" s="32"/>
      <c r="H19" s="104">
        <v>0.24</v>
      </c>
      <c r="I19" s="104">
        <v>0.556</v>
      </c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60</v>
      </c>
      <c r="D22" s="39">
        <v>101</v>
      </c>
      <c r="E22" s="39">
        <v>101</v>
      </c>
      <c r="F22" s="40">
        <v>100</v>
      </c>
      <c r="G22" s="41"/>
      <c r="H22" s="105">
        <v>0.24</v>
      </c>
      <c r="I22" s="106">
        <v>0.556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66</v>
      </c>
      <c r="D24" s="39">
        <v>98</v>
      </c>
      <c r="E24" s="39">
        <v>80</v>
      </c>
      <c r="F24" s="40">
        <v>81.63265306122449</v>
      </c>
      <c r="G24" s="41"/>
      <c r="H24" s="105">
        <v>0.184</v>
      </c>
      <c r="I24" s="106">
        <v>0.304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166</v>
      </c>
      <c r="D26" s="39">
        <v>100</v>
      </c>
      <c r="E26" s="39">
        <v>100</v>
      </c>
      <c r="F26" s="40">
        <v>100</v>
      </c>
      <c r="G26" s="41"/>
      <c r="H26" s="105">
        <v>0.711</v>
      </c>
      <c r="I26" s="106">
        <v>0.35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562</v>
      </c>
      <c r="D28" s="31">
        <v>868</v>
      </c>
      <c r="E28" s="31">
        <v>900</v>
      </c>
      <c r="F28" s="32"/>
      <c r="G28" s="32"/>
      <c r="H28" s="104">
        <v>1.602</v>
      </c>
      <c r="I28" s="104">
        <v>1.986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9414</v>
      </c>
      <c r="D29" s="31">
        <v>9020</v>
      </c>
      <c r="E29" s="31">
        <v>9100</v>
      </c>
      <c r="F29" s="32"/>
      <c r="G29" s="32"/>
      <c r="H29" s="104">
        <v>18.397</v>
      </c>
      <c r="I29" s="104">
        <v>22.471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4604</v>
      </c>
      <c r="D30" s="31">
        <v>3589</v>
      </c>
      <c r="E30" s="31">
        <v>3600</v>
      </c>
      <c r="F30" s="32"/>
      <c r="G30" s="32"/>
      <c r="H30" s="104">
        <v>10.074</v>
      </c>
      <c r="I30" s="104">
        <v>5.877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14580</v>
      </c>
      <c r="D31" s="39">
        <v>13477</v>
      </c>
      <c r="E31" s="39">
        <v>13600</v>
      </c>
      <c r="F31" s="40">
        <v>100.91266602359576</v>
      </c>
      <c r="G31" s="41"/>
      <c r="H31" s="105">
        <v>30.073</v>
      </c>
      <c r="I31" s="106">
        <v>30.334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27</v>
      </c>
      <c r="D33" s="31">
        <v>23</v>
      </c>
      <c r="E33" s="31">
        <v>50</v>
      </c>
      <c r="F33" s="32"/>
      <c r="G33" s="32"/>
      <c r="H33" s="104">
        <v>0.086</v>
      </c>
      <c r="I33" s="104">
        <v>0.075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638</v>
      </c>
      <c r="D34" s="31">
        <v>500</v>
      </c>
      <c r="E34" s="31">
        <v>540</v>
      </c>
      <c r="F34" s="32"/>
      <c r="G34" s="32"/>
      <c r="H34" s="104">
        <v>1.784</v>
      </c>
      <c r="I34" s="104">
        <v>1.2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670</v>
      </c>
      <c r="D35" s="31">
        <v>700</v>
      </c>
      <c r="E35" s="31">
        <v>600</v>
      </c>
      <c r="F35" s="32"/>
      <c r="G35" s="32"/>
      <c r="H35" s="104">
        <v>2.121</v>
      </c>
      <c r="I35" s="104">
        <v>1.1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3</v>
      </c>
      <c r="D36" s="31">
        <v>3</v>
      </c>
      <c r="E36" s="31">
        <v>3</v>
      </c>
      <c r="F36" s="32"/>
      <c r="G36" s="32"/>
      <c r="H36" s="104">
        <v>0.006</v>
      </c>
      <c r="I36" s="104">
        <v>0.004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1338</v>
      </c>
      <c r="D37" s="39">
        <v>1226</v>
      </c>
      <c r="E37" s="39">
        <v>1193</v>
      </c>
      <c r="F37" s="40">
        <v>97.30831973898859</v>
      </c>
      <c r="G37" s="41"/>
      <c r="H37" s="105">
        <v>3.997</v>
      </c>
      <c r="I37" s="106">
        <v>2.379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12339</v>
      </c>
      <c r="D41" s="31">
        <v>12596</v>
      </c>
      <c r="E41" s="31">
        <v>12500</v>
      </c>
      <c r="F41" s="32"/>
      <c r="G41" s="32"/>
      <c r="H41" s="104">
        <v>31.613</v>
      </c>
      <c r="I41" s="104">
        <v>11.097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5349</v>
      </c>
      <c r="D42" s="31">
        <v>5771</v>
      </c>
      <c r="E42" s="31">
        <v>5530</v>
      </c>
      <c r="F42" s="32"/>
      <c r="G42" s="32"/>
      <c r="H42" s="104">
        <v>17.283</v>
      </c>
      <c r="I42" s="104">
        <v>15.751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9558</v>
      </c>
      <c r="D43" s="31">
        <v>11408</v>
      </c>
      <c r="E43" s="31">
        <v>11000</v>
      </c>
      <c r="F43" s="32"/>
      <c r="G43" s="32"/>
      <c r="H43" s="104">
        <v>24.521</v>
      </c>
      <c r="I43" s="104">
        <v>16.3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15410</v>
      </c>
      <c r="D44" s="31">
        <v>15616</v>
      </c>
      <c r="E44" s="31">
        <v>15625</v>
      </c>
      <c r="F44" s="32"/>
      <c r="G44" s="32"/>
      <c r="H44" s="104">
        <v>53.135</v>
      </c>
      <c r="I44" s="104">
        <v>40.093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9187</v>
      </c>
      <c r="D45" s="31">
        <v>8661</v>
      </c>
      <c r="E45" s="31">
        <v>11000</v>
      </c>
      <c r="F45" s="32"/>
      <c r="G45" s="32"/>
      <c r="H45" s="104">
        <v>25.526</v>
      </c>
      <c r="I45" s="104">
        <v>8.999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11370</v>
      </c>
      <c r="D46" s="31">
        <v>11869</v>
      </c>
      <c r="E46" s="31">
        <v>11500</v>
      </c>
      <c r="F46" s="32"/>
      <c r="G46" s="32"/>
      <c r="H46" s="104">
        <v>32.067</v>
      </c>
      <c r="I46" s="104">
        <v>20.722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18526</v>
      </c>
      <c r="D47" s="31">
        <v>18761</v>
      </c>
      <c r="E47" s="31">
        <v>20250</v>
      </c>
      <c r="F47" s="32"/>
      <c r="G47" s="32"/>
      <c r="H47" s="104">
        <v>65.903</v>
      </c>
      <c r="I47" s="104">
        <v>46.461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9088</v>
      </c>
      <c r="D48" s="31">
        <v>7886</v>
      </c>
      <c r="E48" s="31">
        <v>9000</v>
      </c>
      <c r="F48" s="32"/>
      <c r="G48" s="32"/>
      <c r="H48" s="104">
        <v>29.423</v>
      </c>
      <c r="I48" s="104">
        <v>8.722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3866</v>
      </c>
      <c r="D49" s="31">
        <v>4633</v>
      </c>
      <c r="E49" s="31">
        <v>4400</v>
      </c>
      <c r="F49" s="32"/>
      <c r="G49" s="32"/>
      <c r="H49" s="104">
        <v>12.822</v>
      </c>
      <c r="I49" s="104">
        <v>8.453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94693</v>
      </c>
      <c r="D50" s="39">
        <v>97201</v>
      </c>
      <c r="E50" s="39">
        <v>100805</v>
      </c>
      <c r="F50" s="40">
        <v>103.70778078414831</v>
      </c>
      <c r="G50" s="41"/>
      <c r="H50" s="105">
        <v>292.293</v>
      </c>
      <c r="I50" s="106">
        <v>176.598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885</v>
      </c>
      <c r="D52" s="39">
        <v>885</v>
      </c>
      <c r="E52" s="39">
        <v>885</v>
      </c>
      <c r="F52" s="40">
        <v>100</v>
      </c>
      <c r="G52" s="41"/>
      <c r="H52" s="105">
        <v>2.264</v>
      </c>
      <c r="I52" s="106">
        <v>2.264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2669</v>
      </c>
      <c r="D54" s="31">
        <v>2874</v>
      </c>
      <c r="E54" s="31">
        <v>2800</v>
      </c>
      <c r="F54" s="32"/>
      <c r="G54" s="32"/>
      <c r="H54" s="104">
        <v>3.891</v>
      </c>
      <c r="I54" s="104">
        <v>4.502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1680</v>
      </c>
      <c r="D55" s="31">
        <v>1808</v>
      </c>
      <c r="E55" s="31">
        <v>1800</v>
      </c>
      <c r="F55" s="32"/>
      <c r="G55" s="32"/>
      <c r="H55" s="104">
        <v>2.716</v>
      </c>
      <c r="I55" s="104">
        <v>2.17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967</v>
      </c>
      <c r="D56" s="31">
        <v>671</v>
      </c>
      <c r="E56" s="31">
        <v>945</v>
      </c>
      <c r="F56" s="32"/>
      <c r="G56" s="32"/>
      <c r="H56" s="104">
        <v>2.421</v>
      </c>
      <c r="I56" s="104">
        <v>1.26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4202</v>
      </c>
      <c r="D57" s="31">
        <v>3690</v>
      </c>
      <c r="E57" s="31">
        <v>3690</v>
      </c>
      <c r="F57" s="32"/>
      <c r="G57" s="32"/>
      <c r="H57" s="104">
        <v>11.809</v>
      </c>
      <c r="I57" s="104">
        <v>3.7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7634</v>
      </c>
      <c r="D58" s="31">
        <v>8683</v>
      </c>
      <c r="E58" s="31">
        <v>8131</v>
      </c>
      <c r="F58" s="32"/>
      <c r="G58" s="32"/>
      <c r="H58" s="104">
        <v>16.174</v>
      </c>
      <c r="I58" s="104">
        <v>6.822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17152</v>
      </c>
      <c r="D59" s="39">
        <v>17726</v>
      </c>
      <c r="E59" s="39">
        <v>17366</v>
      </c>
      <c r="F59" s="40">
        <v>97.96908495994585</v>
      </c>
      <c r="G59" s="41"/>
      <c r="H59" s="105">
        <v>37.010999999999996</v>
      </c>
      <c r="I59" s="106">
        <v>18.454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109</v>
      </c>
      <c r="D61" s="31">
        <v>75</v>
      </c>
      <c r="E61" s="31">
        <v>80</v>
      </c>
      <c r="F61" s="32"/>
      <c r="G61" s="32"/>
      <c r="H61" s="104">
        <v>0.078</v>
      </c>
      <c r="I61" s="104">
        <v>0.041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422</v>
      </c>
      <c r="D62" s="31">
        <v>387</v>
      </c>
      <c r="E62" s="31">
        <v>387</v>
      </c>
      <c r="F62" s="32"/>
      <c r="G62" s="32"/>
      <c r="H62" s="104">
        <v>0.402</v>
      </c>
      <c r="I62" s="104">
        <v>0.368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73</v>
      </c>
      <c r="D63" s="31">
        <v>80</v>
      </c>
      <c r="E63" s="31">
        <v>80</v>
      </c>
      <c r="F63" s="32"/>
      <c r="G63" s="32"/>
      <c r="H63" s="104">
        <v>0.15</v>
      </c>
      <c r="I63" s="104">
        <v>0.12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604</v>
      </c>
      <c r="D64" s="39">
        <v>542</v>
      </c>
      <c r="E64" s="39">
        <v>547</v>
      </c>
      <c r="F64" s="40">
        <v>100.92250922509226</v>
      </c>
      <c r="G64" s="41"/>
      <c r="H64" s="105">
        <v>0.63</v>
      </c>
      <c r="I64" s="106">
        <v>0.5289999999999999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258</v>
      </c>
      <c r="D66" s="39">
        <v>123</v>
      </c>
      <c r="E66" s="39">
        <v>124</v>
      </c>
      <c r="F66" s="40">
        <v>100.8130081300813</v>
      </c>
      <c r="G66" s="41"/>
      <c r="H66" s="105">
        <v>0.125</v>
      </c>
      <c r="I66" s="106">
        <v>0.282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83</v>
      </c>
      <c r="D68" s="31">
        <v>50</v>
      </c>
      <c r="E68" s="31">
        <v>100</v>
      </c>
      <c r="F68" s="32"/>
      <c r="G68" s="32"/>
      <c r="H68" s="104">
        <v>0.149</v>
      </c>
      <c r="I68" s="104">
        <v>0.05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50</v>
      </c>
      <c r="D69" s="31">
        <v>50</v>
      </c>
      <c r="E69" s="31">
        <v>50</v>
      </c>
      <c r="F69" s="32"/>
      <c r="G69" s="32"/>
      <c r="H69" s="104">
        <v>0.09</v>
      </c>
      <c r="I69" s="104">
        <v>0.05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133</v>
      </c>
      <c r="D70" s="39">
        <v>100</v>
      </c>
      <c r="E70" s="39">
        <v>150</v>
      </c>
      <c r="F70" s="40">
        <v>150</v>
      </c>
      <c r="G70" s="41"/>
      <c r="H70" s="105">
        <v>0.239</v>
      </c>
      <c r="I70" s="106">
        <v>0.1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163</v>
      </c>
      <c r="D72" s="31">
        <v>193</v>
      </c>
      <c r="E72" s="31">
        <v>193</v>
      </c>
      <c r="F72" s="32"/>
      <c r="G72" s="32"/>
      <c r="H72" s="104">
        <v>0.261</v>
      </c>
      <c r="I72" s="104">
        <v>0.314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11</v>
      </c>
      <c r="D73" s="31">
        <v>5</v>
      </c>
      <c r="E73" s="31">
        <v>5</v>
      </c>
      <c r="F73" s="32"/>
      <c r="G73" s="32"/>
      <c r="H73" s="104">
        <v>0.022</v>
      </c>
      <c r="I73" s="104">
        <v>0.01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430</v>
      </c>
      <c r="D74" s="31">
        <v>331</v>
      </c>
      <c r="E74" s="31">
        <v>400</v>
      </c>
      <c r="F74" s="32"/>
      <c r="G74" s="32"/>
      <c r="H74" s="104">
        <v>1.29</v>
      </c>
      <c r="I74" s="104">
        <v>0.397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468</v>
      </c>
      <c r="D75" s="31">
        <v>439</v>
      </c>
      <c r="E75" s="31">
        <v>439</v>
      </c>
      <c r="F75" s="32"/>
      <c r="G75" s="32"/>
      <c r="H75" s="104">
        <v>0.662</v>
      </c>
      <c r="I75" s="104">
        <v>0.622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14</v>
      </c>
      <c r="D76" s="31">
        <v>7</v>
      </c>
      <c r="E76" s="31">
        <v>7</v>
      </c>
      <c r="F76" s="32"/>
      <c r="G76" s="32"/>
      <c r="H76" s="104">
        <v>0.025</v>
      </c>
      <c r="I76" s="104">
        <v>0.009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64</v>
      </c>
      <c r="D77" s="31">
        <v>5</v>
      </c>
      <c r="E77" s="31">
        <v>5</v>
      </c>
      <c r="F77" s="32"/>
      <c r="G77" s="32"/>
      <c r="H77" s="104">
        <v>0.128</v>
      </c>
      <c r="I77" s="104">
        <v>0.005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</v>
      </c>
      <c r="D78" s="31"/>
      <c r="E78" s="31"/>
      <c r="F78" s="32"/>
      <c r="G78" s="32"/>
      <c r="H78" s="104">
        <v>0.001</v>
      </c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/>
      <c r="I79" s="104"/>
      <c r="J79" s="104"/>
      <c r="K79" s="33"/>
    </row>
    <row r="80" spans="1:11" s="43" customFormat="1" ht="11.25" customHeight="1">
      <c r="A80" s="44" t="s">
        <v>63</v>
      </c>
      <c r="B80" s="38"/>
      <c r="C80" s="39">
        <v>1151</v>
      </c>
      <c r="D80" s="39">
        <v>980</v>
      </c>
      <c r="E80" s="39">
        <v>1049</v>
      </c>
      <c r="F80" s="40">
        <v>107.04081632653062</v>
      </c>
      <c r="G80" s="41"/>
      <c r="H80" s="105">
        <v>2.389</v>
      </c>
      <c r="I80" s="106">
        <v>1.3569999999999998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86</v>
      </c>
      <c r="D82" s="31">
        <v>86</v>
      </c>
      <c r="E82" s="31">
        <v>86</v>
      </c>
      <c r="F82" s="32"/>
      <c r="G82" s="32"/>
      <c r="H82" s="104">
        <v>0.06</v>
      </c>
      <c r="I82" s="104">
        <v>0.06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67</v>
      </c>
      <c r="D83" s="31">
        <v>65</v>
      </c>
      <c r="E83" s="31">
        <v>65</v>
      </c>
      <c r="F83" s="32"/>
      <c r="G83" s="32"/>
      <c r="H83" s="104">
        <v>0.049</v>
      </c>
      <c r="I83" s="104">
        <v>0.05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153</v>
      </c>
      <c r="D84" s="39">
        <v>151</v>
      </c>
      <c r="E84" s="39">
        <v>151</v>
      </c>
      <c r="F84" s="40">
        <v>100</v>
      </c>
      <c r="G84" s="41"/>
      <c r="H84" s="105">
        <v>0.109</v>
      </c>
      <c r="I84" s="106">
        <v>0.11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136251</v>
      </c>
      <c r="D87" s="54">
        <v>135926</v>
      </c>
      <c r="E87" s="54">
        <v>140226</v>
      </c>
      <c r="F87" s="55">
        <f>IF(D87&gt;0,100*E87/D87,0)</f>
        <v>103.16348601444903</v>
      </c>
      <c r="G87" s="41"/>
      <c r="H87" s="109">
        <v>388.467</v>
      </c>
      <c r="I87" s="110">
        <v>246.74800000000005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9" zoomScaleSheetLayoutView="99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>
        <v>68</v>
      </c>
      <c r="E9" s="31">
        <v>80</v>
      </c>
      <c r="F9" s="32"/>
      <c r="G9" s="32"/>
      <c r="H9" s="104"/>
      <c r="I9" s="104">
        <v>0.408</v>
      </c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>
        <v>25</v>
      </c>
      <c r="E10" s="31">
        <v>25</v>
      </c>
      <c r="F10" s="32"/>
      <c r="G10" s="32"/>
      <c r="H10" s="104"/>
      <c r="I10" s="104">
        <v>0.175</v>
      </c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>
        <v>200</v>
      </c>
      <c r="E11" s="31">
        <v>200</v>
      </c>
      <c r="F11" s="32"/>
      <c r="G11" s="32"/>
      <c r="H11" s="104"/>
      <c r="I11" s="104">
        <v>1.4</v>
      </c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>
        <v>15</v>
      </c>
      <c r="E12" s="31">
        <v>15</v>
      </c>
      <c r="F12" s="32"/>
      <c r="G12" s="32"/>
      <c r="H12" s="104"/>
      <c r="I12" s="104">
        <v>0.105</v>
      </c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>
        <v>308</v>
      </c>
      <c r="E13" s="39">
        <v>320</v>
      </c>
      <c r="F13" s="40">
        <v>103.8961038961039</v>
      </c>
      <c r="G13" s="41"/>
      <c r="H13" s="105"/>
      <c r="I13" s="106">
        <v>2.088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43</v>
      </c>
      <c r="D17" s="39">
        <v>43</v>
      </c>
      <c r="E17" s="39"/>
      <c r="F17" s="40"/>
      <c r="G17" s="41"/>
      <c r="H17" s="105">
        <v>0.09</v>
      </c>
      <c r="I17" s="106">
        <v>0.09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395</v>
      </c>
      <c r="D19" s="31">
        <v>244</v>
      </c>
      <c r="E19" s="31">
        <v>244</v>
      </c>
      <c r="F19" s="32"/>
      <c r="G19" s="32"/>
      <c r="H19" s="104">
        <v>1.58</v>
      </c>
      <c r="I19" s="104">
        <v>1.22</v>
      </c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395</v>
      </c>
      <c r="D22" s="39">
        <v>244</v>
      </c>
      <c r="E22" s="39">
        <v>244</v>
      </c>
      <c r="F22" s="40">
        <v>100</v>
      </c>
      <c r="G22" s="41"/>
      <c r="H22" s="105">
        <v>1.58</v>
      </c>
      <c r="I22" s="106">
        <v>1.22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1361</v>
      </c>
      <c r="D24" s="39">
        <v>2187</v>
      </c>
      <c r="E24" s="39">
        <v>2100</v>
      </c>
      <c r="F24" s="40">
        <v>96.02194787379973</v>
      </c>
      <c r="G24" s="41"/>
      <c r="H24" s="105">
        <v>4.393</v>
      </c>
      <c r="I24" s="106">
        <v>5.379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1216</v>
      </c>
      <c r="D26" s="39">
        <v>1800</v>
      </c>
      <c r="E26" s="39">
        <v>1700</v>
      </c>
      <c r="F26" s="40">
        <v>94.44444444444444</v>
      </c>
      <c r="G26" s="41"/>
      <c r="H26" s="105">
        <v>5.794</v>
      </c>
      <c r="I26" s="106">
        <v>7.5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6507</v>
      </c>
      <c r="D28" s="31">
        <v>8714</v>
      </c>
      <c r="E28" s="31">
        <v>9200</v>
      </c>
      <c r="F28" s="32"/>
      <c r="G28" s="32"/>
      <c r="H28" s="104">
        <v>22.523</v>
      </c>
      <c r="I28" s="104">
        <v>23.996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22130</v>
      </c>
      <c r="D29" s="31">
        <v>22158</v>
      </c>
      <c r="E29" s="31">
        <v>23000</v>
      </c>
      <c r="F29" s="32"/>
      <c r="G29" s="32"/>
      <c r="H29" s="104">
        <v>51.948</v>
      </c>
      <c r="I29" s="104">
        <v>43.022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6826</v>
      </c>
      <c r="D30" s="31">
        <v>10096</v>
      </c>
      <c r="E30" s="31">
        <v>9900</v>
      </c>
      <c r="F30" s="32"/>
      <c r="G30" s="32"/>
      <c r="H30" s="104">
        <v>11.181</v>
      </c>
      <c r="I30" s="104">
        <v>16.185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35463</v>
      </c>
      <c r="D31" s="39">
        <v>40968</v>
      </c>
      <c r="E31" s="39">
        <v>42100</v>
      </c>
      <c r="F31" s="40">
        <v>102.76313220074205</v>
      </c>
      <c r="G31" s="41"/>
      <c r="H31" s="105">
        <v>85.652</v>
      </c>
      <c r="I31" s="106">
        <v>83.203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493</v>
      </c>
      <c r="D33" s="31">
        <v>500</v>
      </c>
      <c r="E33" s="31">
        <v>500</v>
      </c>
      <c r="F33" s="32"/>
      <c r="G33" s="32"/>
      <c r="H33" s="104">
        <v>2.268</v>
      </c>
      <c r="I33" s="104">
        <v>2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524</v>
      </c>
      <c r="D34" s="31">
        <v>460</v>
      </c>
      <c r="E34" s="31">
        <v>400</v>
      </c>
      <c r="F34" s="32"/>
      <c r="G34" s="32"/>
      <c r="H34" s="104">
        <v>1.157</v>
      </c>
      <c r="I34" s="104">
        <v>0.95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1868</v>
      </c>
      <c r="D35" s="31">
        <v>2200</v>
      </c>
      <c r="E35" s="31">
        <v>2200</v>
      </c>
      <c r="F35" s="32"/>
      <c r="G35" s="32"/>
      <c r="H35" s="104">
        <v>7.449</v>
      </c>
      <c r="I35" s="104">
        <v>6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455</v>
      </c>
      <c r="D36" s="31">
        <v>455</v>
      </c>
      <c r="E36" s="31">
        <v>455</v>
      </c>
      <c r="F36" s="32"/>
      <c r="G36" s="32"/>
      <c r="H36" s="104">
        <v>0.732</v>
      </c>
      <c r="I36" s="104">
        <v>0.182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3340</v>
      </c>
      <c r="D37" s="39">
        <v>3615</v>
      </c>
      <c r="E37" s="39">
        <v>3555</v>
      </c>
      <c r="F37" s="40">
        <f>IF(D37&gt;0,100*E37/D37,0)</f>
        <v>98.34024896265561</v>
      </c>
      <c r="G37" s="41"/>
      <c r="H37" s="105">
        <v>11.605999999999998</v>
      </c>
      <c r="I37" s="106">
        <v>9.132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1272</v>
      </c>
      <c r="D39" s="39">
        <v>1300</v>
      </c>
      <c r="E39" s="39">
        <v>1200</v>
      </c>
      <c r="F39" s="40">
        <v>92.3076923076923</v>
      </c>
      <c r="G39" s="41"/>
      <c r="H39" s="105">
        <v>1.553</v>
      </c>
      <c r="I39" s="106">
        <v>1.3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899</v>
      </c>
      <c r="D41" s="31">
        <v>1300</v>
      </c>
      <c r="E41" s="31">
        <v>1170</v>
      </c>
      <c r="F41" s="32"/>
      <c r="G41" s="32"/>
      <c r="H41" s="104">
        <v>1.557</v>
      </c>
      <c r="I41" s="104">
        <v>1.315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3524</v>
      </c>
      <c r="D42" s="31">
        <v>3606</v>
      </c>
      <c r="E42" s="31">
        <v>3600</v>
      </c>
      <c r="F42" s="32"/>
      <c r="G42" s="32"/>
      <c r="H42" s="104">
        <v>13.794</v>
      </c>
      <c r="I42" s="104">
        <v>11.719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2112</v>
      </c>
      <c r="D43" s="31">
        <v>2685</v>
      </c>
      <c r="E43" s="31">
        <v>2700</v>
      </c>
      <c r="F43" s="32"/>
      <c r="G43" s="32"/>
      <c r="H43" s="104">
        <v>7.541</v>
      </c>
      <c r="I43" s="104">
        <v>5.241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3536</v>
      </c>
      <c r="D44" s="31">
        <v>4006</v>
      </c>
      <c r="E44" s="31">
        <v>4027</v>
      </c>
      <c r="F44" s="32"/>
      <c r="G44" s="32"/>
      <c r="H44" s="104">
        <v>13.136</v>
      </c>
      <c r="I44" s="104">
        <v>11.537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5191</v>
      </c>
      <c r="D45" s="31">
        <v>5982</v>
      </c>
      <c r="E45" s="31">
        <v>5500</v>
      </c>
      <c r="F45" s="32"/>
      <c r="G45" s="32"/>
      <c r="H45" s="104">
        <v>15.895</v>
      </c>
      <c r="I45" s="104">
        <v>14.068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3022</v>
      </c>
      <c r="D46" s="31">
        <v>4539</v>
      </c>
      <c r="E46" s="31">
        <v>4500</v>
      </c>
      <c r="F46" s="32"/>
      <c r="G46" s="32"/>
      <c r="H46" s="104">
        <v>9.48</v>
      </c>
      <c r="I46" s="104">
        <v>9.696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3840</v>
      </c>
      <c r="D47" s="31">
        <v>4998</v>
      </c>
      <c r="E47" s="31">
        <v>5000</v>
      </c>
      <c r="F47" s="32"/>
      <c r="G47" s="32"/>
      <c r="H47" s="104">
        <v>15.028</v>
      </c>
      <c r="I47" s="104">
        <v>13.564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1855</v>
      </c>
      <c r="D48" s="31">
        <v>2503</v>
      </c>
      <c r="E48" s="31">
        <v>2500</v>
      </c>
      <c r="F48" s="32"/>
      <c r="G48" s="32"/>
      <c r="H48" s="104">
        <v>7.463</v>
      </c>
      <c r="I48" s="104">
        <v>5.971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3195</v>
      </c>
      <c r="D49" s="31">
        <v>4683</v>
      </c>
      <c r="E49" s="31">
        <v>4300</v>
      </c>
      <c r="F49" s="32"/>
      <c r="G49" s="32"/>
      <c r="H49" s="104">
        <v>12</v>
      </c>
      <c r="I49" s="104">
        <v>11.145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27174</v>
      </c>
      <c r="D50" s="39">
        <v>34302</v>
      </c>
      <c r="E50" s="39">
        <v>33297</v>
      </c>
      <c r="F50" s="40">
        <v>97.07014168270072</v>
      </c>
      <c r="G50" s="41"/>
      <c r="H50" s="105">
        <v>95.894</v>
      </c>
      <c r="I50" s="106">
        <v>84.25599999999999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3869</v>
      </c>
      <c r="D52" s="39">
        <v>3869</v>
      </c>
      <c r="E52" s="39">
        <v>3869</v>
      </c>
      <c r="F52" s="40">
        <v>100</v>
      </c>
      <c r="G52" s="41"/>
      <c r="H52" s="105">
        <v>11.335</v>
      </c>
      <c r="I52" s="106">
        <v>11.335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13152</v>
      </c>
      <c r="D54" s="31">
        <v>16000</v>
      </c>
      <c r="E54" s="31">
        <v>17000</v>
      </c>
      <c r="F54" s="32"/>
      <c r="G54" s="32"/>
      <c r="H54" s="104">
        <v>24.487</v>
      </c>
      <c r="I54" s="104">
        <v>29.3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10681</v>
      </c>
      <c r="D55" s="31">
        <v>14156</v>
      </c>
      <c r="E55" s="31">
        <v>14000</v>
      </c>
      <c r="F55" s="32"/>
      <c r="G55" s="32"/>
      <c r="H55" s="104">
        <v>29.339</v>
      </c>
      <c r="I55" s="104">
        <v>29.728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8456</v>
      </c>
      <c r="D56" s="31">
        <v>9839</v>
      </c>
      <c r="E56" s="31">
        <v>9920</v>
      </c>
      <c r="F56" s="32"/>
      <c r="G56" s="32"/>
      <c r="H56" s="104">
        <v>21.987</v>
      </c>
      <c r="I56" s="104">
        <v>21.31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11048</v>
      </c>
      <c r="D57" s="31">
        <v>11240</v>
      </c>
      <c r="E57" s="31">
        <v>11240</v>
      </c>
      <c r="F57" s="32"/>
      <c r="G57" s="32"/>
      <c r="H57" s="104">
        <v>33.158</v>
      </c>
      <c r="I57" s="104">
        <v>29.341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26003</v>
      </c>
      <c r="D58" s="31">
        <v>27794</v>
      </c>
      <c r="E58" s="31">
        <v>26239</v>
      </c>
      <c r="F58" s="32"/>
      <c r="G58" s="32"/>
      <c r="H58" s="104">
        <v>69.934</v>
      </c>
      <c r="I58" s="104">
        <v>34.033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69340</v>
      </c>
      <c r="D59" s="39">
        <v>79029</v>
      </c>
      <c r="E59" s="39">
        <v>78399</v>
      </c>
      <c r="F59" s="40">
        <v>99.2028242796948</v>
      </c>
      <c r="G59" s="41"/>
      <c r="H59" s="105">
        <v>178.90499999999997</v>
      </c>
      <c r="I59" s="106">
        <v>143.712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43</v>
      </c>
      <c r="D61" s="31">
        <v>134</v>
      </c>
      <c r="E61" s="31">
        <v>134</v>
      </c>
      <c r="F61" s="32"/>
      <c r="G61" s="32"/>
      <c r="H61" s="104">
        <v>0.049</v>
      </c>
      <c r="I61" s="104">
        <v>0.234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316</v>
      </c>
      <c r="D62" s="31">
        <v>281</v>
      </c>
      <c r="E62" s="31">
        <v>281</v>
      </c>
      <c r="F62" s="32"/>
      <c r="G62" s="32"/>
      <c r="H62" s="104">
        <v>0.564</v>
      </c>
      <c r="I62" s="104">
        <v>0.46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367</v>
      </c>
      <c r="D63" s="31">
        <v>395</v>
      </c>
      <c r="E63" s="31">
        <v>395</v>
      </c>
      <c r="F63" s="32"/>
      <c r="G63" s="32"/>
      <c r="H63" s="104">
        <v>0.952</v>
      </c>
      <c r="I63" s="104">
        <v>0.592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726</v>
      </c>
      <c r="D64" s="39">
        <v>810</v>
      </c>
      <c r="E64" s="39">
        <v>810</v>
      </c>
      <c r="F64" s="40">
        <v>100</v>
      </c>
      <c r="G64" s="41"/>
      <c r="H64" s="105">
        <v>1.565</v>
      </c>
      <c r="I64" s="106">
        <v>1.286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331</v>
      </c>
      <c r="D66" s="39">
        <v>164</v>
      </c>
      <c r="E66" s="39">
        <v>164</v>
      </c>
      <c r="F66" s="40">
        <v>100</v>
      </c>
      <c r="G66" s="41"/>
      <c r="H66" s="105">
        <v>0.348</v>
      </c>
      <c r="I66" s="106">
        <v>0.19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14878</v>
      </c>
      <c r="D68" s="31">
        <v>16000</v>
      </c>
      <c r="E68" s="31">
        <v>16000</v>
      </c>
      <c r="F68" s="32"/>
      <c r="G68" s="32"/>
      <c r="H68" s="104">
        <v>60.973</v>
      </c>
      <c r="I68" s="104">
        <v>26.5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2591</v>
      </c>
      <c r="D69" s="31">
        <v>2500</v>
      </c>
      <c r="E69" s="31">
        <v>2500</v>
      </c>
      <c r="F69" s="32"/>
      <c r="G69" s="32"/>
      <c r="H69" s="104">
        <v>7.87</v>
      </c>
      <c r="I69" s="104">
        <v>2.5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17469</v>
      </c>
      <c r="D70" s="39">
        <v>18500</v>
      </c>
      <c r="E70" s="39">
        <v>18500</v>
      </c>
      <c r="F70" s="40">
        <v>100</v>
      </c>
      <c r="G70" s="41"/>
      <c r="H70" s="105">
        <v>68.843</v>
      </c>
      <c r="I70" s="106">
        <v>29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147</v>
      </c>
      <c r="D72" s="31">
        <v>189</v>
      </c>
      <c r="E72" s="31">
        <v>189</v>
      </c>
      <c r="F72" s="32"/>
      <c r="G72" s="32"/>
      <c r="H72" s="104">
        <v>0.275</v>
      </c>
      <c r="I72" s="104">
        <v>0.37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15305</v>
      </c>
      <c r="D73" s="31">
        <v>16544</v>
      </c>
      <c r="E73" s="31">
        <v>15800</v>
      </c>
      <c r="F73" s="32"/>
      <c r="G73" s="32"/>
      <c r="H73" s="104">
        <v>51.236</v>
      </c>
      <c r="I73" s="104">
        <v>55.489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6556</v>
      </c>
      <c r="D74" s="31">
        <v>8786</v>
      </c>
      <c r="E74" s="31">
        <v>9000</v>
      </c>
      <c r="F74" s="32"/>
      <c r="G74" s="32"/>
      <c r="H74" s="104">
        <v>26.626</v>
      </c>
      <c r="I74" s="104">
        <v>18.866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888</v>
      </c>
      <c r="D75" s="31">
        <v>1137</v>
      </c>
      <c r="E75" s="31">
        <v>1137</v>
      </c>
      <c r="F75" s="32"/>
      <c r="G75" s="32"/>
      <c r="H75" s="104">
        <v>1.434</v>
      </c>
      <c r="I75" s="104">
        <v>1.941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6117</v>
      </c>
      <c r="D76" s="31">
        <v>5978</v>
      </c>
      <c r="E76" s="31">
        <v>5980</v>
      </c>
      <c r="F76" s="32"/>
      <c r="G76" s="32"/>
      <c r="H76" s="104">
        <v>19.479</v>
      </c>
      <c r="I76" s="104">
        <v>20.17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1333</v>
      </c>
      <c r="D77" s="31">
        <v>1332</v>
      </c>
      <c r="E77" s="31">
        <v>1332</v>
      </c>
      <c r="F77" s="32"/>
      <c r="G77" s="32"/>
      <c r="H77" s="104">
        <v>5.5</v>
      </c>
      <c r="I77" s="104">
        <v>3.891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2094</v>
      </c>
      <c r="D78" s="31">
        <v>2242</v>
      </c>
      <c r="E78" s="31">
        <v>2250</v>
      </c>
      <c r="F78" s="32"/>
      <c r="G78" s="32"/>
      <c r="H78" s="104">
        <v>7.206</v>
      </c>
      <c r="I78" s="104">
        <v>4.977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18640</v>
      </c>
      <c r="D79" s="31">
        <v>22727</v>
      </c>
      <c r="E79" s="31">
        <v>25000</v>
      </c>
      <c r="F79" s="32"/>
      <c r="G79" s="32"/>
      <c r="H79" s="104">
        <v>69.688</v>
      </c>
      <c r="I79" s="104">
        <v>86.363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51080</v>
      </c>
      <c r="D80" s="39">
        <v>58935</v>
      </c>
      <c r="E80" s="39">
        <v>60688</v>
      </c>
      <c r="F80" s="40">
        <v>102.9744633918724</v>
      </c>
      <c r="G80" s="41"/>
      <c r="H80" s="105">
        <v>181.44400000000002</v>
      </c>
      <c r="I80" s="106">
        <v>192.067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11</v>
      </c>
      <c r="D82" s="31">
        <v>11</v>
      </c>
      <c r="E82" s="31">
        <v>11</v>
      </c>
      <c r="F82" s="32"/>
      <c r="G82" s="32"/>
      <c r="H82" s="104">
        <v>0.008</v>
      </c>
      <c r="I82" s="104">
        <v>0.008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1</v>
      </c>
      <c r="D83" s="31"/>
      <c r="E83" s="31"/>
      <c r="F83" s="32"/>
      <c r="G83" s="32"/>
      <c r="H83" s="104">
        <v>0.001</v>
      </c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>
        <v>12</v>
      </c>
      <c r="D84" s="39">
        <v>11</v>
      </c>
      <c r="E84" s="39">
        <v>11</v>
      </c>
      <c r="F84" s="40">
        <v>100</v>
      </c>
      <c r="G84" s="41"/>
      <c r="H84" s="105">
        <v>0.009000000000000001</v>
      </c>
      <c r="I84" s="106">
        <v>0.008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213091</v>
      </c>
      <c r="D87" s="54">
        <v>246085</v>
      </c>
      <c r="E87" s="54">
        <v>246957</v>
      </c>
      <c r="F87" s="55">
        <f>IF(D87&gt;0,100*E87/D87,0)</f>
        <v>100.35434910701586</v>
      </c>
      <c r="G87" s="41"/>
      <c r="H87" s="109">
        <v>649.0110000000001</v>
      </c>
      <c r="I87" s="110">
        <v>571.7660000000001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12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19</v>
      </c>
      <c r="F19" s="32"/>
      <c r="G19" s="32"/>
      <c r="H19" s="104"/>
      <c r="I19" s="104"/>
      <c r="J19" s="104">
        <v>0.684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>
        <v>19</v>
      </c>
      <c r="F22" s="40"/>
      <c r="G22" s="41"/>
      <c r="H22" s="105"/>
      <c r="I22" s="106"/>
      <c r="J22" s="106">
        <v>0.684</v>
      </c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62</v>
      </c>
      <c r="D24" s="39">
        <v>25</v>
      </c>
      <c r="E24" s="39">
        <v>9</v>
      </c>
      <c r="F24" s="40">
        <v>36</v>
      </c>
      <c r="G24" s="41"/>
      <c r="H24" s="105">
        <v>0.325</v>
      </c>
      <c r="I24" s="106">
        <v>0.12</v>
      </c>
      <c r="J24" s="106">
        <v>0.054</v>
      </c>
      <c r="K24" s="42">
        <v>45.00000000000001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1128</v>
      </c>
      <c r="D28" s="31">
        <v>852</v>
      </c>
      <c r="E28" s="31">
        <v>501</v>
      </c>
      <c r="F28" s="32"/>
      <c r="G28" s="32"/>
      <c r="H28" s="104">
        <v>5.211</v>
      </c>
      <c r="I28" s="104">
        <v>3.929</v>
      </c>
      <c r="J28" s="104">
        <v>2.492</v>
      </c>
      <c r="K28" s="33"/>
    </row>
    <row r="29" spans="1:11" s="34" customFormat="1" ht="11.25" customHeight="1">
      <c r="A29" s="36" t="s">
        <v>21</v>
      </c>
      <c r="B29" s="30"/>
      <c r="C29" s="31">
        <v>304</v>
      </c>
      <c r="D29" s="31">
        <v>297</v>
      </c>
      <c r="E29" s="31">
        <v>217</v>
      </c>
      <c r="F29" s="32"/>
      <c r="G29" s="32"/>
      <c r="H29" s="104">
        <v>2.26</v>
      </c>
      <c r="I29" s="104">
        <v>1.395</v>
      </c>
      <c r="J29" s="104">
        <v>0.874</v>
      </c>
      <c r="K29" s="33"/>
    </row>
    <row r="30" spans="1:11" s="34" customFormat="1" ht="11.25" customHeight="1">
      <c r="A30" s="36" t="s">
        <v>22</v>
      </c>
      <c r="B30" s="30"/>
      <c r="C30" s="31">
        <v>432</v>
      </c>
      <c r="D30" s="31">
        <v>536</v>
      </c>
      <c r="E30" s="31">
        <v>298</v>
      </c>
      <c r="F30" s="32"/>
      <c r="G30" s="32"/>
      <c r="H30" s="104">
        <v>1.722</v>
      </c>
      <c r="I30" s="104">
        <v>3.216</v>
      </c>
      <c r="J30" s="104">
        <v>1.74</v>
      </c>
      <c r="K30" s="33"/>
    </row>
    <row r="31" spans="1:11" s="43" customFormat="1" ht="11.25" customHeight="1">
      <c r="A31" s="44" t="s">
        <v>23</v>
      </c>
      <c r="B31" s="38"/>
      <c r="C31" s="39">
        <v>1864</v>
      </c>
      <c r="D31" s="39">
        <v>1685</v>
      </c>
      <c r="E31" s="39">
        <v>1016</v>
      </c>
      <c r="F31" s="40">
        <v>60.29673590504451</v>
      </c>
      <c r="G31" s="41"/>
      <c r="H31" s="105">
        <v>9.193</v>
      </c>
      <c r="I31" s="106">
        <v>8.54</v>
      </c>
      <c r="J31" s="106">
        <v>5.106</v>
      </c>
      <c r="K31" s="42">
        <v>59.78922716627635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>
        <v>684</v>
      </c>
      <c r="D34" s="31">
        <v>681</v>
      </c>
      <c r="E34" s="31">
        <v>600</v>
      </c>
      <c r="F34" s="32"/>
      <c r="G34" s="32"/>
      <c r="H34" s="104">
        <v>1.899</v>
      </c>
      <c r="I34" s="104">
        <v>1.933</v>
      </c>
      <c r="J34" s="104">
        <v>1.9</v>
      </c>
      <c r="K34" s="33"/>
    </row>
    <row r="35" spans="1:11" s="34" customFormat="1" ht="11.25" customHeight="1">
      <c r="A35" s="36" t="s">
        <v>26</v>
      </c>
      <c r="B35" s="30"/>
      <c r="C35" s="31">
        <v>327</v>
      </c>
      <c r="D35" s="31">
        <v>385</v>
      </c>
      <c r="E35" s="31">
        <v>750</v>
      </c>
      <c r="F35" s="32"/>
      <c r="G35" s="32"/>
      <c r="H35" s="104">
        <v>1.612</v>
      </c>
      <c r="I35" s="104">
        <v>2.102</v>
      </c>
      <c r="J35" s="104">
        <v>3.4</v>
      </c>
      <c r="K35" s="33"/>
    </row>
    <row r="36" spans="1:11" s="34" customFormat="1" ht="11.25" customHeight="1">
      <c r="A36" s="36" t="s">
        <v>27</v>
      </c>
      <c r="B36" s="30"/>
      <c r="C36" s="31">
        <v>20</v>
      </c>
      <c r="D36" s="31">
        <v>26</v>
      </c>
      <c r="E36" s="31">
        <v>26</v>
      </c>
      <c r="F36" s="32"/>
      <c r="G36" s="32"/>
      <c r="H36" s="104">
        <v>0.05</v>
      </c>
      <c r="I36" s="104">
        <v>0.06</v>
      </c>
      <c r="J36" s="104">
        <v>0.06</v>
      </c>
      <c r="K36" s="33"/>
    </row>
    <row r="37" spans="1:11" s="43" customFormat="1" ht="11.25" customHeight="1">
      <c r="A37" s="37" t="s">
        <v>28</v>
      </c>
      <c r="B37" s="38"/>
      <c r="C37" s="39">
        <v>1031</v>
      </c>
      <c r="D37" s="39">
        <v>1092</v>
      </c>
      <c r="E37" s="39">
        <v>1376</v>
      </c>
      <c r="F37" s="40">
        <v>126.00732600732601</v>
      </c>
      <c r="G37" s="41"/>
      <c r="H37" s="105">
        <v>3.561</v>
      </c>
      <c r="I37" s="106">
        <v>4.095</v>
      </c>
      <c r="J37" s="106">
        <v>5.359999999999999</v>
      </c>
      <c r="K37" s="42">
        <v>130.8913308913309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10</v>
      </c>
      <c r="D41" s="31"/>
      <c r="E41" s="31"/>
      <c r="F41" s="32"/>
      <c r="G41" s="32"/>
      <c r="H41" s="104">
        <v>0.095</v>
      </c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41</v>
      </c>
      <c r="D43" s="31">
        <v>56</v>
      </c>
      <c r="E43" s="31">
        <v>10</v>
      </c>
      <c r="F43" s="32"/>
      <c r="G43" s="32"/>
      <c r="H43" s="104">
        <v>0.115</v>
      </c>
      <c r="I43" s="104">
        <v>0.504</v>
      </c>
      <c r="J43" s="104">
        <v>0.08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>
        <v>4</v>
      </c>
      <c r="F44" s="32"/>
      <c r="G44" s="32"/>
      <c r="H44" s="104"/>
      <c r="I44" s="104"/>
      <c r="J44" s="104">
        <v>0.03</v>
      </c>
      <c r="K44" s="33"/>
    </row>
    <row r="45" spans="1:11" s="34" customFormat="1" ht="11.25" customHeight="1">
      <c r="A45" s="36" t="s">
        <v>34</v>
      </c>
      <c r="B45" s="30"/>
      <c r="C45" s="31">
        <v>16</v>
      </c>
      <c r="D45" s="31">
        <v>40</v>
      </c>
      <c r="E45" s="31">
        <v>46</v>
      </c>
      <c r="F45" s="32"/>
      <c r="G45" s="32"/>
      <c r="H45" s="104">
        <v>0.045</v>
      </c>
      <c r="I45" s="104">
        <v>0.277</v>
      </c>
      <c r="J45" s="104">
        <v>0.242</v>
      </c>
      <c r="K45" s="33"/>
    </row>
    <row r="46" spans="1:11" s="34" customFormat="1" ht="11.25" customHeight="1">
      <c r="A46" s="36" t="s">
        <v>35</v>
      </c>
      <c r="B46" s="30"/>
      <c r="C46" s="31">
        <v>32</v>
      </c>
      <c r="D46" s="31"/>
      <c r="E46" s="31"/>
      <c r="F46" s="32"/>
      <c r="G46" s="32"/>
      <c r="H46" s="104">
        <v>0.071</v>
      </c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>
        <v>3</v>
      </c>
      <c r="E47" s="31"/>
      <c r="F47" s="32"/>
      <c r="G47" s="32"/>
      <c r="H47" s="104"/>
      <c r="I47" s="104">
        <v>0.024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42</v>
      </c>
      <c r="D48" s="31">
        <v>83</v>
      </c>
      <c r="E48" s="31">
        <v>90</v>
      </c>
      <c r="F48" s="32"/>
      <c r="G48" s="32"/>
      <c r="H48" s="104">
        <v>0.168</v>
      </c>
      <c r="I48" s="104">
        <v>0.415</v>
      </c>
      <c r="J48" s="104">
        <v>0.36</v>
      </c>
      <c r="K48" s="33"/>
    </row>
    <row r="49" spans="1:11" s="34" customFormat="1" ht="11.25" customHeight="1">
      <c r="A49" s="36" t="s">
        <v>38</v>
      </c>
      <c r="B49" s="30"/>
      <c r="C49" s="31">
        <v>120</v>
      </c>
      <c r="D49" s="31">
        <v>54</v>
      </c>
      <c r="E49" s="31">
        <v>46</v>
      </c>
      <c r="F49" s="32"/>
      <c r="G49" s="32"/>
      <c r="H49" s="104">
        <v>0.61</v>
      </c>
      <c r="I49" s="104">
        <v>0.405</v>
      </c>
      <c r="J49" s="104">
        <v>0.391</v>
      </c>
      <c r="K49" s="33"/>
    </row>
    <row r="50" spans="1:11" s="43" customFormat="1" ht="11.25" customHeight="1">
      <c r="A50" s="44" t="s">
        <v>39</v>
      </c>
      <c r="B50" s="38"/>
      <c r="C50" s="39">
        <v>261</v>
      </c>
      <c r="D50" s="39">
        <v>236</v>
      </c>
      <c r="E50" s="39">
        <v>196</v>
      </c>
      <c r="F50" s="40">
        <v>83.05084745762711</v>
      </c>
      <c r="G50" s="41"/>
      <c r="H50" s="105">
        <v>1.104</v>
      </c>
      <c r="I50" s="106">
        <v>1.625</v>
      </c>
      <c r="J50" s="106">
        <v>1.103</v>
      </c>
      <c r="K50" s="42">
        <v>67.87692307692308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36</v>
      </c>
      <c r="E52" s="39">
        <v>36</v>
      </c>
      <c r="F52" s="40">
        <v>100</v>
      </c>
      <c r="G52" s="41"/>
      <c r="H52" s="105">
        <v>0.01</v>
      </c>
      <c r="I52" s="106">
        <v>0.097</v>
      </c>
      <c r="J52" s="106">
        <v>0.097</v>
      </c>
      <c r="K52" s="42">
        <v>100.00000000000001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>
        <v>58</v>
      </c>
      <c r="E54" s="31">
        <v>37</v>
      </c>
      <c r="F54" s="32"/>
      <c r="G54" s="32"/>
      <c r="H54" s="104"/>
      <c r="I54" s="104">
        <v>0.284</v>
      </c>
      <c r="J54" s="104">
        <v>0.222</v>
      </c>
      <c r="K54" s="33"/>
    </row>
    <row r="55" spans="1:11" s="34" customFormat="1" ht="11.25" customHeight="1">
      <c r="A55" s="36" t="s">
        <v>42</v>
      </c>
      <c r="B55" s="30"/>
      <c r="C55" s="31">
        <v>173</v>
      </c>
      <c r="D55" s="31">
        <v>143</v>
      </c>
      <c r="E55" s="31">
        <v>182</v>
      </c>
      <c r="F55" s="32"/>
      <c r="G55" s="32"/>
      <c r="H55" s="104">
        <v>0.69</v>
      </c>
      <c r="I55" s="104">
        <v>0.603</v>
      </c>
      <c r="J55" s="104">
        <v>0.765</v>
      </c>
      <c r="K55" s="33"/>
    </row>
    <row r="56" spans="1:11" s="34" customFormat="1" ht="11.25" customHeight="1">
      <c r="A56" s="36" t="s">
        <v>43</v>
      </c>
      <c r="B56" s="30"/>
      <c r="C56" s="31"/>
      <c r="D56" s="31">
        <v>14</v>
      </c>
      <c r="E56" s="31">
        <v>42</v>
      </c>
      <c r="F56" s="32"/>
      <c r="G56" s="32"/>
      <c r="H56" s="104"/>
      <c r="I56" s="104">
        <v>0.056</v>
      </c>
      <c r="J56" s="104">
        <v>0.169</v>
      </c>
      <c r="K56" s="33"/>
    </row>
    <row r="57" spans="1:11" s="34" customFormat="1" ht="11.25" customHeight="1">
      <c r="A57" s="36" t="s">
        <v>44</v>
      </c>
      <c r="B57" s="30"/>
      <c r="C57" s="31">
        <v>12</v>
      </c>
      <c r="D57" s="31">
        <v>20</v>
      </c>
      <c r="E57" s="31">
        <v>32</v>
      </c>
      <c r="F57" s="32"/>
      <c r="G57" s="32"/>
      <c r="H57" s="104">
        <v>0.025</v>
      </c>
      <c r="I57" s="104">
        <v>0.04</v>
      </c>
      <c r="J57" s="104">
        <v>0.064</v>
      </c>
      <c r="K57" s="33"/>
    </row>
    <row r="58" spans="1:11" s="34" customFormat="1" ht="11.25" customHeight="1">
      <c r="A58" s="36" t="s">
        <v>45</v>
      </c>
      <c r="B58" s="30"/>
      <c r="C58" s="31">
        <v>58</v>
      </c>
      <c r="D58" s="31">
        <v>23</v>
      </c>
      <c r="E58" s="31">
        <v>10</v>
      </c>
      <c r="F58" s="32"/>
      <c r="G58" s="32"/>
      <c r="H58" s="104">
        <v>0.345</v>
      </c>
      <c r="I58" s="104">
        <v>0.102</v>
      </c>
      <c r="J58" s="104">
        <v>0.032</v>
      </c>
      <c r="K58" s="33"/>
    </row>
    <row r="59" spans="1:11" s="43" customFormat="1" ht="11.25" customHeight="1">
      <c r="A59" s="37" t="s">
        <v>46</v>
      </c>
      <c r="B59" s="38"/>
      <c r="C59" s="39">
        <v>243</v>
      </c>
      <c r="D59" s="39">
        <v>258</v>
      </c>
      <c r="E59" s="39">
        <v>303</v>
      </c>
      <c r="F59" s="40">
        <v>117.44186046511628</v>
      </c>
      <c r="G59" s="41"/>
      <c r="H59" s="105">
        <v>1.06</v>
      </c>
      <c r="I59" s="106">
        <v>1.0850000000000002</v>
      </c>
      <c r="J59" s="106">
        <v>1.252</v>
      </c>
      <c r="K59" s="42">
        <v>115.39170506912441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25</v>
      </c>
      <c r="D61" s="31">
        <v>17</v>
      </c>
      <c r="E61" s="31"/>
      <c r="F61" s="32"/>
      <c r="G61" s="32"/>
      <c r="H61" s="104">
        <v>0.15</v>
      </c>
      <c r="I61" s="104">
        <v>0.098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49</v>
      </c>
      <c r="D62" s="31">
        <v>62</v>
      </c>
      <c r="E62" s="31">
        <v>30</v>
      </c>
      <c r="F62" s="32"/>
      <c r="G62" s="32"/>
      <c r="H62" s="104">
        <v>0.108</v>
      </c>
      <c r="I62" s="104">
        <v>0.124</v>
      </c>
      <c r="J62" s="104">
        <v>0.072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>
        <v>74</v>
      </c>
      <c r="D64" s="39">
        <v>79</v>
      </c>
      <c r="E64" s="39">
        <v>30</v>
      </c>
      <c r="F64" s="40">
        <v>37.9746835443038</v>
      </c>
      <c r="G64" s="41"/>
      <c r="H64" s="105">
        <v>0.258</v>
      </c>
      <c r="I64" s="106">
        <v>0.222</v>
      </c>
      <c r="J64" s="106">
        <v>0.072</v>
      </c>
      <c r="K64" s="42">
        <v>32.43243243243243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26</v>
      </c>
      <c r="D66" s="39">
        <v>25</v>
      </c>
      <c r="E66" s="39">
        <v>22</v>
      </c>
      <c r="F66" s="40">
        <v>88</v>
      </c>
      <c r="G66" s="41"/>
      <c r="H66" s="105">
        <v>0.032</v>
      </c>
      <c r="I66" s="106">
        <v>0.049</v>
      </c>
      <c r="J66" s="106">
        <v>0.044</v>
      </c>
      <c r="K66" s="42">
        <v>89.79591836734693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8</v>
      </c>
      <c r="D72" s="31">
        <v>3</v>
      </c>
      <c r="E72" s="31">
        <v>8</v>
      </c>
      <c r="F72" s="32"/>
      <c r="G72" s="32"/>
      <c r="H72" s="104">
        <v>0.027</v>
      </c>
      <c r="I72" s="104">
        <v>0.008</v>
      </c>
      <c r="J72" s="104">
        <v>0.019</v>
      </c>
      <c r="K72" s="33"/>
    </row>
    <row r="73" spans="1:11" s="34" customFormat="1" ht="11.25" customHeight="1">
      <c r="A73" s="36" t="s">
        <v>56</v>
      </c>
      <c r="B73" s="30"/>
      <c r="C73" s="31">
        <v>2850</v>
      </c>
      <c r="D73" s="31">
        <v>2084</v>
      </c>
      <c r="E73" s="31">
        <v>3137</v>
      </c>
      <c r="F73" s="32"/>
      <c r="G73" s="32"/>
      <c r="H73" s="104">
        <v>11.5</v>
      </c>
      <c r="I73" s="104">
        <v>7.46</v>
      </c>
      <c r="J73" s="104">
        <v>10.979</v>
      </c>
      <c r="K73" s="33"/>
    </row>
    <row r="74" spans="1:11" s="34" customFormat="1" ht="11.25" customHeight="1">
      <c r="A74" s="36" t="s">
        <v>57</v>
      </c>
      <c r="B74" s="30"/>
      <c r="C74" s="31">
        <v>96</v>
      </c>
      <c r="D74" s="31">
        <v>51</v>
      </c>
      <c r="E74" s="31">
        <v>103</v>
      </c>
      <c r="F74" s="32"/>
      <c r="G74" s="32"/>
      <c r="H74" s="104">
        <v>0.624</v>
      </c>
      <c r="I74" s="104">
        <v>0.357</v>
      </c>
      <c r="J74" s="104">
        <v>0.644</v>
      </c>
      <c r="K74" s="33"/>
    </row>
    <row r="75" spans="1:11" s="34" customFormat="1" ht="11.25" customHeight="1">
      <c r="A75" s="36" t="s">
        <v>58</v>
      </c>
      <c r="B75" s="30"/>
      <c r="C75" s="31">
        <v>40</v>
      </c>
      <c r="D75" s="31">
        <v>45</v>
      </c>
      <c r="E75" s="31">
        <v>38</v>
      </c>
      <c r="F75" s="32"/>
      <c r="G75" s="32"/>
      <c r="H75" s="104">
        <v>0.217</v>
      </c>
      <c r="I75" s="104">
        <v>0.258</v>
      </c>
      <c r="J75" s="104">
        <v>0.175</v>
      </c>
      <c r="K75" s="33"/>
    </row>
    <row r="76" spans="1:11" s="34" customFormat="1" ht="11.25" customHeight="1">
      <c r="A76" s="36" t="s">
        <v>59</v>
      </c>
      <c r="B76" s="30"/>
      <c r="C76" s="31"/>
      <c r="D76" s="31">
        <v>2</v>
      </c>
      <c r="E76" s="31">
        <v>3</v>
      </c>
      <c r="F76" s="32"/>
      <c r="G76" s="32"/>
      <c r="H76" s="104"/>
      <c r="I76" s="104">
        <v>0.004</v>
      </c>
      <c r="J76" s="104">
        <v>0.003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>
        <v>23</v>
      </c>
      <c r="F77" s="32"/>
      <c r="G77" s="32"/>
      <c r="H77" s="104"/>
      <c r="I77" s="104"/>
      <c r="J77" s="104">
        <v>0.069</v>
      </c>
      <c r="K77" s="33"/>
    </row>
    <row r="78" spans="1:11" s="34" customFormat="1" ht="11.25" customHeight="1">
      <c r="A78" s="36" t="s">
        <v>61</v>
      </c>
      <c r="B78" s="30"/>
      <c r="C78" s="31">
        <v>12</v>
      </c>
      <c r="D78" s="31">
        <v>8</v>
      </c>
      <c r="E78" s="31">
        <v>5</v>
      </c>
      <c r="F78" s="32"/>
      <c r="G78" s="32"/>
      <c r="H78" s="104">
        <v>0.084</v>
      </c>
      <c r="I78" s="104">
        <v>0.055</v>
      </c>
      <c r="J78" s="104">
        <v>0.035</v>
      </c>
      <c r="K78" s="33"/>
    </row>
    <row r="79" spans="1:11" s="34" customFormat="1" ht="11.25" customHeight="1">
      <c r="A79" s="36" t="s">
        <v>62</v>
      </c>
      <c r="B79" s="30"/>
      <c r="C79" s="31">
        <v>389</v>
      </c>
      <c r="D79" s="31">
        <v>338</v>
      </c>
      <c r="E79" s="31">
        <v>400</v>
      </c>
      <c r="F79" s="32"/>
      <c r="G79" s="32"/>
      <c r="H79" s="104">
        <v>2.143</v>
      </c>
      <c r="I79" s="104">
        <v>1.614</v>
      </c>
      <c r="J79" s="104">
        <v>2.4</v>
      </c>
      <c r="K79" s="33"/>
    </row>
    <row r="80" spans="1:11" s="43" customFormat="1" ht="11.25" customHeight="1">
      <c r="A80" s="44" t="s">
        <v>63</v>
      </c>
      <c r="B80" s="38"/>
      <c r="C80" s="39">
        <v>3395</v>
      </c>
      <c r="D80" s="39">
        <v>2531</v>
      </c>
      <c r="E80" s="39">
        <v>3717</v>
      </c>
      <c r="F80" s="40">
        <v>146.85894903200315</v>
      </c>
      <c r="G80" s="41"/>
      <c r="H80" s="105">
        <v>14.594999999999999</v>
      </c>
      <c r="I80" s="106">
        <v>9.756</v>
      </c>
      <c r="J80" s="106">
        <v>14.324000000000002</v>
      </c>
      <c r="K80" s="42">
        <v>146.82246822468224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6958</v>
      </c>
      <c r="D87" s="54">
        <v>5967</v>
      </c>
      <c r="E87" s="54">
        <v>6724</v>
      </c>
      <c r="F87" s="55">
        <f>IF(D87&gt;0,100*E87/D87,0)</f>
        <v>112.68644209820681</v>
      </c>
      <c r="G87" s="41"/>
      <c r="H87" s="109">
        <v>30.137999999999998</v>
      </c>
      <c r="I87" s="110">
        <v>25.589</v>
      </c>
      <c r="J87" s="110">
        <v>28.096000000000004</v>
      </c>
      <c r="K87" s="55">
        <f>IF(I87&gt;0,100*J87/I87,0)</f>
        <v>109.79717847512605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25</v>
      </c>
      <c r="D9" s="31">
        <v>27</v>
      </c>
      <c r="E9" s="31">
        <v>27</v>
      </c>
      <c r="F9" s="32"/>
      <c r="G9" s="32"/>
      <c r="H9" s="104">
        <v>0.398</v>
      </c>
      <c r="I9" s="104">
        <v>0.429</v>
      </c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>
        <v>35</v>
      </c>
      <c r="D12" s="31">
        <v>35</v>
      </c>
      <c r="E12" s="31">
        <v>35</v>
      </c>
      <c r="F12" s="32"/>
      <c r="G12" s="32"/>
      <c r="H12" s="104">
        <v>0.585</v>
      </c>
      <c r="I12" s="104">
        <v>0.525</v>
      </c>
      <c r="J12" s="104"/>
      <c r="K12" s="33"/>
    </row>
    <row r="13" spans="1:11" s="43" customFormat="1" ht="11.25" customHeight="1">
      <c r="A13" s="37" t="s">
        <v>11</v>
      </c>
      <c r="B13" s="38"/>
      <c r="C13" s="39">
        <v>60</v>
      </c>
      <c r="D13" s="39">
        <v>62</v>
      </c>
      <c r="E13" s="39">
        <v>62</v>
      </c>
      <c r="F13" s="40">
        <v>100</v>
      </c>
      <c r="G13" s="41"/>
      <c r="H13" s="105">
        <v>0.983</v>
      </c>
      <c r="I13" s="106">
        <v>0.954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>
        <v>9</v>
      </c>
      <c r="D34" s="31">
        <v>9</v>
      </c>
      <c r="E34" s="31">
        <v>9</v>
      </c>
      <c r="F34" s="32"/>
      <c r="G34" s="32"/>
      <c r="H34" s="104">
        <v>0.18</v>
      </c>
      <c r="I34" s="104">
        <v>0.18</v>
      </c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>
        <v>2</v>
      </c>
      <c r="D36" s="31">
        <v>2</v>
      </c>
      <c r="E36" s="31">
        <v>2</v>
      </c>
      <c r="F36" s="32"/>
      <c r="G36" s="32"/>
      <c r="H36" s="104">
        <v>0.05</v>
      </c>
      <c r="I36" s="104">
        <v>0.05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11</v>
      </c>
      <c r="D37" s="39">
        <v>11</v>
      </c>
      <c r="E37" s="39">
        <v>11</v>
      </c>
      <c r="F37" s="40">
        <v>100</v>
      </c>
      <c r="G37" s="41"/>
      <c r="H37" s="105">
        <v>0.22999999999999998</v>
      </c>
      <c r="I37" s="106">
        <v>0.22999999999999998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209</v>
      </c>
      <c r="D39" s="39">
        <v>220</v>
      </c>
      <c r="E39" s="39">
        <v>200</v>
      </c>
      <c r="F39" s="40">
        <v>90.9090909090909</v>
      </c>
      <c r="G39" s="41"/>
      <c r="H39" s="105">
        <v>3.777</v>
      </c>
      <c r="I39" s="106">
        <v>4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/>
      <c r="I64" s="106"/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944</v>
      </c>
      <c r="D66" s="39">
        <v>950</v>
      </c>
      <c r="E66" s="39">
        <v>920</v>
      </c>
      <c r="F66" s="40">
        <v>96.84210526315789</v>
      </c>
      <c r="G66" s="41"/>
      <c r="H66" s="105">
        <v>23.789</v>
      </c>
      <c r="I66" s="106">
        <v>30.24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47</v>
      </c>
      <c r="D72" s="31">
        <v>39</v>
      </c>
      <c r="E72" s="31">
        <v>39</v>
      </c>
      <c r="F72" s="32"/>
      <c r="G72" s="32"/>
      <c r="H72" s="104">
        <v>1</v>
      </c>
      <c r="I72" s="104">
        <v>0.813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540</v>
      </c>
      <c r="D73" s="31">
        <v>540</v>
      </c>
      <c r="E73" s="31">
        <v>550</v>
      </c>
      <c r="F73" s="32"/>
      <c r="G73" s="32"/>
      <c r="H73" s="104">
        <v>9.426</v>
      </c>
      <c r="I73" s="104">
        <v>12.96</v>
      </c>
      <c r="J73" s="104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>
        <v>20</v>
      </c>
      <c r="D75" s="31">
        <v>70</v>
      </c>
      <c r="E75" s="31">
        <v>70</v>
      </c>
      <c r="F75" s="32"/>
      <c r="G75" s="32"/>
      <c r="H75" s="104">
        <v>0.718</v>
      </c>
      <c r="I75" s="104">
        <v>2.968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30</v>
      </c>
      <c r="D76" s="31">
        <v>30</v>
      </c>
      <c r="E76" s="31">
        <v>30</v>
      </c>
      <c r="F76" s="32"/>
      <c r="G76" s="32"/>
      <c r="H76" s="104">
        <v>0.545</v>
      </c>
      <c r="I76" s="104">
        <v>0.75</v>
      </c>
      <c r="J76" s="104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>
        <v>170</v>
      </c>
      <c r="D78" s="31">
        <v>205</v>
      </c>
      <c r="E78" s="31">
        <v>200</v>
      </c>
      <c r="F78" s="32"/>
      <c r="G78" s="32"/>
      <c r="H78" s="104">
        <v>4.527</v>
      </c>
      <c r="I78" s="104">
        <v>5.535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116</v>
      </c>
      <c r="D79" s="31">
        <v>116</v>
      </c>
      <c r="E79" s="31">
        <v>200</v>
      </c>
      <c r="F79" s="32"/>
      <c r="G79" s="32"/>
      <c r="H79" s="104">
        <v>2.088</v>
      </c>
      <c r="I79" s="104">
        <v>2.088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923</v>
      </c>
      <c r="D80" s="39">
        <v>1000</v>
      </c>
      <c r="E80" s="39">
        <v>1089</v>
      </c>
      <c r="F80" s="40">
        <v>108.9</v>
      </c>
      <c r="G80" s="41"/>
      <c r="H80" s="105">
        <v>18.304000000000002</v>
      </c>
      <c r="I80" s="106">
        <v>25.114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651</v>
      </c>
      <c r="D82" s="31">
        <v>651</v>
      </c>
      <c r="E82" s="31">
        <v>651</v>
      </c>
      <c r="F82" s="32"/>
      <c r="G82" s="32"/>
      <c r="H82" s="104">
        <v>13.237</v>
      </c>
      <c r="I82" s="104">
        <v>13.237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849</v>
      </c>
      <c r="D83" s="31">
        <v>850</v>
      </c>
      <c r="E83" s="31">
        <v>850</v>
      </c>
      <c r="F83" s="32"/>
      <c r="G83" s="32"/>
      <c r="H83" s="104">
        <v>15.714</v>
      </c>
      <c r="I83" s="104">
        <v>15.7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1500</v>
      </c>
      <c r="D84" s="39">
        <v>1501</v>
      </c>
      <c r="E84" s="39">
        <v>1501</v>
      </c>
      <c r="F84" s="40">
        <v>100</v>
      </c>
      <c r="G84" s="41"/>
      <c r="H84" s="105">
        <v>28.951</v>
      </c>
      <c r="I84" s="106">
        <v>28.936999999999998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3647</v>
      </c>
      <c r="D87" s="54">
        <v>3744</v>
      </c>
      <c r="E87" s="54">
        <v>3783</v>
      </c>
      <c r="F87" s="55">
        <f>IF(D87&gt;0,100*E87/D87,0)</f>
        <v>101.04166666666667</v>
      </c>
      <c r="G87" s="41"/>
      <c r="H87" s="109">
        <v>76.034</v>
      </c>
      <c r="I87" s="110">
        <v>89.475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82" zoomScaleSheetLayoutView="82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12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46</v>
      </c>
      <c r="D9" s="31">
        <v>42</v>
      </c>
      <c r="E9" s="31">
        <v>42</v>
      </c>
      <c r="F9" s="32"/>
      <c r="G9" s="32"/>
      <c r="H9" s="104">
        <v>0.65</v>
      </c>
      <c r="I9" s="104">
        <v>0.554</v>
      </c>
      <c r="J9" s="104">
        <v>0.556</v>
      </c>
      <c r="K9" s="33"/>
    </row>
    <row r="10" spans="1:11" s="34" customFormat="1" ht="11.25" customHeight="1">
      <c r="A10" s="36" t="s">
        <v>8</v>
      </c>
      <c r="B10" s="30"/>
      <c r="C10" s="31">
        <v>544</v>
      </c>
      <c r="D10" s="31">
        <v>526</v>
      </c>
      <c r="E10" s="31">
        <v>526</v>
      </c>
      <c r="F10" s="32"/>
      <c r="G10" s="32"/>
      <c r="H10" s="104">
        <v>6.8</v>
      </c>
      <c r="I10" s="104">
        <v>6.117</v>
      </c>
      <c r="J10" s="104">
        <v>6.118</v>
      </c>
      <c r="K10" s="33"/>
    </row>
    <row r="11" spans="1:11" s="34" customFormat="1" ht="11.25" customHeight="1">
      <c r="A11" s="29" t="s">
        <v>9</v>
      </c>
      <c r="B11" s="30"/>
      <c r="C11" s="31">
        <v>617</v>
      </c>
      <c r="D11" s="31">
        <v>608</v>
      </c>
      <c r="E11" s="31">
        <v>608</v>
      </c>
      <c r="F11" s="32"/>
      <c r="G11" s="32"/>
      <c r="H11" s="104">
        <v>10.069</v>
      </c>
      <c r="I11" s="104">
        <v>9.637</v>
      </c>
      <c r="J11" s="104">
        <v>9.59</v>
      </c>
      <c r="K11" s="33"/>
    </row>
    <row r="12" spans="1:11" s="34" customFormat="1" ht="11.25" customHeight="1">
      <c r="A12" s="36" t="s">
        <v>10</v>
      </c>
      <c r="B12" s="30"/>
      <c r="C12" s="31">
        <v>21</v>
      </c>
      <c r="D12" s="31">
        <v>20</v>
      </c>
      <c r="E12" s="31">
        <v>20</v>
      </c>
      <c r="F12" s="32"/>
      <c r="G12" s="32"/>
      <c r="H12" s="104">
        <v>0.253</v>
      </c>
      <c r="I12" s="104">
        <v>0.252</v>
      </c>
      <c r="J12" s="104">
        <v>0.251</v>
      </c>
      <c r="K12" s="33"/>
    </row>
    <row r="13" spans="1:11" s="43" customFormat="1" ht="11.25" customHeight="1">
      <c r="A13" s="37" t="s">
        <v>11</v>
      </c>
      <c r="B13" s="38"/>
      <c r="C13" s="39">
        <v>1228</v>
      </c>
      <c r="D13" s="39">
        <v>1196</v>
      </c>
      <c r="E13" s="39">
        <v>1196</v>
      </c>
      <c r="F13" s="40">
        <v>100</v>
      </c>
      <c r="G13" s="41"/>
      <c r="H13" s="105">
        <v>17.772000000000002</v>
      </c>
      <c r="I13" s="106">
        <v>16.56</v>
      </c>
      <c r="J13" s="106">
        <v>16.515</v>
      </c>
      <c r="K13" s="42">
        <v>99.72826086956522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120</v>
      </c>
      <c r="D17" s="39">
        <v>224</v>
      </c>
      <c r="E17" s="39">
        <v>136</v>
      </c>
      <c r="F17" s="40">
        <v>60.714285714285715</v>
      </c>
      <c r="G17" s="41"/>
      <c r="H17" s="105">
        <v>3</v>
      </c>
      <c r="I17" s="106">
        <v>9.478</v>
      </c>
      <c r="J17" s="106">
        <v>5.18</v>
      </c>
      <c r="K17" s="42">
        <v>54.65288035450517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914</v>
      </c>
      <c r="D19" s="31">
        <v>853</v>
      </c>
      <c r="E19" s="31">
        <v>817</v>
      </c>
      <c r="F19" s="32"/>
      <c r="G19" s="32"/>
      <c r="H19" s="104">
        <v>37.98</v>
      </c>
      <c r="I19" s="104">
        <v>38.498</v>
      </c>
      <c r="J19" s="104">
        <v>28.595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>
        <v>10</v>
      </c>
      <c r="D21" s="31">
        <v>10</v>
      </c>
      <c r="E21" s="31">
        <v>10</v>
      </c>
      <c r="F21" s="32"/>
      <c r="G21" s="32"/>
      <c r="H21" s="104">
        <v>0.23</v>
      </c>
      <c r="I21" s="104">
        <v>0.24</v>
      </c>
      <c r="J21" s="104">
        <v>0.25</v>
      </c>
      <c r="K21" s="33"/>
    </row>
    <row r="22" spans="1:11" s="43" customFormat="1" ht="11.25" customHeight="1">
      <c r="A22" s="37" t="s">
        <v>17</v>
      </c>
      <c r="B22" s="38"/>
      <c r="C22" s="39">
        <v>924</v>
      </c>
      <c r="D22" s="39">
        <v>863</v>
      </c>
      <c r="E22" s="39">
        <v>827</v>
      </c>
      <c r="F22" s="40">
        <v>95.82850521436848</v>
      </c>
      <c r="G22" s="41"/>
      <c r="H22" s="105">
        <v>38.209999999999994</v>
      </c>
      <c r="I22" s="106">
        <v>38.738</v>
      </c>
      <c r="J22" s="106">
        <v>28.845</v>
      </c>
      <c r="K22" s="42">
        <v>74.46176880582374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183</v>
      </c>
      <c r="D24" s="39">
        <v>169</v>
      </c>
      <c r="E24" s="39">
        <v>169</v>
      </c>
      <c r="F24" s="40">
        <v>100</v>
      </c>
      <c r="G24" s="41"/>
      <c r="H24" s="105">
        <v>4.311</v>
      </c>
      <c r="I24" s="106">
        <v>3.542</v>
      </c>
      <c r="J24" s="106">
        <v>3.507</v>
      </c>
      <c r="K24" s="42">
        <v>99.01185770750989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367</v>
      </c>
      <c r="D26" s="39">
        <v>349</v>
      </c>
      <c r="E26" s="39">
        <v>325</v>
      </c>
      <c r="F26" s="40">
        <v>93.12320916905445</v>
      </c>
      <c r="G26" s="41"/>
      <c r="H26" s="105">
        <v>17.097</v>
      </c>
      <c r="I26" s="106">
        <v>14.463</v>
      </c>
      <c r="J26" s="106">
        <v>17</v>
      </c>
      <c r="K26" s="42">
        <v>117.54131231418101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>
        <v>232</v>
      </c>
      <c r="D29" s="31">
        <v>212</v>
      </c>
      <c r="E29" s="31">
        <v>185</v>
      </c>
      <c r="F29" s="32"/>
      <c r="G29" s="32"/>
      <c r="H29" s="104">
        <v>4.966</v>
      </c>
      <c r="I29" s="104">
        <v>4.69</v>
      </c>
      <c r="J29" s="104">
        <v>3.824</v>
      </c>
      <c r="K29" s="33"/>
    </row>
    <row r="30" spans="1:11" s="34" customFormat="1" ht="11.25" customHeight="1">
      <c r="A30" s="36" t="s">
        <v>22</v>
      </c>
      <c r="B30" s="30"/>
      <c r="C30" s="31">
        <v>69</v>
      </c>
      <c r="D30" s="31">
        <v>69</v>
      </c>
      <c r="E30" s="31">
        <v>73</v>
      </c>
      <c r="F30" s="32"/>
      <c r="G30" s="32"/>
      <c r="H30" s="104">
        <v>2.414</v>
      </c>
      <c r="I30" s="104">
        <v>2.205</v>
      </c>
      <c r="J30" s="104">
        <v>2.45</v>
      </c>
      <c r="K30" s="33"/>
    </row>
    <row r="31" spans="1:11" s="43" customFormat="1" ht="11.25" customHeight="1">
      <c r="A31" s="44" t="s">
        <v>23</v>
      </c>
      <c r="B31" s="38"/>
      <c r="C31" s="39">
        <v>301</v>
      </c>
      <c r="D31" s="39">
        <v>281</v>
      </c>
      <c r="E31" s="39">
        <v>258</v>
      </c>
      <c r="F31" s="40">
        <v>91.81494661921708</v>
      </c>
      <c r="G31" s="41"/>
      <c r="H31" s="105">
        <v>7.380000000000001</v>
      </c>
      <c r="I31" s="106">
        <v>6.8950000000000005</v>
      </c>
      <c r="J31" s="106">
        <v>6.274</v>
      </c>
      <c r="K31" s="42">
        <v>90.9934735315446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52</v>
      </c>
      <c r="D33" s="31">
        <v>35</v>
      </c>
      <c r="E33" s="31">
        <v>35</v>
      </c>
      <c r="F33" s="32"/>
      <c r="G33" s="32"/>
      <c r="H33" s="104">
        <v>1.248</v>
      </c>
      <c r="I33" s="104">
        <v>0.97</v>
      </c>
      <c r="J33" s="104">
        <v>0.95</v>
      </c>
      <c r="K33" s="33"/>
    </row>
    <row r="34" spans="1:11" s="34" customFormat="1" ht="11.25" customHeight="1">
      <c r="A34" s="36" t="s">
        <v>25</v>
      </c>
      <c r="B34" s="30"/>
      <c r="C34" s="31">
        <v>14</v>
      </c>
      <c r="D34" s="31">
        <v>16</v>
      </c>
      <c r="E34" s="31">
        <v>16</v>
      </c>
      <c r="F34" s="32"/>
      <c r="G34" s="32"/>
      <c r="H34" s="104">
        <v>0.277</v>
      </c>
      <c r="I34" s="104">
        <v>0.252</v>
      </c>
      <c r="J34" s="104">
        <v>0.25</v>
      </c>
      <c r="K34" s="33"/>
    </row>
    <row r="35" spans="1:11" s="34" customFormat="1" ht="11.25" customHeight="1">
      <c r="A35" s="36" t="s">
        <v>26</v>
      </c>
      <c r="B35" s="30"/>
      <c r="C35" s="31">
        <v>11</v>
      </c>
      <c r="D35" s="31">
        <v>12</v>
      </c>
      <c r="E35" s="31">
        <v>10</v>
      </c>
      <c r="F35" s="32"/>
      <c r="G35" s="32"/>
      <c r="H35" s="104">
        <v>0.213</v>
      </c>
      <c r="I35" s="104">
        <v>0.243</v>
      </c>
      <c r="J35" s="104">
        <v>0.19</v>
      </c>
      <c r="K35" s="33"/>
    </row>
    <row r="36" spans="1:11" s="34" customFormat="1" ht="11.25" customHeight="1">
      <c r="A36" s="36" t="s">
        <v>27</v>
      </c>
      <c r="B36" s="30"/>
      <c r="C36" s="31">
        <v>1</v>
      </c>
      <c r="D36" s="31"/>
      <c r="E36" s="31"/>
      <c r="F36" s="32"/>
      <c r="G36" s="32"/>
      <c r="H36" s="104">
        <v>0.03</v>
      </c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39">
        <v>78</v>
      </c>
      <c r="D37" s="39">
        <v>63</v>
      </c>
      <c r="E37" s="39">
        <v>61</v>
      </c>
      <c r="F37" s="40">
        <v>96.82539682539682</v>
      </c>
      <c r="G37" s="41"/>
      <c r="H37" s="105">
        <v>1.768</v>
      </c>
      <c r="I37" s="106">
        <v>1.4649999999999999</v>
      </c>
      <c r="J37" s="106">
        <v>1.39</v>
      </c>
      <c r="K37" s="42">
        <v>94.88054607508533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305</v>
      </c>
      <c r="D39" s="39">
        <v>275</v>
      </c>
      <c r="E39" s="39">
        <v>275</v>
      </c>
      <c r="F39" s="40">
        <v>100</v>
      </c>
      <c r="G39" s="41"/>
      <c r="H39" s="105">
        <v>9.851</v>
      </c>
      <c r="I39" s="106">
        <v>8.015</v>
      </c>
      <c r="J39" s="106">
        <v>8</v>
      </c>
      <c r="K39" s="42">
        <v>99.81285090455395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1174</v>
      </c>
      <c r="D41" s="31">
        <v>1117</v>
      </c>
      <c r="E41" s="31">
        <v>950</v>
      </c>
      <c r="F41" s="32"/>
      <c r="G41" s="32"/>
      <c r="H41" s="104">
        <v>57.526</v>
      </c>
      <c r="I41" s="104">
        <v>57.316</v>
      </c>
      <c r="J41" s="104">
        <v>49.422</v>
      </c>
      <c r="K41" s="33"/>
    </row>
    <row r="42" spans="1:11" s="34" customFormat="1" ht="11.25" customHeight="1">
      <c r="A42" s="36" t="s">
        <v>31</v>
      </c>
      <c r="B42" s="30"/>
      <c r="C42" s="31">
        <v>1647</v>
      </c>
      <c r="D42" s="31">
        <v>1594</v>
      </c>
      <c r="E42" s="31">
        <v>1624</v>
      </c>
      <c r="F42" s="32"/>
      <c r="G42" s="32"/>
      <c r="H42" s="104">
        <v>62.33</v>
      </c>
      <c r="I42" s="104">
        <v>61.177</v>
      </c>
      <c r="J42" s="104">
        <v>72.93</v>
      </c>
      <c r="K42" s="33"/>
    </row>
    <row r="43" spans="1:11" s="34" customFormat="1" ht="11.25" customHeight="1">
      <c r="A43" s="36" t="s">
        <v>32</v>
      </c>
      <c r="B43" s="30"/>
      <c r="C43" s="31">
        <v>1446</v>
      </c>
      <c r="D43" s="31">
        <v>1435</v>
      </c>
      <c r="E43" s="31">
        <v>1479</v>
      </c>
      <c r="F43" s="32"/>
      <c r="G43" s="32"/>
      <c r="H43" s="104">
        <v>65.07</v>
      </c>
      <c r="I43" s="104">
        <v>57.4</v>
      </c>
      <c r="J43" s="104">
        <v>69.513</v>
      </c>
      <c r="K43" s="33"/>
    </row>
    <row r="44" spans="1:11" s="34" customFormat="1" ht="11.25" customHeight="1">
      <c r="A44" s="36" t="s">
        <v>33</v>
      </c>
      <c r="B44" s="30"/>
      <c r="C44" s="31">
        <v>883</v>
      </c>
      <c r="D44" s="31">
        <v>836</v>
      </c>
      <c r="E44" s="31">
        <v>868</v>
      </c>
      <c r="F44" s="32"/>
      <c r="G44" s="32"/>
      <c r="H44" s="104">
        <v>30.905</v>
      </c>
      <c r="I44" s="104">
        <v>27.328</v>
      </c>
      <c r="J44" s="104">
        <v>35.992</v>
      </c>
      <c r="K44" s="33"/>
    </row>
    <row r="45" spans="1:11" s="34" customFormat="1" ht="11.25" customHeight="1">
      <c r="A45" s="36" t="s">
        <v>34</v>
      </c>
      <c r="B45" s="30"/>
      <c r="C45" s="31">
        <v>2800</v>
      </c>
      <c r="D45" s="31">
        <v>2501</v>
      </c>
      <c r="E45" s="31">
        <v>2843</v>
      </c>
      <c r="F45" s="32"/>
      <c r="G45" s="32"/>
      <c r="H45" s="104">
        <v>126</v>
      </c>
      <c r="I45" s="104">
        <v>112.545</v>
      </c>
      <c r="J45" s="104">
        <v>149.258</v>
      </c>
      <c r="K45" s="33"/>
    </row>
    <row r="46" spans="1:11" s="34" customFormat="1" ht="11.25" customHeight="1">
      <c r="A46" s="36" t="s">
        <v>35</v>
      </c>
      <c r="B46" s="30"/>
      <c r="C46" s="31">
        <v>1730</v>
      </c>
      <c r="D46" s="31">
        <v>1684</v>
      </c>
      <c r="E46" s="31">
        <v>1667</v>
      </c>
      <c r="F46" s="32"/>
      <c r="G46" s="32"/>
      <c r="H46" s="104">
        <v>69.2</v>
      </c>
      <c r="I46" s="104">
        <v>67.36</v>
      </c>
      <c r="J46" s="104">
        <v>83.35</v>
      </c>
      <c r="K46" s="33"/>
    </row>
    <row r="47" spans="1:11" s="34" customFormat="1" ht="11.25" customHeight="1">
      <c r="A47" s="36" t="s">
        <v>36</v>
      </c>
      <c r="B47" s="30"/>
      <c r="C47" s="31">
        <v>405</v>
      </c>
      <c r="D47" s="31">
        <v>477</v>
      </c>
      <c r="E47" s="31">
        <v>437</v>
      </c>
      <c r="F47" s="32"/>
      <c r="G47" s="32"/>
      <c r="H47" s="104">
        <v>18.833</v>
      </c>
      <c r="I47" s="104">
        <v>19.08</v>
      </c>
      <c r="J47" s="104">
        <v>20.976</v>
      </c>
      <c r="K47" s="33"/>
    </row>
    <row r="48" spans="1:11" s="34" customFormat="1" ht="11.25" customHeight="1">
      <c r="A48" s="36" t="s">
        <v>37</v>
      </c>
      <c r="B48" s="30"/>
      <c r="C48" s="31">
        <v>2765</v>
      </c>
      <c r="D48" s="31">
        <v>2540</v>
      </c>
      <c r="E48" s="31">
        <v>2644</v>
      </c>
      <c r="F48" s="32"/>
      <c r="G48" s="32"/>
      <c r="H48" s="104">
        <v>116.13</v>
      </c>
      <c r="I48" s="104">
        <v>114.3</v>
      </c>
      <c r="J48" s="104">
        <v>132.2</v>
      </c>
      <c r="K48" s="33"/>
    </row>
    <row r="49" spans="1:11" s="34" customFormat="1" ht="11.25" customHeight="1">
      <c r="A49" s="36" t="s">
        <v>38</v>
      </c>
      <c r="B49" s="30"/>
      <c r="C49" s="31">
        <v>600</v>
      </c>
      <c r="D49" s="31">
        <v>572</v>
      </c>
      <c r="E49" s="31">
        <v>575</v>
      </c>
      <c r="F49" s="32"/>
      <c r="G49" s="32"/>
      <c r="H49" s="104">
        <v>25.8</v>
      </c>
      <c r="I49" s="104">
        <v>27.456</v>
      </c>
      <c r="J49" s="104">
        <v>31.05</v>
      </c>
      <c r="K49" s="33"/>
    </row>
    <row r="50" spans="1:11" s="43" customFormat="1" ht="11.25" customHeight="1">
      <c r="A50" s="44" t="s">
        <v>39</v>
      </c>
      <c r="B50" s="38"/>
      <c r="C50" s="39">
        <v>13450</v>
      </c>
      <c r="D50" s="39">
        <v>12756</v>
      </c>
      <c r="E50" s="39">
        <v>13087</v>
      </c>
      <c r="F50" s="40">
        <v>102.59485732204453</v>
      </c>
      <c r="G50" s="41"/>
      <c r="H50" s="105">
        <v>571.794</v>
      </c>
      <c r="I50" s="106">
        <v>543.962</v>
      </c>
      <c r="J50" s="106">
        <v>644.691</v>
      </c>
      <c r="K50" s="42">
        <v>118.51765380669974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41</v>
      </c>
      <c r="D52" s="39">
        <v>79</v>
      </c>
      <c r="E52" s="39">
        <v>79</v>
      </c>
      <c r="F52" s="40">
        <v>100</v>
      </c>
      <c r="G52" s="41"/>
      <c r="H52" s="105">
        <v>1.317</v>
      </c>
      <c r="I52" s="106">
        <v>2.945</v>
      </c>
      <c r="J52" s="106">
        <v>2.945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344</v>
      </c>
      <c r="D54" s="31">
        <v>358</v>
      </c>
      <c r="E54" s="31">
        <v>410</v>
      </c>
      <c r="F54" s="32"/>
      <c r="G54" s="32"/>
      <c r="H54" s="104">
        <v>9.976</v>
      </c>
      <c r="I54" s="104">
        <v>11.098</v>
      </c>
      <c r="J54" s="104">
        <v>12.3</v>
      </c>
      <c r="K54" s="33"/>
    </row>
    <row r="55" spans="1:11" s="34" customFormat="1" ht="11.25" customHeight="1">
      <c r="A55" s="36" t="s">
        <v>42</v>
      </c>
      <c r="B55" s="30"/>
      <c r="C55" s="31">
        <v>281</v>
      </c>
      <c r="D55" s="31">
        <v>225</v>
      </c>
      <c r="E55" s="31">
        <v>172</v>
      </c>
      <c r="F55" s="32"/>
      <c r="G55" s="32"/>
      <c r="H55" s="104">
        <v>8.43</v>
      </c>
      <c r="I55" s="104">
        <v>6.75</v>
      </c>
      <c r="J55" s="104">
        <v>5.16</v>
      </c>
      <c r="K55" s="33"/>
    </row>
    <row r="56" spans="1:11" s="34" customFormat="1" ht="11.25" customHeight="1">
      <c r="A56" s="36" t="s">
        <v>43</v>
      </c>
      <c r="B56" s="30"/>
      <c r="C56" s="31">
        <v>102</v>
      </c>
      <c r="D56" s="31"/>
      <c r="E56" s="31"/>
      <c r="F56" s="32"/>
      <c r="G56" s="32"/>
      <c r="H56" s="104">
        <v>1.365</v>
      </c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102</v>
      </c>
      <c r="D58" s="31">
        <v>102</v>
      </c>
      <c r="E58" s="31">
        <v>78</v>
      </c>
      <c r="F58" s="32"/>
      <c r="G58" s="32"/>
      <c r="H58" s="104">
        <v>3.57</v>
      </c>
      <c r="I58" s="104">
        <v>3.876</v>
      </c>
      <c r="J58" s="104">
        <v>2.73</v>
      </c>
      <c r="K58" s="33"/>
    </row>
    <row r="59" spans="1:11" s="43" customFormat="1" ht="11.25" customHeight="1">
      <c r="A59" s="37" t="s">
        <v>46</v>
      </c>
      <c r="B59" s="38"/>
      <c r="C59" s="39">
        <v>829</v>
      </c>
      <c r="D59" s="39">
        <v>685</v>
      </c>
      <c r="E59" s="39">
        <v>660</v>
      </c>
      <c r="F59" s="40">
        <v>96.35036496350365</v>
      </c>
      <c r="G59" s="41"/>
      <c r="H59" s="105">
        <v>23.340999999999998</v>
      </c>
      <c r="I59" s="106">
        <v>21.724</v>
      </c>
      <c r="J59" s="106">
        <v>20.19</v>
      </c>
      <c r="K59" s="42">
        <v>92.9386853249862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220</v>
      </c>
      <c r="D61" s="31">
        <v>201</v>
      </c>
      <c r="E61" s="31">
        <v>170</v>
      </c>
      <c r="F61" s="32"/>
      <c r="G61" s="32"/>
      <c r="H61" s="104">
        <v>5.28</v>
      </c>
      <c r="I61" s="104">
        <v>5.025</v>
      </c>
      <c r="J61" s="104">
        <v>4.25</v>
      </c>
      <c r="K61" s="33"/>
    </row>
    <row r="62" spans="1:11" s="34" customFormat="1" ht="11.25" customHeight="1">
      <c r="A62" s="36" t="s">
        <v>48</v>
      </c>
      <c r="B62" s="30"/>
      <c r="C62" s="31">
        <v>101</v>
      </c>
      <c r="D62" s="31">
        <v>107</v>
      </c>
      <c r="E62" s="31">
        <v>107</v>
      </c>
      <c r="F62" s="32"/>
      <c r="G62" s="32"/>
      <c r="H62" s="104">
        <v>1.321</v>
      </c>
      <c r="I62" s="104">
        <v>1.31</v>
      </c>
      <c r="J62" s="104">
        <v>1.524</v>
      </c>
      <c r="K62" s="33"/>
    </row>
    <row r="63" spans="1:11" s="34" customFormat="1" ht="11.25" customHeight="1">
      <c r="A63" s="36" t="s">
        <v>49</v>
      </c>
      <c r="B63" s="30"/>
      <c r="C63" s="31">
        <v>84</v>
      </c>
      <c r="D63" s="31">
        <v>78</v>
      </c>
      <c r="E63" s="31">
        <v>78</v>
      </c>
      <c r="F63" s="32"/>
      <c r="G63" s="32"/>
      <c r="H63" s="104">
        <v>1.134</v>
      </c>
      <c r="I63" s="104">
        <v>1.482</v>
      </c>
      <c r="J63" s="104">
        <v>1.482</v>
      </c>
      <c r="K63" s="33"/>
    </row>
    <row r="64" spans="1:11" s="43" customFormat="1" ht="11.25" customHeight="1">
      <c r="A64" s="37" t="s">
        <v>50</v>
      </c>
      <c r="B64" s="38"/>
      <c r="C64" s="39">
        <v>405</v>
      </c>
      <c r="D64" s="39">
        <v>386</v>
      </c>
      <c r="E64" s="39">
        <v>355</v>
      </c>
      <c r="F64" s="40">
        <v>91.96891191709845</v>
      </c>
      <c r="G64" s="41"/>
      <c r="H64" s="105">
        <v>7.734999999999999</v>
      </c>
      <c r="I64" s="106">
        <v>7.817000000000001</v>
      </c>
      <c r="J64" s="106">
        <v>7.256</v>
      </c>
      <c r="K64" s="42">
        <v>92.82333375975438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321</v>
      </c>
      <c r="D66" s="39">
        <v>305</v>
      </c>
      <c r="E66" s="39">
        <v>325</v>
      </c>
      <c r="F66" s="40">
        <v>106.55737704918033</v>
      </c>
      <c r="G66" s="41"/>
      <c r="H66" s="105">
        <v>9.309</v>
      </c>
      <c r="I66" s="106">
        <v>11.255</v>
      </c>
      <c r="J66" s="106">
        <v>16.245</v>
      </c>
      <c r="K66" s="42">
        <v>144.33585073300753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65</v>
      </c>
      <c r="D72" s="31">
        <v>108</v>
      </c>
      <c r="E72" s="31">
        <v>109</v>
      </c>
      <c r="F72" s="32"/>
      <c r="G72" s="32"/>
      <c r="H72" s="104">
        <v>1.524</v>
      </c>
      <c r="I72" s="104">
        <v>2.556</v>
      </c>
      <c r="J72" s="104">
        <v>2.536</v>
      </c>
      <c r="K72" s="33"/>
    </row>
    <row r="73" spans="1:11" s="34" customFormat="1" ht="11.25" customHeight="1">
      <c r="A73" s="36" t="s">
        <v>56</v>
      </c>
      <c r="B73" s="30"/>
      <c r="C73" s="31">
        <v>375</v>
      </c>
      <c r="D73" s="31">
        <v>300</v>
      </c>
      <c r="E73" s="31">
        <v>300</v>
      </c>
      <c r="F73" s="32"/>
      <c r="G73" s="32"/>
      <c r="H73" s="104">
        <v>9.15</v>
      </c>
      <c r="I73" s="104">
        <v>5.856</v>
      </c>
      <c r="J73" s="104">
        <v>5.856</v>
      </c>
      <c r="K73" s="33"/>
    </row>
    <row r="74" spans="1:11" s="34" customFormat="1" ht="11.25" customHeight="1">
      <c r="A74" s="36" t="s">
        <v>57</v>
      </c>
      <c r="B74" s="30"/>
      <c r="C74" s="31">
        <v>115</v>
      </c>
      <c r="D74" s="31">
        <v>74</v>
      </c>
      <c r="E74" s="31">
        <v>60</v>
      </c>
      <c r="F74" s="32"/>
      <c r="G74" s="32"/>
      <c r="H74" s="104">
        <v>4.025</v>
      </c>
      <c r="I74" s="104">
        <v>2.59</v>
      </c>
      <c r="J74" s="104">
        <v>1.866</v>
      </c>
      <c r="K74" s="33"/>
    </row>
    <row r="75" spans="1:11" s="34" customFormat="1" ht="11.25" customHeight="1">
      <c r="A75" s="36" t="s">
        <v>58</v>
      </c>
      <c r="B75" s="30"/>
      <c r="C75" s="31">
        <v>26</v>
      </c>
      <c r="D75" s="31">
        <v>27</v>
      </c>
      <c r="E75" s="31">
        <v>27</v>
      </c>
      <c r="F75" s="32"/>
      <c r="G75" s="32"/>
      <c r="H75" s="104">
        <v>0.667</v>
      </c>
      <c r="I75" s="104">
        <v>0.72</v>
      </c>
      <c r="J75" s="104">
        <v>0.72</v>
      </c>
      <c r="K75" s="33"/>
    </row>
    <row r="76" spans="1:11" s="34" customFormat="1" ht="11.25" customHeight="1">
      <c r="A76" s="36" t="s">
        <v>59</v>
      </c>
      <c r="B76" s="30"/>
      <c r="C76" s="31">
        <v>70</v>
      </c>
      <c r="D76" s="31">
        <v>71</v>
      </c>
      <c r="E76" s="31">
        <v>70</v>
      </c>
      <c r="F76" s="32"/>
      <c r="G76" s="32"/>
      <c r="H76" s="104">
        <v>2.1</v>
      </c>
      <c r="I76" s="104">
        <v>1.061</v>
      </c>
      <c r="J76" s="104">
        <v>2</v>
      </c>
      <c r="K76" s="33"/>
    </row>
    <row r="77" spans="1:11" s="34" customFormat="1" ht="11.25" customHeight="1">
      <c r="A77" s="36" t="s">
        <v>60</v>
      </c>
      <c r="B77" s="30"/>
      <c r="C77" s="31">
        <v>45</v>
      </c>
      <c r="D77" s="31">
        <v>17</v>
      </c>
      <c r="E77" s="31">
        <v>12</v>
      </c>
      <c r="F77" s="32"/>
      <c r="G77" s="32"/>
      <c r="H77" s="104">
        <v>0.878</v>
      </c>
      <c r="I77" s="104">
        <v>0.366</v>
      </c>
      <c r="J77" s="104">
        <v>0.264</v>
      </c>
      <c r="K77" s="33"/>
    </row>
    <row r="78" spans="1:11" s="34" customFormat="1" ht="11.25" customHeight="1">
      <c r="A78" s="36" t="s">
        <v>61</v>
      </c>
      <c r="B78" s="30"/>
      <c r="C78" s="31">
        <v>180</v>
      </c>
      <c r="D78" s="31">
        <v>255</v>
      </c>
      <c r="E78" s="31">
        <v>200</v>
      </c>
      <c r="F78" s="32"/>
      <c r="G78" s="32"/>
      <c r="H78" s="104">
        <v>4.343</v>
      </c>
      <c r="I78" s="104">
        <v>5.115</v>
      </c>
      <c r="J78" s="104">
        <v>5</v>
      </c>
      <c r="K78" s="33"/>
    </row>
    <row r="79" spans="1:11" s="34" customFormat="1" ht="11.25" customHeight="1">
      <c r="A79" s="36" t="s">
        <v>62</v>
      </c>
      <c r="B79" s="30"/>
      <c r="C79" s="31">
        <v>757</v>
      </c>
      <c r="D79" s="31">
        <v>360</v>
      </c>
      <c r="E79" s="31">
        <v>300</v>
      </c>
      <c r="F79" s="32"/>
      <c r="G79" s="32"/>
      <c r="H79" s="104">
        <v>22.786</v>
      </c>
      <c r="I79" s="104">
        <v>5.4</v>
      </c>
      <c r="J79" s="104">
        <v>9</v>
      </c>
      <c r="K79" s="33"/>
    </row>
    <row r="80" spans="1:11" s="43" customFormat="1" ht="11.25" customHeight="1">
      <c r="A80" s="44" t="s">
        <v>63</v>
      </c>
      <c r="B80" s="38"/>
      <c r="C80" s="39">
        <v>1633</v>
      </c>
      <c r="D80" s="39">
        <v>1212</v>
      </c>
      <c r="E80" s="39">
        <v>1078</v>
      </c>
      <c r="F80" s="40">
        <v>88.94389438943894</v>
      </c>
      <c r="G80" s="41"/>
      <c r="H80" s="105">
        <v>45.473</v>
      </c>
      <c r="I80" s="106">
        <v>23.664</v>
      </c>
      <c r="J80" s="106">
        <v>27.241999999999997</v>
      </c>
      <c r="K80" s="42">
        <v>115.12001352265042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221</v>
      </c>
      <c r="D82" s="31">
        <v>243</v>
      </c>
      <c r="E82" s="31">
        <v>243</v>
      </c>
      <c r="F82" s="32"/>
      <c r="G82" s="32"/>
      <c r="H82" s="104">
        <v>4.325</v>
      </c>
      <c r="I82" s="104">
        <v>4.82</v>
      </c>
      <c r="J82" s="104">
        <v>4.82</v>
      </c>
      <c r="K82" s="33"/>
    </row>
    <row r="83" spans="1:11" s="34" customFormat="1" ht="11.25" customHeight="1">
      <c r="A83" s="36" t="s">
        <v>65</v>
      </c>
      <c r="B83" s="30"/>
      <c r="C83" s="31">
        <v>489</v>
      </c>
      <c r="D83" s="31">
        <v>470</v>
      </c>
      <c r="E83" s="31">
        <v>470</v>
      </c>
      <c r="F83" s="32"/>
      <c r="G83" s="32"/>
      <c r="H83" s="104">
        <v>7.148</v>
      </c>
      <c r="I83" s="104">
        <v>8.528</v>
      </c>
      <c r="J83" s="104">
        <v>7</v>
      </c>
      <c r="K83" s="33"/>
    </row>
    <row r="84" spans="1:11" s="43" customFormat="1" ht="11.25" customHeight="1">
      <c r="A84" s="37" t="s">
        <v>66</v>
      </c>
      <c r="B84" s="38"/>
      <c r="C84" s="39">
        <v>710</v>
      </c>
      <c r="D84" s="39">
        <v>713</v>
      </c>
      <c r="E84" s="39">
        <v>713</v>
      </c>
      <c r="F84" s="40">
        <v>100</v>
      </c>
      <c r="G84" s="41"/>
      <c r="H84" s="105">
        <v>11.472999999999999</v>
      </c>
      <c r="I84" s="106">
        <v>13.348</v>
      </c>
      <c r="J84" s="106">
        <v>11.82</v>
      </c>
      <c r="K84" s="42">
        <v>88.55259214863649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20895</v>
      </c>
      <c r="D87" s="54">
        <v>19556</v>
      </c>
      <c r="E87" s="54">
        <v>19544</v>
      </c>
      <c r="F87" s="55">
        <f>IF(D87&gt;0,100*E87/D87,0)</f>
        <v>99.93863775823277</v>
      </c>
      <c r="G87" s="41"/>
      <c r="H87" s="109">
        <v>769.8309999999999</v>
      </c>
      <c r="I87" s="110">
        <v>723.871</v>
      </c>
      <c r="J87" s="110">
        <v>817.1000000000001</v>
      </c>
      <c r="K87" s="55">
        <f>IF(I87&gt;0,100*J87/I87,0)</f>
        <v>112.87922848131782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9" zoomScaleSheetLayoutView="99" zoomScalePageLayoutView="0" workbookViewId="0" topLeftCell="A1">
      <selection activeCell="E12" sqref="E12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12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5149</v>
      </c>
      <c r="D9" s="31">
        <v>4644</v>
      </c>
      <c r="E9" s="31">
        <v>4725</v>
      </c>
      <c r="F9" s="32"/>
      <c r="G9" s="32"/>
      <c r="H9" s="104">
        <v>83.566</v>
      </c>
      <c r="I9" s="104">
        <v>71.643</v>
      </c>
      <c r="J9" s="104">
        <v>104.033</v>
      </c>
      <c r="K9" s="33"/>
    </row>
    <row r="10" spans="1:11" s="34" customFormat="1" ht="11.25" customHeight="1">
      <c r="A10" s="36" t="s">
        <v>8</v>
      </c>
      <c r="B10" s="30"/>
      <c r="C10" s="31">
        <v>3705</v>
      </c>
      <c r="D10" s="31">
        <v>3586</v>
      </c>
      <c r="E10" s="31">
        <v>4123</v>
      </c>
      <c r="F10" s="32"/>
      <c r="G10" s="32"/>
      <c r="H10" s="104">
        <v>57.417</v>
      </c>
      <c r="I10" s="104">
        <v>52.069</v>
      </c>
      <c r="J10" s="104">
        <v>60.39</v>
      </c>
      <c r="K10" s="33"/>
    </row>
    <row r="11" spans="1:11" s="34" customFormat="1" ht="11.25" customHeight="1">
      <c r="A11" s="29" t="s">
        <v>9</v>
      </c>
      <c r="B11" s="30"/>
      <c r="C11" s="31">
        <v>6257</v>
      </c>
      <c r="D11" s="31">
        <v>6167</v>
      </c>
      <c r="E11" s="31">
        <v>6598</v>
      </c>
      <c r="F11" s="32"/>
      <c r="G11" s="32"/>
      <c r="H11" s="104">
        <v>190.456</v>
      </c>
      <c r="I11" s="104">
        <v>145.084</v>
      </c>
      <c r="J11" s="104">
        <v>158.395</v>
      </c>
      <c r="K11" s="33"/>
    </row>
    <row r="12" spans="1:11" s="34" customFormat="1" ht="11.25" customHeight="1">
      <c r="A12" s="36" t="s">
        <v>10</v>
      </c>
      <c r="B12" s="30"/>
      <c r="C12" s="31">
        <v>2850</v>
      </c>
      <c r="D12" s="31">
        <v>2681</v>
      </c>
      <c r="E12" s="31">
        <v>2736</v>
      </c>
      <c r="F12" s="32"/>
      <c r="G12" s="32"/>
      <c r="H12" s="104">
        <v>51.731</v>
      </c>
      <c r="I12" s="104">
        <v>48.538</v>
      </c>
      <c r="J12" s="104">
        <v>49.716</v>
      </c>
      <c r="K12" s="33"/>
    </row>
    <row r="13" spans="1:11" s="43" customFormat="1" ht="11.25" customHeight="1">
      <c r="A13" s="37" t="s">
        <v>11</v>
      </c>
      <c r="B13" s="38"/>
      <c r="C13" s="39">
        <v>17961</v>
      </c>
      <c r="D13" s="39">
        <v>17078</v>
      </c>
      <c r="E13" s="39">
        <v>18182</v>
      </c>
      <c r="F13" s="40">
        <v>106.46445719639301</v>
      </c>
      <c r="G13" s="41"/>
      <c r="H13" s="105">
        <v>383.16999999999996</v>
      </c>
      <c r="I13" s="106">
        <v>317.334</v>
      </c>
      <c r="J13" s="106">
        <v>372.534</v>
      </c>
      <c r="K13" s="42">
        <v>117.39492143924068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540</v>
      </c>
      <c r="D15" s="39">
        <v>402</v>
      </c>
      <c r="E15" s="39">
        <v>402</v>
      </c>
      <c r="F15" s="40">
        <v>100</v>
      </c>
      <c r="G15" s="41"/>
      <c r="H15" s="105">
        <v>10.26</v>
      </c>
      <c r="I15" s="106">
        <v>6.894</v>
      </c>
      <c r="J15" s="106">
        <v>7.035</v>
      </c>
      <c r="K15" s="42">
        <v>102.04525674499564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120</v>
      </c>
      <c r="D17" s="39">
        <v>224</v>
      </c>
      <c r="E17" s="39">
        <v>136</v>
      </c>
      <c r="F17" s="40">
        <v>60.714285714285715</v>
      </c>
      <c r="G17" s="41"/>
      <c r="H17" s="105">
        <v>3</v>
      </c>
      <c r="I17" s="106">
        <v>9.478</v>
      </c>
      <c r="J17" s="106">
        <v>5.18</v>
      </c>
      <c r="K17" s="42">
        <v>54.65288035450517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1339</v>
      </c>
      <c r="D19" s="31">
        <v>1210</v>
      </c>
      <c r="E19" s="31">
        <v>1138</v>
      </c>
      <c r="F19" s="32"/>
      <c r="G19" s="32"/>
      <c r="H19" s="104">
        <v>59.408</v>
      </c>
      <c r="I19" s="104">
        <v>55.216</v>
      </c>
      <c r="J19" s="104">
        <v>41.114</v>
      </c>
      <c r="K19" s="33"/>
    </row>
    <row r="20" spans="1:11" s="34" customFormat="1" ht="11.25" customHeight="1">
      <c r="A20" s="36" t="s">
        <v>15</v>
      </c>
      <c r="B20" s="30"/>
      <c r="C20" s="31">
        <v>165</v>
      </c>
      <c r="D20" s="31">
        <v>165</v>
      </c>
      <c r="E20" s="31">
        <v>165</v>
      </c>
      <c r="F20" s="32"/>
      <c r="G20" s="32"/>
      <c r="H20" s="104">
        <v>3.737</v>
      </c>
      <c r="I20" s="104">
        <v>3.644</v>
      </c>
      <c r="J20" s="104">
        <v>3.79</v>
      </c>
      <c r="K20" s="33"/>
    </row>
    <row r="21" spans="1:11" s="34" customFormat="1" ht="11.25" customHeight="1">
      <c r="A21" s="36" t="s">
        <v>16</v>
      </c>
      <c r="B21" s="30"/>
      <c r="C21" s="31">
        <v>210</v>
      </c>
      <c r="D21" s="31">
        <v>210</v>
      </c>
      <c r="E21" s="31">
        <v>210</v>
      </c>
      <c r="F21" s="32"/>
      <c r="G21" s="32"/>
      <c r="H21" s="104">
        <v>4.99</v>
      </c>
      <c r="I21" s="104">
        <v>4.98</v>
      </c>
      <c r="J21" s="104">
        <v>5.33</v>
      </c>
      <c r="K21" s="33"/>
    </row>
    <row r="22" spans="1:11" s="43" customFormat="1" ht="11.25" customHeight="1">
      <c r="A22" s="37" t="s">
        <v>17</v>
      </c>
      <c r="B22" s="38"/>
      <c r="C22" s="39">
        <v>1714</v>
      </c>
      <c r="D22" s="39">
        <v>1585</v>
      </c>
      <c r="E22" s="39">
        <v>1513</v>
      </c>
      <c r="F22" s="40">
        <v>95.45741324921136</v>
      </c>
      <c r="G22" s="41"/>
      <c r="H22" s="105">
        <v>68.135</v>
      </c>
      <c r="I22" s="106">
        <v>63.84</v>
      </c>
      <c r="J22" s="106">
        <v>50.233999999999995</v>
      </c>
      <c r="K22" s="42">
        <v>78.68734335839598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442</v>
      </c>
      <c r="D24" s="39">
        <v>353</v>
      </c>
      <c r="E24" s="39">
        <v>371</v>
      </c>
      <c r="F24" s="40">
        <v>105.09915014164307</v>
      </c>
      <c r="G24" s="41"/>
      <c r="H24" s="105">
        <v>13.356</v>
      </c>
      <c r="I24" s="106">
        <v>10.202</v>
      </c>
      <c r="J24" s="106">
        <v>10.717</v>
      </c>
      <c r="K24" s="42">
        <v>105.04802979807882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1142</v>
      </c>
      <c r="D26" s="39">
        <v>1040</v>
      </c>
      <c r="E26" s="39">
        <v>975</v>
      </c>
      <c r="F26" s="40">
        <v>93.75</v>
      </c>
      <c r="G26" s="41"/>
      <c r="H26" s="105">
        <v>49.978</v>
      </c>
      <c r="I26" s="106">
        <v>38.565</v>
      </c>
      <c r="J26" s="106">
        <v>46</v>
      </c>
      <c r="K26" s="42">
        <v>119.27913911577856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62</v>
      </c>
      <c r="D28" s="31">
        <v>39</v>
      </c>
      <c r="E28" s="31">
        <v>59</v>
      </c>
      <c r="F28" s="32"/>
      <c r="G28" s="32"/>
      <c r="H28" s="104">
        <v>1.355</v>
      </c>
      <c r="I28" s="104">
        <v>1.092</v>
      </c>
      <c r="J28" s="104">
        <v>1.812</v>
      </c>
      <c r="K28" s="33"/>
    </row>
    <row r="29" spans="1:11" s="34" customFormat="1" ht="11.25" customHeight="1">
      <c r="A29" s="36" t="s">
        <v>21</v>
      </c>
      <c r="B29" s="30"/>
      <c r="C29" s="31">
        <v>237</v>
      </c>
      <c r="D29" s="31">
        <v>215</v>
      </c>
      <c r="E29" s="31">
        <v>185</v>
      </c>
      <c r="F29" s="32"/>
      <c r="G29" s="32"/>
      <c r="H29" s="104">
        <v>5.116</v>
      </c>
      <c r="I29" s="104">
        <v>4.774</v>
      </c>
      <c r="J29" s="104">
        <v>3.824</v>
      </c>
      <c r="K29" s="33"/>
    </row>
    <row r="30" spans="1:11" s="34" customFormat="1" ht="11.25" customHeight="1">
      <c r="A30" s="36" t="s">
        <v>22</v>
      </c>
      <c r="B30" s="30"/>
      <c r="C30" s="31">
        <v>265</v>
      </c>
      <c r="D30" s="31">
        <v>250</v>
      </c>
      <c r="E30" s="31">
        <v>268</v>
      </c>
      <c r="F30" s="32"/>
      <c r="G30" s="32"/>
      <c r="H30" s="104">
        <v>9.025</v>
      </c>
      <c r="I30" s="104">
        <v>8.515</v>
      </c>
      <c r="J30" s="104">
        <v>9.275</v>
      </c>
      <c r="K30" s="33"/>
    </row>
    <row r="31" spans="1:11" s="43" customFormat="1" ht="11.25" customHeight="1">
      <c r="A31" s="44" t="s">
        <v>23</v>
      </c>
      <c r="B31" s="38"/>
      <c r="C31" s="39">
        <v>564</v>
      </c>
      <c r="D31" s="39">
        <v>504</v>
      </c>
      <c r="E31" s="39">
        <v>512</v>
      </c>
      <c r="F31" s="40">
        <v>101.58730158730158</v>
      </c>
      <c r="G31" s="41"/>
      <c r="H31" s="105">
        <v>15.496</v>
      </c>
      <c r="I31" s="106">
        <v>14.381</v>
      </c>
      <c r="J31" s="106">
        <v>14.911000000000001</v>
      </c>
      <c r="K31" s="42">
        <v>103.68541826020444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326</v>
      </c>
      <c r="D33" s="31">
        <v>289</v>
      </c>
      <c r="E33" s="31">
        <v>285</v>
      </c>
      <c r="F33" s="32"/>
      <c r="G33" s="32"/>
      <c r="H33" s="104">
        <v>6.733</v>
      </c>
      <c r="I33" s="104">
        <v>6.888</v>
      </c>
      <c r="J33" s="104">
        <v>6.75</v>
      </c>
      <c r="K33" s="33"/>
    </row>
    <row r="34" spans="1:11" s="34" customFormat="1" ht="11.25" customHeight="1">
      <c r="A34" s="36" t="s">
        <v>25</v>
      </c>
      <c r="B34" s="30"/>
      <c r="C34" s="31">
        <v>220</v>
      </c>
      <c r="D34" s="31">
        <v>206</v>
      </c>
      <c r="E34" s="31">
        <v>206</v>
      </c>
      <c r="F34" s="32"/>
      <c r="G34" s="32"/>
      <c r="H34" s="104">
        <v>5.515</v>
      </c>
      <c r="I34" s="104">
        <v>5.05</v>
      </c>
      <c r="J34" s="104">
        <v>5.044</v>
      </c>
      <c r="K34" s="33"/>
    </row>
    <row r="35" spans="1:11" s="34" customFormat="1" ht="11.25" customHeight="1">
      <c r="A35" s="36" t="s">
        <v>26</v>
      </c>
      <c r="B35" s="30"/>
      <c r="C35" s="31">
        <v>259</v>
      </c>
      <c r="D35" s="31">
        <v>241</v>
      </c>
      <c r="E35" s="31">
        <v>255</v>
      </c>
      <c r="F35" s="32"/>
      <c r="G35" s="32"/>
      <c r="H35" s="104">
        <v>5.328</v>
      </c>
      <c r="I35" s="104">
        <v>5.101</v>
      </c>
      <c r="J35" s="104">
        <v>4.78</v>
      </c>
      <c r="K35" s="33"/>
    </row>
    <row r="36" spans="1:11" s="34" customFormat="1" ht="11.25" customHeight="1">
      <c r="A36" s="36" t="s">
        <v>27</v>
      </c>
      <c r="B36" s="30"/>
      <c r="C36" s="31">
        <v>125</v>
      </c>
      <c r="D36" s="31">
        <v>103</v>
      </c>
      <c r="E36" s="31">
        <v>103</v>
      </c>
      <c r="F36" s="32"/>
      <c r="G36" s="32"/>
      <c r="H36" s="104">
        <v>3.486</v>
      </c>
      <c r="I36" s="104">
        <v>2.741</v>
      </c>
      <c r="J36" s="104">
        <v>2.741</v>
      </c>
      <c r="K36" s="33"/>
    </row>
    <row r="37" spans="1:11" s="43" customFormat="1" ht="11.25" customHeight="1">
      <c r="A37" s="37" t="s">
        <v>28</v>
      </c>
      <c r="B37" s="38"/>
      <c r="C37" s="39">
        <v>930</v>
      </c>
      <c r="D37" s="39">
        <v>839</v>
      </c>
      <c r="E37" s="39">
        <v>849</v>
      </c>
      <c r="F37" s="40">
        <v>101.19189511323003</v>
      </c>
      <c r="G37" s="41"/>
      <c r="H37" s="105">
        <v>21.062</v>
      </c>
      <c r="I37" s="106">
        <v>19.779999999999998</v>
      </c>
      <c r="J37" s="106">
        <v>19.315</v>
      </c>
      <c r="K37" s="42">
        <v>97.6491405460061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1857</v>
      </c>
      <c r="D39" s="39">
        <v>1673</v>
      </c>
      <c r="E39" s="39">
        <v>1675</v>
      </c>
      <c r="F39" s="40">
        <v>100.11954572624029</v>
      </c>
      <c r="G39" s="41"/>
      <c r="H39" s="105">
        <v>61.539</v>
      </c>
      <c r="I39" s="106">
        <v>50.06</v>
      </c>
      <c r="J39" s="106">
        <v>50.4</v>
      </c>
      <c r="K39" s="42">
        <v>100.67918497802637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1560</v>
      </c>
      <c r="D41" s="31">
        <v>1479</v>
      </c>
      <c r="E41" s="31">
        <v>1326</v>
      </c>
      <c r="F41" s="32"/>
      <c r="G41" s="32"/>
      <c r="H41" s="104">
        <v>74.809</v>
      </c>
      <c r="I41" s="104">
        <v>72.861</v>
      </c>
      <c r="J41" s="104">
        <v>66.713</v>
      </c>
      <c r="K41" s="33"/>
    </row>
    <row r="42" spans="1:11" s="34" customFormat="1" ht="11.25" customHeight="1">
      <c r="A42" s="36" t="s">
        <v>31</v>
      </c>
      <c r="B42" s="30"/>
      <c r="C42" s="31">
        <v>2421</v>
      </c>
      <c r="D42" s="31">
        <v>2389</v>
      </c>
      <c r="E42" s="31">
        <v>2359</v>
      </c>
      <c r="F42" s="32"/>
      <c r="G42" s="32"/>
      <c r="H42" s="104">
        <v>91.742</v>
      </c>
      <c r="I42" s="104">
        <v>91.785</v>
      </c>
      <c r="J42" s="104">
        <v>102.33</v>
      </c>
      <c r="K42" s="33"/>
    </row>
    <row r="43" spans="1:11" s="34" customFormat="1" ht="11.25" customHeight="1">
      <c r="A43" s="36" t="s">
        <v>32</v>
      </c>
      <c r="B43" s="30"/>
      <c r="C43" s="31">
        <v>1506</v>
      </c>
      <c r="D43" s="31">
        <v>1460</v>
      </c>
      <c r="E43" s="31">
        <v>1514</v>
      </c>
      <c r="F43" s="32"/>
      <c r="G43" s="32"/>
      <c r="H43" s="104">
        <v>66.87</v>
      </c>
      <c r="I43" s="104">
        <v>58.2</v>
      </c>
      <c r="J43" s="104">
        <v>70.633</v>
      </c>
      <c r="K43" s="33"/>
    </row>
    <row r="44" spans="1:11" s="34" customFormat="1" ht="11.25" customHeight="1">
      <c r="A44" s="36" t="s">
        <v>33</v>
      </c>
      <c r="B44" s="30"/>
      <c r="C44" s="31">
        <v>883</v>
      </c>
      <c r="D44" s="31">
        <v>836</v>
      </c>
      <c r="E44" s="31">
        <v>868</v>
      </c>
      <c r="F44" s="32"/>
      <c r="G44" s="32"/>
      <c r="H44" s="104">
        <v>30.905</v>
      </c>
      <c r="I44" s="104">
        <v>27.328</v>
      </c>
      <c r="J44" s="104">
        <v>35.992</v>
      </c>
      <c r="K44" s="33"/>
    </row>
    <row r="45" spans="1:11" s="34" customFormat="1" ht="11.25" customHeight="1">
      <c r="A45" s="36" t="s">
        <v>34</v>
      </c>
      <c r="B45" s="30"/>
      <c r="C45" s="31">
        <v>4900</v>
      </c>
      <c r="D45" s="31">
        <v>4538</v>
      </c>
      <c r="E45" s="31">
        <v>4443</v>
      </c>
      <c r="F45" s="32"/>
      <c r="G45" s="32"/>
      <c r="H45" s="104">
        <v>226.8</v>
      </c>
      <c r="I45" s="104">
        <v>194.025</v>
      </c>
      <c r="J45" s="104">
        <v>226.058</v>
      </c>
      <c r="K45" s="33"/>
    </row>
    <row r="46" spans="1:11" s="34" customFormat="1" ht="11.25" customHeight="1">
      <c r="A46" s="36" t="s">
        <v>35</v>
      </c>
      <c r="B46" s="30"/>
      <c r="C46" s="31">
        <v>2128</v>
      </c>
      <c r="D46" s="31">
        <v>2084</v>
      </c>
      <c r="E46" s="31">
        <v>2067</v>
      </c>
      <c r="F46" s="32"/>
      <c r="G46" s="32"/>
      <c r="H46" s="104">
        <v>83.13</v>
      </c>
      <c r="I46" s="104">
        <v>85.36</v>
      </c>
      <c r="J46" s="104">
        <v>101.35</v>
      </c>
      <c r="K46" s="33"/>
    </row>
    <row r="47" spans="1:11" s="34" customFormat="1" ht="11.25" customHeight="1">
      <c r="A47" s="36" t="s">
        <v>36</v>
      </c>
      <c r="B47" s="30"/>
      <c r="C47" s="31">
        <v>405</v>
      </c>
      <c r="D47" s="31">
        <v>477</v>
      </c>
      <c r="E47" s="31">
        <v>437</v>
      </c>
      <c r="F47" s="32"/>
      <c r="G47" s="32"/>
      <c r="H47" s="104">
        <v>18.833</v>
      </c>
      <c r="I47" s="104">
        <v>19.08</v>
      </c>
      <c r="J47" s="104">
        <v>20.976</v>
      </c>
      <c r="K47" s="33"/>
    </row>
    <row r="48" spans="1:11" s="34" customFormat="1" ht="11.25" customHeight="1">
      <c r="A48" s="36" t="s">
        <v>37</v>
      </c>
      <c r="B48" s="30"/>
      <c r="C48" s="31">
        <v>5585</v>
      </c>
      <c r="D48" s="31">
        <v>5136</v>
      </c>
      <c r="E48" s="31">
        <v>5191</v>
      </c>
      <c r="F48" s="32"/>
      <c r="G48" s="32"/>
      <c r="H48" s="104">
        <v>248.67</v>
      </c>
      <c r="I48" s="104">
        <v>218.14</v>
      </c>
      <c r="J48" s="104">
        <v>259.55</v>
      </c>
      <c r="K48" s="33"/>
    </row>
    <row r="49" spans="1:11" s="34" customFormat="1" ht="11.25" customHeight="1">
      <c r="A49" s="36" t="s">
        <v>38</v>
      </c>
      <c r="B49" s="30"/>
      <c r="C49" s="31">
        <v>1045</v>
      </c>
      <c r="D49" s="31">
        <v>952</v>
      </c>
      <c r="E49" s="31">
        <v>959</v>
      </c>
      <c r="F49" s="32"/>
      <c r="G49" s="32"/>
      <c r="H49" s="104">
        <v>45.825</v>
      </c>
      <c r="I49" s="104">
        <v>43.416</v>
      </c>
      <c r="J49" s="104">
        <v>49.482</v>
      </c>
      <c r="K49" s="33"/>
    </row>
    <row r="50" spans="1:11" s="43" customFormat="1" ht="11.25" customHeight="1">
      <c r="A50" s="44" t="s">
        <v>39</v>
      </c>
      <c r="B50" s="38"/>
      <c r="C50" s="39">
        <v>20433</v>
      </c>
      <c r="D50" s="39">
        <v>19351</v>
      </c>
      <c r="E50" s="39">
        <v>19164</v>
      </c>
      <c r="F50" s="40">
        <v>99.033641672265</v>
      </c>
      <c r="G50" s="41"/>
      <c r="H50" s="105">
        <v>887.5840000000001</v>
      </c>
      <c r="I50" s="106">
        <v>810.1949999999999</v>
      </c>
      <c r="J50" s="106">
        <v>933.0840000000001</v>
      </c>
      <c r="K50" s="42">
        <v>115.16782996685986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137</v>
      </c>
      <c r="D52" s="39">
        <v>265</v>
      </c>
      <c r="E52" s="39">
        <v>265</v>
      </c>
      <c r="F52" s="40">
        <v>100</v>
      </c>
      <c r="G52" s="41"/>
      <c r="H52" s="105">
        <v>4.06</v>
      </c>
      <c r="I52" s="106">
        <v>10.46</v>
      </c>
      <c r="J52" s="106">
        <v>10.46</v>
      </c>
      <c r="K52" s="42">
        <v>99.99999999999999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1544</v>
      </c>
      <c r="D54" s="31">
        <v>1458</v>
      </c>
      <c r="E54" s="31">
        <v>1410</v>
      </c>
      <c r="F54" s="32"/>
      <c r="G54" s="32"/>
      <c r="H54" s="104">
        <v>47.176</v>
      </c>
      <c r="I54" s="104">
        <v>46.848</v>
      </c>
      <c r="J54" s="104">
        <v>44.3</v>
      </c>
      <c r="K54" s="33"/>
    </row>
    <row r="55" spans="1:11" s="34" customFormat="1" ht="11.25" customHeight="1">
      <c r="A55" s="36" t="s">
        <v>42</v>
      </c>
      <c r="B55" s="30"/>
      <c r="C55" s="31">
        <v>427</v>
      </c>
      <c r="D55" s="31">
        <v>348</v>
      </c>
      <c r="E55" s="31">
        <v>302</v>
      </c>
      <c r="F55" s="32"/>
      <c r="G55" s="32"/>
      <c r="H55" s="104">
        <v>12.81</v>
      </c>
      <c r="I55" s="104">
        <v>10.44</v>
      </c>
      <c r="J55" s="104">
        <v>9.06</v>
      </c>
      <c r="K55" s="33"/>
    </row>
    <row r="56" spans="1:11" s="34" customFormat="1" ht="11.25" customHeight="1">
      <c r="A56" s="36" t="s">
        <v>43</v>
      </c>
      <c r="B56" s="30"/>
      <c r="C56" s="31">
        <v>202</v>
      </c>
      <c r="D56" s="31">
        <v>79</v>
      </c>
      <c r="E56" s="31">
        <v>100</v>
      </c>
      <c r="F56" s="32"/>
      <c r="G56" s="32"/>
      <c r="H56" s="104">
        <v>2.613</v>
      </c>
      <c r="I56" s="104">
        <v>1.083</v>
      </c>
      <c r="J56" s="104">
        <v>1.024</v>
      </c>
      <c r="K56" s="33"/>
    </row>
    <row r="57" spans="1:11" s="34" customFormat="1" ht="11.25" customHeight="1">
      <c r="A57" s="36" t="s">
        <v>44</v>
      </c>
      <c r="B57" s="30"/>
      <c r="C57" s="31">
        <v>59</v>
      </c>
      <c r="D57" s="31">
        <v>38</v>
      </c>
      <c r="E57" s="31">
        <v>58</v>
      </c>
      <c r="F57" s="32"/>
      <c r="G57" s="32"/>
      <c r="H57" s="104">
        <v>1.254</v>
      </c>
      <c r="I57" s="104">
        <v>0.831</v>
      </c>
      <c r="J57" s="104">
        <v>1.392</v>
      </c>
      <c r="K57" s="33"/>
    </row>
    <row r="58" spans="1:11" s="34" customFormat="1" ht="11.25" customHeight="1">
      <c r="A58" s="36" t="s">
        <v>45</v>
      </c>
      <c r="B58" s="30"/>
      <c r="C58" s="31">
        <v>384</v>
      </c>
      <c r="D58" s="31">
        <v>305</v>
      </c>
      <c r="E58" s="31">
        <v>307</v>
      </c>
      <c r="F58" s="32"/>
      <c r="G58" s="32"/>
      <c r="H58" s="104">
        <v>12.32</v>
      </c>
      <c r="I58" s="104">
        <v>11.793</v>
      </c>
      <c r="J58" s="104">
        <v>11.294</v>
      </c>
      <c r="K58" s="33"/>
    </row>
    <row r="59" spans="1:11" s="43" customFormat="1" ht="11.25" customHeight="1">
      <c r="A59" s="37" t="s">
        <v>46</v>
      </c>
      <c r="B59" s="38"/>
      <c r="C59" s="39">
        <v>2616</v>
      </c>
      <c r="D59" s="39">
        <v>2228</v>
      </c>
      <c r="E59" s="39">
        <v>2177</v>
      </c>
      <c r="F59" s="40">
        <v>97.71095152603232</v>
      </c>
      <c r="G59" s="41"/>
      <c r="H59" s="105">
        <v>76.173</v>
      </c>
      <c r="I59" s="106">
        <v>70.995</v>
      </c>
      <c r="J59" s="106">
        <v>67.07000000000001</v>
      </c>
      <c r="K59" s="42">
        <v>94.47144165082048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820</v>
      </c>
      <c r="D61" s="31">
        <v>798</v>
      </c>
      <c r="E61" s="31">
        <v>730</v>
      </c>
      <c r="F61" s="32"/>
      <c r="G61" s="32"/>
      <c r="H61" s="104">
        <v>19.403</v>
      </c>
      <c r="I61" s="104">
        <v>19.155</v>
      </c>
      <c r="J61" s="104">
        <v>21.05</v>
      </c>
      <c r="K61" s="33"/>
    </row>
    <row r="62" spans="1:11" s="34" customFormat="1" ht="11.25" customHeight="1">
      <c r="A62" s="36" t="s">
        <v>48</v>
      </c>
      <c r="B62" s="30"/>
      <c r="C62" s="31">
        <v>374</v>
      </c>
      <c r="D62" s="31">
        <v>437</v>
      </c>
      <c r="E62" s="31">
        <v>444</v>
      </c>
      <c r="F62" s="32"/>
      <c r="G62" s="32"/>
      <c r="H62" s="104">
        <v>9.294</v>
      </c>
      <c r="I62" s="104">
        <v>10.688</v>
      </c>
      <c r="J62" s="104">
        <v>11.98</v>
      </c>
      <c r="K62" s="33"/>
    </row>
    <row r="63" spans="1:11" s="34" customFormat="1" ht="11.25" customHeight="1">
      <c r="A63" s="36" t="s">
        <v>49</v>
      </c>
      <c r="B63" s="30"/>
      <c r="C63" s="31">
        <v>1002</v>
      </c>
      <c r="D63" s="31">
        <v>996</v>
      </c>
      <c r="E63" s="31">
        <v>996</v>
      </c>
      <c r="F63" s="32"/>
      <c r="G63" s="32"/>
      <c r="H63" s="104">
        <v>32.408</v>
      </c>
      <c r="I63" s="104">
        <v>35.448</v>
      </c>
      <c r="J63" s="104">
        <v>40.633</v>
      </c>
      <c r="K63" s="33"/>
    </row>
    <row r="64" spans="1:11" s="43" customFormat="1" ht="11.25" customHeight="1">
      <c r="A64" s="37" t="s">
        <v>50</v>
      </c>
      <c r="B64" s="38"/>
      <c r="C64" s="39">
        <v>2196</v>
      </c>
      <c r="D64" s="39">
        <v>2231</v>
      </c>
      <c r="E64" s="39">
        <v>2170</v>
      </c>
      <c r="F64" s="40">
        <v>97.2658000896459</v>
      </c>
      <c r="G64" s="41"/>
      <c r="H64" s="105">
        <v>61.105000000000004</v>
      </c>
      <c r="I64" s="106">
        <v>65.291</v>
      </c>
      <c r="J64" s="106">
        <v>73.66300000000001</v>
      </c>
      <c r="K64" s="42">
        <v>112.82259423197686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4592</v>
      </c>
      <c r="D66" s="39">
        <v>4627</v>
      </c>
      <c r="E66" s="39">
        <v>5335</v>
      </c>
      <c r="F66" s="40">
        <v>115.30149124702831</v>
      </c>
      <c r="G66" s="41"/>
      <c r="H66" s="105">
        <v>168.623</v>
      </c>
      <c r="I66" s="106">
        <v>145.782</v>
      </c>
      <c r="J66" s="106">
        <v>192.06</v>
      </c>
      <c r="K66" s="42">
        <v>131.74465983454746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615</v>
      </c>
      <c r="D68" s="31">
        <v>399</v>
      </c>
      <c r="E68" s="31">
        <v>525</v>
      </c>
      <c r="F68" s="32"/>
      <c r="G68" s="32"/>
      <c r="H68" s="104">
        <v>20.357</v>
      </c>
      <c r="I68" s="104">
        <v>16.259</v>
      </c>
      <c r="J68" s="104">
        <v>20</v>
      </c>
      <c r="K68" s="33"/>
    </row>
    <row r="69" spans="1:11" s="34" customFormat="1" ht="11.25" customHeight="1">
      <c r="A69" s="36" t="s">
        <v>53</v>
      </c>
      <c r="B69" s="30"/>
      <c r="C69" s="31">
        <v>154</v>
      </c>
      <c r="D69" s="31">
        <v>150</v>
      </c>
      <c r="E69" s="31">
        <v>170</v>
      </c>
      <c r="F69" s="32"/>
      <c r="G69" s="32"/>
      <c r="H69" s="104">
        <v>5.39</v>
      </c>
      <c r="I69" s="104">
        <v>5.945</v>
      </c>
      <c r="J69" s="104">
        <v>6.1</v>
      </c>
      <c r="K69" s="33"/>
    </row>
    <row r="70" spans="1:11" s="43" customFormat="1" ht="11.25" customHeight="1">
      <c r="A70" s="37" t="s">
        <v>54</v>
      </c>
      <c r="B70" s="38"/>
      <c r="C70" s="39">
        <v>769</v>
      </c>
      <c r="D70" s="39">
        <v>549</v>
      </c>
      <c r="E70" s="39">
        <v>695</v>
      </c>
      <c r="F70" s="40">
        <v>126.59380692167578</v>
      </c>
      <c r="G70" s="41"/>
      <c r="H70" s="105">
        <v>25.747</v>
      </c>
      <c r="I70" s="106">
        <v>22.204</v>
      </c>
      <c r="J70" s="106">
        <v>26.1</v>
      </c>
      <c r="K70" s="42">
        <v>117.54638803819131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633</v>
      </c>
      <c r="D72" s="31">
        <v>605</v>
      </c>
      <c r="E72" s="31">
        <v>529</v>
      </c>
      <c r="F72" s="32"/>
      <c r="G72" s="32"/>
      <c r="H72" s="104">
        <v>20.058</v>
      </c>
      <c r="I72" s="104">
        <v>14.849</v>
      </c>
      <c r="J72" s="104">
        <v>14.017</v>
      </c>
      <c r="K72" s="33"/>
    </row>
    <row r="73" spans="1:11" s="34" customFormat="1" ht="11.25" customHeight="1">
      <c r="A73" s="36" t="s">
        <v>56</v>
      </c>
      <c r="B73" s="30"/>
      <c r="C73" s="31">
        <v>1920</v>
      </c>
      <c r="D73" s="31">
        <v>2060</v>
      </c>
      <c r="E73" s="31">
        <v>2060</v>
      </c>
      <c r="F73" s="32"/>
      <c r="G73" s="32"/>
      <c r="H73" s="104">
        <v>49.7</v>
      </c>
      <c r="I73" s="104">
        <v>42.08</v>
      </c>
      <c r="J73" s="104">
        <v>62.079</v>
      </c>
      <c r="K73" s="33"/>
    </row>
    <row r="74" spans="1:11" s="34" customFormat="1" ht="11.25" customHeight="1">
      <c r="A74" s="36" t="s">
        <v>57</v>
      </c>
      <c r="B74" s="30"/>
      <c r="C74" s="31">
        <v>815</v>
      </c>
      <c r="D74" s="31">
        <v>516</v>
      </c>
      <c r="E74" s="31">
        <v>584</v>
      </c>
      <c r="F74" s="32"/>
      <c r="G74" s="32"/>
      <c r="H74" s="104">
        <v>31.23</v>
      </c>
      <c r="I74" s="104">
        <v>19.825</v>
      </c>
      <c r="J74" s="104">
        <v>19.365</v>
      </c>
      <c r="K74" s="33"/>
    </row>
    <row r="75" spans="1:11" s="34" customFormat="1" ht="11.25" customHeight="1">
      <c r="A75" s="36" t="s">
        <v>58</v>
      </c>
      <c r="B75" s="30"/>
      <c r="C75" s="31">
        <v>658</v>
      </c>
      <c r="D75" s="31">
        <v>691</v>
      </c>
      <c r="E75" s="31">
        <v>628</v>
      </c>
      <c r="F75" s="32"/>
      <c r="G75" s="32"/>
      <c r="H75" s="104">
        <v>15.727</v>
      </c>
      <c r="I75" s="104">
        <v>18.768</v>
      </c>
      <c r="J75" s="104">
        <v>16.784</v>
      </c>
      <c r="K75" s="33"/>
    </row>
    <row r="76" spans="1:11" s="34" customFormat="1" ht="11.25" customHeight="1">
      <c r="A76" s="36" t="s">
        <v>59</v>
      </c>
      <c r="B76" s="30"/>
      <c r="C76" s="31">
        <v>455</v>
      </c>
      <c r="D76" s="31">
        <v>459</v>
      </c>
      <c r="E76" s="31">
        <v>450</v>
      </c>
      <c r="F76" s="32"/>
      <c r="G76" s="32"/>
      <c r="H76" s="104">
        <v>14.885</v>
      </c>
      <c r="I76" s="104">
        <v>12.4</v>
      </c>
      <c r="J76" s="104">
        <v>12.61</v>
      </c>
      <c r="K76" s="33"/>
    </row>
    <row r="77" spans="1:11" s="34" customFormat="1" ht="11.25" customHeight="1">
      <c r="A77" s="36" t="s">
        <v>60</v>
      </c>
      <c r="B77" s="30"/>
      <c r="C77" s="31">
        <v>140</v>
      </c>
      <c r="D77" s="31">
        <v>84</v>
      </c>
      <c r="E77" s="31">
        <v>63</v>
      </c>
      <c r="F77" s="32"/>
      <c r="G77" s="32"/>
      <c r="H77" s="104">
        <v>2.89</v>
      </c>
      <c r="I77" s="104">
        <v>1.874</v>
      </c>
      <c r="J77" s="104">
        <v>1.484</v>
      </c>
      <c r="K77" s="33"/>
    </row>
    <row r="78" spans="1:11" s="34" customFormat="1" ht="11.25" customHeight="1">
      <c r="A78" s="36" t="s">
        <v>61</v>
      </c>
      <c r="B78" s="30"/>
      <c r="C78" s="31">
        <v>1205</v>
      </c>
      <c r="D78" s="31">
        <v>1050</v>
      </c>
      <c r="E78" s="31">
        <v>860</v>
      </c>
      <c r="F78" s="32"/>
      <c r="G78" s="32"/>
      <c r="H78" s="104">
        <v>32.412</v>
      </c>
      <c r="I78" s="104">
        <v>28.816</v>
      </c>
      <c r="J78" s="104">
        <v>25.175</v>
      </c>
      <c r="K78" s="33"/>
    </row>
    <row r="79" spans="1:11" s="34" customFormat="1" ht="11.25" customHeight="1">
      <c r="A79" s="36" t="s">
        <v>62</v>
      </c>
      <c r="B79" s="30"/>
      <c r="C79" s="31">
        <v>4453</v>
      </c>
      <c r="D79" s="31">
        <v>4394</v>
      </c>
      <c r="E79" s="31">
        <v>4274</v>
      </c>
      <c r="F79" s="32"/>
      <c r="G79" s="32"/>
      <c r="H79" s="104">
        <v>151.074</v>
      </c>
      <c r="I79" s="104">
        <v>125.928</v>
      </c>
      <c r="J79" s="104">
        <v>149.333</v>
      </c>
      <c r="K79" s="33"/>
    </row>
    <row r="80" spans="1:11" s="43" customFormat="1" ht="11.25" customHeight="1">
      <c r="A80" s="44" t="s">
        <v>63</v>
      </c>
      <c r="B80" s="38"/>
      <c r="C80" s="39">
        <v>10279</v>
      </c>
      <c r="D80" s="39">
        <v>9859</v>
      </c>
      <c r="E80" s="39">
        <v>9448</v>
      </c>
      <c r="F80" s="40">
        <v>95.83122020488894</v>
      </c>
      <c r="G80" s="41"/>
      <c r="H80" s="105">
        <v>317.976</v>
      </c>
      <c r="I80" s="106">
        <v>264.53999999999996</v>
      </c>
      <c r="J80" s="106">
        <v>300.847</v>
      </c>
      <c r="K80" s="42">
        <v>113.72457851364634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1444</v>
      </c>
      <c r="D82" s="31">
        <v>1643</v>
      </c>
      <c r="E82" s="31">
        <v>1643</v>
      </c>
      <c r="F82" s="32"/>
      <c r="G82" s="32"/>
      <c r="H82" s="104">
        <v>30.484</v>
      </c>
      <c r="I82" s="104">
        <v>35.67</v>
      </c>
      <c r="J82" s="104">
        <v>35.67</v>
      </c>
      <c r="K82" s="33"/>
    </row>
    <row r="83" spans="1:11" s="34" customFormat="1" ht="11.25" customHeight="1">
      <c r="A83" s="36" t="s">
        <v>65</v>
      </c>
      <c r="B83" s="30"/>
      <c r="C83" s="31">
        <v>3142</v>
      </c>
      <c r="D83" s="31">
        <v>3037</v>
      </c>
      <c r="E83" s="31">
        <v>3030</v>
      </c>
      <c r="F83" s="32"/>
      <c r="G83" s="32"/>
      <c r="H83" s="104">
        <v>41.722</v>
      </c>
      <c r="I83" s="104">
        <v>55.262</v>
      </c>
      <c r="J83" s="104">
        <v>53.84</v>
      </c>
      <c r="K83" s="33"/>
    </row>
    <row r="84" spans="1:11" s="43" customFormat="1" ht="11.25" customHeight="1">
      <c r="A84" s="37" t="s">
        <v>66</v>
      </c>
      <c r="B84" s="38"/>
      <c r="C84" s="39">
        <v>4586</v>
      </c>
      <c r="D84" s="39">
        <v>4680</v>
      </c>
      <c r="E84" s="39">
        <v>4673</v>
      </c>
      <c r="F84" s="40">
        <v>99.85042735042735</v>
      </c>
      <c r="G84" s="41"/>
      <c r="H84" s="105">
        <v>72.206</v>
      </c>
      <c r="I84" s="106">
        <v>90.932</v>
      </c>
      <c r="J84" s="106">
        <v>89.51</v>
      </c>
      <c r="K84" s="42">
        <v>98.43619407909206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70878</v>
      </c>
      <c r="D87" s="54">
        <v>67488</v>
      </c>
      <c r="E87" s="54">
        <v>68542</v>
      </c>
      <c r="F87" s="55">
        <f>IF(D87&gt;0,100*E87/D87,0)</f>
        <v>101.5617591275486</v>
      </c>
      <c r="G87" s="41"/>
      <c r="H87" s="109">
        <v>2239.4700000000003</v>
      </c>
      <c r="I87" s="110">
        <v>2010.933</v>
      </c>
      <c r="J87" s="110">
        <v>2269.12</v>
      </c>
      <c r="K87" s="55">
        <f>IF(I87&gt;0,100*J87/I87,0)</f>
        <v>112.83916470613391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3"/>
  <dimension ref="A1:M630"/>
  <sheetViews>
    <sheetView showZeros="0" view="pageBreakPreview" zoomScale="96" zoomScaleSheetLayoutView="96" zoomScalePageLayoutView="0" workbookViewId="0" topLeftCell="A1">
      <selection activeCell="J34" sqref="J34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7" width="10.00390625" style="65" customWidth="1"/>
    <col min="8" max="8" width="0.71875" style="65" customWidth="1"/>
    <col min="9" max="13" width="10.00390625" style="65" customWidth="1"/>
    <col min="14" max="14" width="11.57421875" style="7" customWidth="1"/>
    <col min="15" max="16384" width="9.8515625" style="65" customWidth="1"/>
  </cols>
  <sheetData>
    <row r="1" spans="1:13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1" customFormat="1" ht="11.25" customHeight="1">
      <c r="A2" s="3" t="s">
        <v>270</v>
      </c>
      <c r="B2" s="4"/>
      <c r="C2" s="4"/>
      <c r="D2" s="4"/>
      <c r="E2" s="5"/>
      <c r="F2" s="5"/>
      <c r="G2" s="4"/>
      <c r="H2" s="4"/>
      <c r="I2" s="4"/>
      <c r="J2" s="6"/>
      <c r="K2" s="209" t="s">
        <v>271</v>
      </c>
      <c r="L2" s="209"/>
      <c r="M2" s="209"/>
    </row>
    <row r="3" spans="1:13" s="1" customFormat="1" ht="11.25" customHeight="1" thickBot="1">
      <c r="A3" s="135" t="s">
        <v>272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1" customFormat="1" ht="11.25" customHeight="1">
      <c r="A4" s="8" t="s">
        <v>1</v>
      </c>
      <c r="B4" s="9"/>
      <c r="C4" s="210" t="s">
        <v>2</v>
      </c>
      <c r="D4" s="211"/>
      <c r="E4" s="211"/>
      <c r="F4" s="211"/>
      <c r="G4" s="212"/>
      <c r="H4" s="10"/>
      <c r="I4" s="213" t="s">
        <v>3</v>
      </c>
      <c r="J4" s="214"/>
      <c r="K4" s="214"/>
      <c r="L4" s="214"/>
      <c r="M4" s="215"/>
    </row>
    <row r="5" spans="1:13" s="11" customFormat="1" ht="11.25" customHeight="1" thickBot="1">
      <c r="A5" s="12" t="s">
        <v>4</v>
      </c>
      <c r="B5" s="9"/>
      <c r="C5" s="13"/>
      <c r="D5" s="14"/>
      <c r="E5" s="14"/>
      <c r="F5" s="14"/>
      <c r="G5" s="15"/>
      <c r="H5" s="10"/>
      <c r="I5" s="13"/>
      <c r="J5" s="14"/>
      <c r="K5" s="14"/>
      <c r="L5" s="14"/>
      <c r="M5" s="15"/>
    </row>
    <row r="6" spans="1:13" s="11" customFormat="1" ht="11.25" customHeight="1">
      <c r="A6" s="12" t="s">
        <v>5</v>
      </c>
      <c r="B6" s="9"/>
      <c r="C6" s="16" t="s">
        <v>273</v>
      </c>
      <c r="D6" s="17" t="s">
        <v>273</v>
      </c>
      <c r="E6" s="17" t="s">
        <v>273</v>
      </c>
      <c r="F6" s="17" t="s">
        <v>273</v>
      </c>
      <c r="G6" s="18" t="s">
        <v>273</v>
      </c>
      <c r="H6" s="19"/>
      <c r="I6" s="16" t="s">
        <v>273</v>
      </c>
      <c r="J6" s="17" t="s">
        <v>273</v>
      </c>
      <c r="K6" s="17" t="s">
        <v>273</v>
      </c>
      <c r="L6" s="17" t="s">
        <v>273</v>
      </c>
      <c r="M6" s="18" t="s">
        <v>273</v>
      </c>
    </row>
    <row r="7" spans="1:13" s="11" customFormat="1" ht="11.25" customHeight="1" thickBot="1">
      <c r="A7" s="20"/>
      <c r="B7" s="9"/>
      <c r="C7" s="21" t="s">
        <v>274</v>
      </c>
      <c r="D7" s="22" t="s">
        <v>275</v>
      </c>
      <c r="E7" s="22" t="s">
        <v>276</v>
      </c>
      <c r="F7" s="22" t="s">
        <v>277</v>
      </c>
      <c r="G7" s="23" t="s">
        <v>278</v>
      </c>
      <c r="H7" s="24"/>
      <c r="I7" s="21" t="s">
        <v>274</v>
      </c>
      <c r="J7" s="22" t="s">
        <v>275</v>
      </c>
      <c r="K7" s="22" t="s">
        <v>276</v>
      </c>
      <c r="L7" s="22" t="s">
        <v>277</v>
      </c>
      <c r="M7" s="23" t="s">
        <v>278</v>
      </c>
    </row>
    <row r="8" spans="1:13" s="1" customFormat="1" ht="11.25" customHeight="1">
      <c r="A8" s="25"/>
      <c r="B8" s="26"/>
      <c r="C8" s="26"/>
      <c r="D8" s="26"/>
      <c r="E8" s="26"/>
      <c r="F8" s="26"/>
      <c r="G8" s="26"/>
      <c r="H8" s="2"/>
      <c r="I8" s="27"/>
      <c r="J8" s="27"/>
      <c r="K8" s="27"/>
      <c r="L8" s="27"/>
      <c r="M8" s="28"/>
    </row>
    <row r="9" spans="1:13" s="34" customFormat="1" ht="11.25" customHeight="1">
      <c r="A9" s="29" t="s">
        <v>7</v>
      </c>
      <c r="B9" s="30"/>
      <c r="C9" s="31">
        <v>27</v>
      </c>
      <c r="D9" s="31">
        <v>505</v>
      </c>
      <c r="E9" s="31">
        <v>4151</v>
      </c>
      <c r="F9" s="31">
        <v>42</v>
      </c>
      <c r="G9" s="31">
        <v>4725</v>
      </c>
      <c r="H9" s="32"/>
      <c r="I9" s="104">
        <v>0.429</v>
      </c>
      <c r="J9" s="104">
        <v>7.575</v>
      </c>
      <c r="K9" s="104">
        <v>95.473</v>
      </c>
      <c r="L9" s="104">
        <v>0.556</v>
      </c>
      <c r="M9" s="145">
        <v>104.033</v>
      </c>
    </row>
    <row r="10" spans="1:13" s="34" customFormat="1" ht="11.25" customHeight="1">
      <c r="A10" s="36" t="s">
        <v>8</v>
      </c>
      <c r="B10" s="30"/>
      <c r="C10" s="31">
        <v>0</v>
      </c>
      <c r="D10" s="31">
        <v>90</v>
      </c>
      <c r="E10" s="31">
        <v>3507</v>
      </c>
      <c r="F10" s="31">
        <v>526</v>
      </c>
      <c r="G10" s="31">
        <v>4123</v>
      </c>
      <c r="H10" s="32"/>
      <c r="I10" s="104">
        <v>0</v>
      </c>
      <c r="J10" s="104">
        <v>1.597</v>
      </c>
      <c r="K10" s="104">
        <v>52.675</v>
      </c>
      <c r="L10" s="104">
        <v>6.118</v>
      </c>
      <c r="M10" s="145">
        <v>60.39</v>
      </c>
    </row>
    <row r="11" spans="1:13" s="34" customFormat="1" ht="11.25" customHeight="1">
      <c r="A11" s="29" t="s">
        <v>9</v>
      </c>
      <c r="B11" s="30"/>
      <c r="C11" s="31">
        <v>0</v>
      </c>
      <c r="D11" s="31">
        <v>90</v>
      </c>
      <c r="E11" s="31">
        <v>5900</v>
      </c>
      <c r="F11" s="31">
        <v>608</v>
      </c>
      <c r="G11" s="31">
        <v>6598</v>
      </c>
      <c r="H11" s="32"/>
      <c r="I11" s="104">
        <v>0</v>
      </c>
      <c r="J11" s="104">
        <v>1.305</v>
      </c>
      <c r="K11" s="104">
        <v>147.5</v>
      </c>
      <c r="L11" s="104">
        <v>9.59</v>
      </c>
      <c r="M11" s="145">
        <v>158.395</v>
      </c>
    </row>
    <row r="12" spans="1:13" s="34" customFormat="1" ht="11.25" customHeight="1">
      <c r="A12" s="36" t="s">
        <v>10</v>
      </c>
      <c r="B12" s="30"/>
      <c r="C12" s="31">
        <v>35</v>
      </c>
      <c r="D12" s="31">
        <v>702</v>
      </c>
      <c r="E12" s="31">
        <v>1979</v>
      </c>
      <c r="F12" s="31">
        <v>20</v>
      </c>
      <c r="G12" s="31">
        <v>2736</v>
      </c>
      <c r="H12" s="32"/>
      <c r="I12" s="104">
        <v>0.525</v>
      </c>
      <c r="J12" s="104">
        <v>12.958</v>
      </c>
      <c r="K12" s="104">
        <v>35.982</v>
      </c>
      <c r="L12" s="104">
        <v>0.251</v>
      </c>
      <c r="M12" s="145">
        <v>49.716</v>
      </c>
    </row>
    <row r="13" spans="1:13" s="43" customFormat="1" ht="11.25" customHeight="1">
      <c r="A13" s="37" t="s">
        <v>11</v>
      </c>
      <c r="B13" s="38"/>
      <c r="C13" s="39">
        <v>62</v>
      </c>
      <c r="D13" s="39">
        <v>1387</v>
      </c>
      <c r="E13" s="39">
        <v>15537</v>
      </c>
      <c r="F13" s="39">
        <v>1196</v>
      </c>
      <c r="G13" s="136">
        <v>18182</v>
      </c>
      <c r="H13" s="41"/>
      <c r="I13" s="105">
        <v>0.954</v>
      </c>
      <c r="J13" s="106">
        <v>23.435000000000002</v>
      </c>
      <c r="K13" s="106">
        <v>331.63</v>
      </c>
      <c r="L13" s="106">
        <v>16.515</v>
      </c>
      <c r="M13" s="146">
        <v>372.534</v>
      </c>
    </row>
    <row r="14" spans="1:13" s="34" customFormat="1" ht="11.25" customHeight="1">
      <c r="A14" s="36"/>
      <c r="B14" s="30"/>
      <c r="C14" s="31"/>
      <c r="D14" s="31"/>
      <c r="E14" s="31"/>
      <c r="F14" s="31"/>
      <c r="G14" s="31"/>
      <c r="H14" s="32"/>
      <c r="I14" s="104"/>
      <c r="J14" s="104"/>
      <c r="K14" s="104"/>
      <c r="L14" s="104"/>
      <c r="M14" s="145"/>
    </row>
    <row r="15" spans="1:13" s="43" customFormat="1" ht="11.25" customHeight="1">
      <c r="A15" s="37" t="s">
        <v>12</v>
      </c>
      <c r="B15" s="38"/>
      <c r="C15" s="39">
        <v>0</v>
      </c>
      <c r="D15" s="39">
        <v>0</v>
      </c>
      <c r="E15" s="39">
        <v>402</v>
      </c>
      <c r="F15" s="39">
        <v>0</v>
      </c>
      <c r="G15" s="136">
        <v>402</v>
      </c>
      <c r="H15" s="41"/>
      <c r="I15" s="105">
        <v>0</v>
      </c>
      <c r="J15" s="106">
        <v>0</v>
      </c>
      <c r="K15" s="106">
        <v>7.035</v>
      </c>
      <c r="L15" s="106">
        <v>0</v>
      </c>
      <c r="M15" s="146">
        <v>7.035</v>
      </c>
    </row>
    <row r="16" spans="1:13" s="34" customFormat="1" ht="11.25" customHeight="1">
      <c r="A16" s="35"/>
      <c r="B16" s="30"/>
      <c r="C16" s="31"/>
      <c r="D16" s="31"/>
      <c r="E16" s="31"/>
      <c r="F16" s="31"/>
      <c r="G16" s="31"/>
      <c r="H16" s="32"/>
      <c r="I16" s="104"/>
      <c r="J16" s="104"/>
      <c r="K16" s="104"/>
      <c r="L16" s="104"/>
      <c r="M16" s="145"/>
    </row>
    <row r="17" spans="1:13" s="43" customFormat="1" ht="11.25" customHeight="1">
      <c r="A17" s="37" t="s">
        <v>13</v>
      </c>
      <c r="B17" s="38"/>
      <c r="C17" s="39">
        <v>0</v>
      </c>
      <c r="D17" s="39">
        <v>0</v>
      </c>
      <c r="E17" s="39">
        <v>0</v>
      </c>
      <c r="F17" s="39">
        <v>136</v>
      </c>
      <c r="G17" s="136">
        <v>136</v>
      </c>
      <c r="H17" s="41"/>
      <c r="I17" s="105">
        <v>0</v>
      </c>
      <c r="J17" s="106">
        <v>0</v>
      </c>
      <c r="K17" s="106">
        <v>0</v>
      </c>
      <c r="L17" s="106">
        <v>5.18</v>
      </c>
      <c r="M17" s="146">
        <v>5.18</v>
      </c>
    </row>
    <row r="18" spans="1:13" s="34" customFormat="1" ht="11.25" customHeight="1">
      <c r="A18" s="36"/>
      <c r="B18" s="30"/>
      <c r="C18" s="31"/>
      <c r="D18" s="31"/>
      <c r="E18" s="31"/>
      <c r="F18" s="31"/>
      <c r="G18" s="31"/>
      <c r="H18" s="32"/>
      <c r="I18" s="104"/>
      <c r="J18" s="104"/>
      <c r="K18" s="104"/>
      <c r="L18" s="104"/>
      <c r="M18" s="145"/>
    </row>
    <row r="19" spans="1:13" s="34" customFormat="1" ht="11.25" customHeight="1">
      <c r="A19" s="29" t="s">
        <v>14</v>
      </c>
      <c r="B19" s="30"/>
      <c r="C19" s="31">
        <v>0</v>
      </c>
      <c r="D19" s="31">
        <v>0</v>
      </c>
      <c r="E19" s="31">
        <v>321</v>
      </c>
      <c r="F19" s="31">
        <v>817</v>
      </c>
      <c r="G19" s="31">
        <v>1138</v>
      </c>
      <c r="H19" s="32"/>
      <c r="I19" s="104">
        <v>0</v>
      </c>
      <c r="J19" s="104">
        <v>0</v>
      </c>
      <c r="K19" s="104">
        <v>12.519</v>
      </c>
      <c r="L19" s="104">
        <v>28.595</v>
      </c>
      <c r="M19" s="145">
        <v>41.114</v>
      </c>
    </row>
    <row r="20" spans="1:13" s="34" customFormat="1" ht="11.25" customHeight="1">
      <c r="A20" s="36" t="s">
        <v>15</v>
      </c>
      <c r="B20" s="30"/>
      <c r="C20" s="31">
        <v>0</v>
      </c>
      <c r="D20" s="31">
        <v>25</v>
      </c>
      <c r="E20" s="31">
        <v>140</v>
      </c>
      <c r="F20" s="31">
        <v>0</v>
      </c>
      <c r="G20" s="31">
        <v>165</v>
      </c>
      <c r="H20" s="32"/>
      <c r="I20" s="104">
        <v>0</v>
      </c>
      <c r="J20" s="104">
        <v>0.55</v>
      </c>
      <c r="K20" s="104">
        <v>3.24</v>
      </c>
      <c r="L20" s="104">
        <v>0</v>
      </c>
      <c r="M20" s="145">
        <v>3.79</v>
      </c>
    </row>
    <row r="21" spans="1:13" s="34" customFormat="1" ht="11.25" customHeight="1">
      <c r="A21" s="36" t="s">
        <v>16</v>
      </c>
      <c r="B21" s="30"/>
      <c r="C21" s="31">
        <v>0</v>
      </c>
      <c r="D21" s="31">
        <v>80</v>
      </c>
      <c r="E21" s="31">
        <v>120</v>
      </c>
      <c r="F21" s="31">
        <v>10</v>
      </c>
      <c r="G21" s="31">
        <v>210</v>
      </c>
      <c r="H21" s="32"/>
      <c r="I21" s="104">
        <v>0</v>
      </c>
      <c r="J21" s="104">
        <v>1.84</v>
      </c>
      <c r="K21" s="104">
        <v>3.24</v>
      </c>
      <c r="L21" s="104">
        <v>0.25</v>
      </c>
      <c r="M21" s="145">
        <v>5.33</v>
      </c>
    </row>
    <row r="22" spans="1:13" s="43" customFormat="1" ht="11.25" customHeight="1">
      <c r="A22" s="37" t="s">
        <v>17</v>
      </c>
      <c r="B22" s="38"/>
      <c r="C22" s="39">
        <v>0</v>
      </c>
      <c r="D22" s="39">
        <v>105</v>
      </c>
      <c r="E22" s="39">
        <v>581</v>
      </c>
      <c r="F22" s="39">
        <v>827</v>
      </c>
      <c r="G22" s="136">
        <v>1513</v>
      </c>
      <c r="H22" s="137"/>
      <c r="I22" s="105">
        <v>0</v>
      </c>
      <c r="J22" s="106">
        <v>2.39</v>
      </c>
      <c r="K22" s="106">
        <v>18.999000000000002</v>
      </c>
      <c r="L22" s="106">
        <v>28.845</v>
      </c>
      <c r="M22" s="146">
        <v>50.233999999999995</v>
      </c>
    </row>
    <row r="23" spans="1:13" s="34" customFormat="1" ht="11.25" customHeight="1">
      <c r="A23" s="36"/>
      <c r="B23" s="30"/>
      <c r="C23" s="31"/>
      <c r="D23" s="31"/>
      <c r="E23" s="31"/>
      <c r="F23" s="31"/>
      <c r="G23" s="31"/>
      <c r="H23" s="32"/>
      <c r="I23" s="104"/>
      <c r="J23" s="104"/>
      <c r="K23" s="104"/>
      <c r="L23" s="104"/>
      <c r="M23" s="145"/>
    </row>
    <row r="24" spans="1:13" s="43" customFormat="1" ht="11.25" customHeight="1">
      <c r="A24" s="37" t="s">
        <v>18</v>
      </c>
      <c r="B24" s="38"/>
      <c r="C24" s="39">
        <v>0</v>
      </c>
      <c r="D24" s="39">
        <v>0</v>
      </c>
      <c r="E24" s="39">
        <v>202</v>
      </c>
      <c r="F24" s="39">
        <v>169</v>
      </c>
      <c r="G24" s="136">
        <v>371</v>
      </c>
      <c r="H24" s="41"/>
      <c r="I24" s="105">
        <v>0</v>
      </c>
      <c r="J24" s="106">
        <v>0</v>
      </c>
      <c r="K24" s="106">
        <v>7.21</v>
      </c>
      <c r="L24" s="106">
        <v>3.507</v>
      </c>
      <c r="M24" s="146">
        <v>10.717</v>
      </c>
    </row>
    <row r="25" spans="1:13" s="34" customFormat="1" ht="11.25" customHeight="1">
      <c r="A25" s="36"/>
      <c r="B25" s="30"/>
      <c r="C25" s="31"/>
      <c r="D25" s="31"/>
      <c r="E25" s="31"/>
      <c r="F25" s="31"/>
      <c r="G25" s="31"/>
      <c r="H25" s="32"/>
      <c r="I25" s="104"/>
      <c r="J25" s="104"/>
      <c r="K25" s="104"/>
      <c r="L25" s="104"/>
      <c r="M25" s="145"/>
    </row>
    <row r="26" spans="1:13" s="43" customFormat="1" ht="11.25" customHeight="1">
      <c r="A26" s="37" t="s">
        <v>19</v>
      </c>
      <c r="B26" s="38"/>
      <c r="C26" s="39">
        <v>0</v>
      </c>
      <c r="D26" s="39">
        <v>0</v>
      </c>
      <c r="E26" s="39">
        <v>650</v>
      </c>
      <c r="F26" s="39">
        <v>325</v>
      </c>
      <c r="G26" s="136">
        <v>975</v>
      </c>
      <c r="H26" s="41"/>
      <c r="I26" s="105">
        <v>0</v>
      </c>
      <c r="J26" s="106">
        <v>0</v>
      </c>
      <c r="K26" s="106">
        <v>29</v>
      </c>
      <c r="L26" s="106">
        <v>17</v>
      </c>
      <c r="M26" s="146">
        <v>46</v>
      </c>
    </row>
    <row r="27" spans="1:13" s="34" customFormat="1" ht="11.25" customHeight="1">
      <c r="A27" s="36"/>
      <c r="B27" s="30"/>
      <c r="C27" s="31"/>
      <c r="D27" s="31"/>
      <c r="E27" s="31"/>
      <c r="F27" s="31"/>
      <c r="G27" s="31"/>
      <c r="H27" s="32"/>
      <c r="I27" s="104"/>
      <c r="J27" s="104"/>
      <c r="K27" s="104"/>
      <c r="L27" s="104"/>
      <c r="M27" s="145"/>
    </row>
    <row r="28" spans="1:13" s="34" customFormat="1" ht="11.25" customHeight="1">
      <c r="A28" s="36" t="s">
        <v>20</v>
      </c>
      <c r="B28" s="30"/>
      <c r="C28" s="31">
        <v>0</v>
      </c>
      <c r="D28" s="31">
        <v>1</v>
      </c>
      <c r="E28" s="31">
        <v>58</v>
      </c>
      <c r="F28" s="31">
        <v>0</v>
      </c>
      <c r="G28" s="31">
        <v>59</v>
      </c>
      <c r="H28" s="32"/>
      <c r="I28" s="104">
        <v>0</v>
      </c>
      <c r="J28" s="104">
        <v>0.045</v>
      </c>
      <c r="K28" s="104">
        <v>1.767</v>
      </c>
      <c r="L28" s="104">
        <v>0</v>
      </c>
      <c r="M28" s="145">
        <v>1.812</v>
      </c>
    </row>
    <row r="29" spans="1:13" s="34" customFormat="1" ht="11.25" customHeight="1">
      <c r="A29" s="36" t="s">
        <v>21</v>
      </c>
      <c r="B29" s="30"/>
      <c r="C29" s="31">
        <v>0</v>
      </c>
      <c r="D29" s="31">
        <v>0</v>
      </c>
      <c r="E29" s="31">
        <v>0</v>
      </c>
      <c r="F29" s="31">
        <v>185</v>
      </c>
      <c r="G29" s="31">
        <v>185</v>
      </c>
      <c r="H29" s="32"/>
      <c r="I29" s="104">
        <v>0</v>
      </c>
      <c r="J29" s="104">
        <v>0</v>
      </c>
      <c r="K29" s="104">
        <v>0</v>
      </c>
      <c r="L29" s="104">
        <v>3.824</v>
      </c>
      <c r="M29" s="145">
        <v>3.824</v>
      </c>
    </row>
    <row r="30" spans="1:13" s="34" customFormat="1" ht="11.25" customHeight="1">
      <c r="A30" s="36" t="s">
        <v>22</v>
      </c>
      <c r="B30" s="30"/>
      <c r="C30" s="31">
        <v>0</v>
      </c>
      <c r="D30" s="31">
        <v>0</v>
      </c>
      <c r="E30" s="31">
        <v>195</v>
      </c>
      <c r="F30" s="31">
        <v>73</v>
      </c>
      <c r="G30" s="31">
        <v>268</v>
      </c>
      <c r="H30" s="32"/>
      <c r="I30" s="104">
        <v>0</v>
      </c>
      <c r="J30" s="104">
        <v>0</v>
      </c>
      <c r="K30" s="104">
        <v>6.825</v>
      </c>
      <c r="L30" s="104">
        <v>2.45</v>
      </c>
      <c r="M30" s="145">
        <v>9.275</v>
      </c>
    </row>
    <row r="31" spans="1:13" s="43" customFormat="1" ht="11.25" customHeight="1">
      <c r="A31" s="44" t="s">
        <v>23</v>
      </c>
      <c r="B31" s="38"/>
      <c r="C31" s="39">
        <v>0</v>
      </c>
      <c r="D31" s="39">
        <v>1</v>
      </c>
      <c r="E31" s="39">
        <v>253</v>
      </c>
      <c r="F31" s="39">
        <v>258</v>
      </c>
      <c r="G31" s="136">
        <v>512</v>
      </c>
      <c r="H31" s="41"/>
      <c r="I31" s="105">
        <v>0</v>
      </c>
      <c r="J31" s="106">
        <v>0.045</v>
      </c>
      <c r="K31" s="106">
        <v>8.592</v>
      </c>
      <c r="L31" s="106">
        <v>6.274</v>
      </c>
      <c r="M31" s="146">
        <v>14.911000000000001</v>
      </c>
    </row>
    <row r="32" spans="1:13" s="34" customFormat="1" ht="11.25" customHeight="1">
      <c r="A32" s="36"/>
      <c r="B32" s="30"/>
      <c r="C32" s="31"/>
      <c r="D32" s="31"/>
      <c r="E32" s="31"/>
      <c r="F32" s="31"/>
      <c r="G32" s="31"/>
      <c r="H32" s="32"/>
      <c r="I32" s="104"/>
      <c r="J32" s="104"/>
      <c r="K32" s="104"/>
      <c r="L32" s="104"/>
      <c r="M32" s="145"/>
    </row>
    <row r="33" spans="1:13" s="34" customFormat="1" ht="11.25" customHeight="1">
      <c r="A33" s="36" t="s">
        <v>24</v>
      </c>
      <c r="B33" s="30"/>
      <c r="C33" s="31">
        <v>0</v>
      </c>
      <c r="D33" s="31">
        <v>100</v>
      </c>
      <c r="E33" s="31">
        <v>150</v>
      </c>
      <c r="F33" s="31">
        <v>35</v>
      </c>
      <c r="G33" s="31">
        <v>285</v>
      </c>
      <c r="H33" s="32"/>
      <c r="I33" s="104">
        <v>0</v>
      </c>
      <c r="J33" s="104">
        <v>2.4</v>
      </c>
      <c r="K33" s="104">
        <v>3.4</v>
      </c>
      <c r="L33" s="104">
        <v>0.95</v>
      </c>
      <c r="M33" s="145">
        <v>6.75</v>
      </c>
    </row>
    <row r="34" spans="1:13" s="34" customFormat="1" ht="11.25" customHeight="1">
      <c r="A34" s="36" t="s">
        <v>25</v>
      </c>
      <c r="B34" s="30"/>
      <c r="C34" s="31">
        <v>9</v>
      </c>
      <c r="D34" s="31">
        <v>11</v>
      </c>
      <c r="E34" s="31">
        <v>170</v>
      </c>
      <c r="F34" s="31">
        <v>16</v>
      </c>
      <c r="G34" s="31">
        <v>206</v>
      </c>
      <c r="H34" s="32"/>
      <c r="I34" s="104">
        <v>0.18</v>
      </c>
      <c r="J34" s="104">
        <v>0.264</v>
      </c>
      <c r="K34" s="104">
        <v>4.35</v>
      </c>
      <c r="L34" s="104">
        <v>0.25</v>
      </c>
      <c r="M34" s="145">
        <v>5.044</v>
      </c>
    </row>
    <row r="35" spans="1:13" s="34" customFormat="1" ht="11.25" customHeight="1">
      <c r="A35" s="36" t="s">
        <v>26</v>
      </c>
      <c r="B35" s="30"/>
      <c r="C35" s="31">
        <v>0</v>
      </c>
      <c r="D35" s="31">
        <v>5</v>
      </c>
      <c r="E35" s="31">
        <v>240</v>
      </c>
      <c r="F35" s="31">
        <v>10</v>
      </c>
      <c r="G35" s="31">
        <v>255</v>
      </c>
      <c r="H35" s="32"/>
      <c r="I35" s="104">
        <v>0</v>
      </c>
      <c r="J35" s="104">
        <v>0.09</v>
      </c>
      <c r="K35" s="104">
        <v>4.5</v>
      </c>
      <c r="L35" s="104">
        <v>0.19</v>
      </c>
      <c r="M35" s="145">
        <v>4.78</v>
      </c>
    </row>
    <row r="36" spans="1:13" s="34" customFormat="1" ht="11.25" customHeight="1">
      <c r="A36" s="36" t="s">
        <v>27</v>
      </c>
      <c r="B36" s="30"/>
      <c r="C36" s="31">
        <v>2</v>
      </c>
      <c r="D36" s="31">
        <v>16</v>
      </c>
      <c r="E36" s="31">
        <v>85</v>
      </c>
      <c r="F36" s="31">
        <v>0</v>
      </c>
      <c r="G36" s="31">
        <v>103</v>
      </c>
      <c r="H36" s="32"/>
      <c r="I36" s="104">
        <v>0.05</v>
      </c>
      <c r="J36" s="104">
        <v>0.4</v>
      </c>
      <c r="K36" s="104">
        <v>2.291</v>
      </c>
      <c r="L36" s="104">
        <v>0</v>
      </c>
      <c r="M36" s="145">
        <v>2.741</v>
      </c>
    </row>
    <row r="37" spans="1:13" s="43" customFormat="1" ht="11.25" customHeight="1">
      <c r="A37" s="37" t="s">
        <v>28</v>
      </c>
      <c r="B37" s="38"/>
      <c r="C37" s="39">
        <v>11</v>
      </c>
      <c r="D37" s="39">
        <v>132</v>
      </c>
      <c r="E37" s="39">
        <v>645</v>
      </c>
      <c r="F37" s="39">
        <v>61</v>
      </c>
      <c r="G37" s="136">
        <v>849</v>
      </c>
      <c r="H37" s="41"/>
      <c r="I37" s="105">
        <v>0.22999999999999998</v>
      </c>
      <c r="J37" s="106">
        <v>3.1539999999999995</v>
      </c>
      <c r="K37" s="106">
        <v>14.541</v>
      </c>
      <c r="L37" s="106">
        <v>1.39</v>
      </c>
      <c r="M37" s="146">
        <v>19.315</v>
      </c>
    </row>
    <row r="38" spans="1:13" s="34" customFormat="1" ht="11.25" customHeight="1">
      <c r="A38" s="36"/>
      <c r="B38" s="30"/>
      <c r="C38" s="31"/>
      <c r="D38" s="31"/>
      <c r="E38" s="31"/>
      <c r="F38" s="31"/>
      <c r="G38" s="31"/>
      <c r="H38" s="32"/>
      <c r="I38" s="104"/>
      <c r="J38" s="104"/>
      <c r="K38" s="104"/>
      <c r="L38" s="104"/>
      <c r="M38" s="145"/>
    </row>
    <row r="39" spans="1:13" s="43" customFormat="1" ht="11.25" customHeight="1">
      <c r="A39" s="37" t="s">
        <v>29</v>
      </c>
      <c r="B39" s="38"/>
      <c r="C39" s="39">
        <v>220</v>
      </c>
      <c r="D39" s="39">
        <v>1180</v>
      </c>
      <c r="E39" s="39">
        <v>0</v>
      </c>
      <c r="F39" s="39">
        <v>275</v>
      </c>
      <c r="G39" s="136">
        <v>1675</v>
      </c>
      <c r="H39" s="41"/>
      <c r="I39" s="105">
        <v>4</v>
      </c>
      <c r="J39" s="106">
        <v>38.4</v>
      </c>
      <c r="K39" s="106">
        <v>0</v>
      </c>
      <c r="L39" s="106">
        <v>8</v>
      </c>
      <c r="M39" s="146">
        <v>50.4</v>
      </c>
    </row>
    <row r="40" spans="1:13" s="34" customFormat="1" ht="11.25" customHeight="1">
      <c r="A40" s="36"/>
      <c r="B40" s="30"/>
      <c r="C40" s="31"/>
      <c r="D40" s="31"/>
      <c r="E40" s="31"/>
      <c r="F40" s="31"/>
      <c r="G40" s="31"/>
      <c r="H40" s="32"/>
      <c r="I40" s="104"/>
      <c r="J40" s="104"/>
      <c r="K40" s="104"/>
      <c r="L40" s="104"/>
      <c r="M40" s="145"/>
    </row>
    <row r="41" spans="1:13" s="34" customFormat="1" ht="11.25" customHeight="1">
      <c r="A41" s="29" t="s">
        <v>30</v>
      </c>
      <c r="B41" s="30"/>
      <c r="C41" s="31">
        <v>0</v>
      </c>
      <c r="D41" s="31">
        <v>5</v>
      </c>
      <c r="E41" s="31">
        <v>371</v>
      </c>
      <c r="F41" s="31">
        <v>950</v>
      </c>
      <c r="G41" s="31">
        <v>1326</v>
      </c>
      <c r="H41" s="32"/>
      <c r="I41" s="104">
        <v>0</v>
      </c>
      <c r="J41" s="104">
        <v>0.151</v>
      </c>
      <c r="K41" s="104">
        <v>17.14</v>
      </c>
      <c r="L41" s="104">
        <v>49.422</v>
      </c>
      <c r="M41" s="145">
        <v>66.713</v>
      </c>
    </row>
    <row r="42" spans="1:13" s="34" customFormat="1" ht="11.25" customHeight="1">
      <c r="A42" s="36" t="s">
        <v>31</v>
      </c>
      <c r="B42" s="30"/>
      <c r="C42" s="31">
        <v>0</v>
      </c>
      <c r="D42" s="31">
        <v>0</v>
      </c>
      <c r="E42" s="31">
        <v>735</v>
      </c>
      <c r="F42" s="31">
        <v>1624</v>
      </c>
      <c r="G42" s="31">
        <v>2359</v>
      </c>
      <c r="H42" s="32"/>
      <c r="I42" s="104">
        <v>0</v>
      </c>
      <c r="J42" s="104">
        <v>0</v>
      </c>
      <c r="K42" s="104">
        <v>29.4</v>
      </c>
      <c r="L42" s="104">
        <v>72.93</v>
      </c>
      <c r="M42" s="145">
        <v>102.33</v>
      </c>
    </row>
    <row r="43" spans="1:13" s="34" customFormat="1" ht="11.25" customHeight="1">
      <c r="A43" s="36" t="s">
        <v>32</v>
      </c>
      <c r="B43" s="30"/>
      <c r="C43" s="31">
        <v>0</v>
      </c>
      <c r="D43" s="31">
        <v>0</v>
      </c>
      <c r="E43" s="31">
        <v>35</v>
      </c>
      <c r="F43" s="31">
        <v>1479</v>
      </c>
      <c r="G43" s="31">
        <v>1514</v>
      </c>
      <c r="H43" s="32"/>
      <c r="I43" s="104">
        <v>0</v>
      </c>
      <c r="J43" s="104">
        <v>0</v>
      </c>
      <c r="K43" s="104">
        <v>1.12</v>
      </c>
      <c r="L43" s="104">
        <v>69.513</v>
      </c>
      <c r="M43" s="145">
        <v>70.633</v>
      </c>
    </row>
    <row r="44" spans="1:13" s="34" customFormat="1" ht="11.25" customHeight="1">
      <c r="A44" s="36" t="s">
        <v>33</v>
      </c>
      <c r="B44" s="30"/>
      <c r="C44" s="31">
        <v>0</v>
      </c>
      <c r="D44" s="31">
        <v>0</v>
      </c>
      <c r="E44" s="31">
        <v>0</v>
      </c>
      <c r="F44" s="31">
        <v>868</v>
      </c>
      <c r="G44" s="31">
        <v>868</v>
      </c>
      <c r="H44" s="32"/>
      <c r="I44" s="104">
        <v>0</v>
      </c>
      <c r="J44" s="104">
        <v>0</v>
      </c>
      <c r="K44" s="104">
        <v>0</v>
      </c>
      <c r="L44" s="104">
        <v>35.992</v>
      </c>
      <c r="M44" s="145">
        <v>35.992</v>
      </c>
    </row>
    <row r="45" spans="1:13" s="34" customFormat="1" ht="11.25" customHeight="1">
      <c r="A45" s="36" t="s">
        <v>34</v>
      </c>
      <c r="B45" s="30"/>
      <c r="C45" s="31">
        <v>0</v>
      </c>
      <c r="D45" s="31">
        <v>0</v>
      </c>
      <c r="E45" s="31">
        <v>1600</v>
      </c>
      <c r="F45" s="31">
        <v>2843</v>
      </c>
      <c r="G45" s="31">
        <v>4443</v>
      </c>
      <c r="H45" s="32"/>
      <c r="I45" s="104">
        <v>0</v>
      </c>
      <c r="J45" s="104">
        <v>0</v>
      </c>
      <c r="K45" s="104">
        <v>76.8</v>
      </c>
      <c r="L45" s="104">
        <v>149.258</v>
      </c>
      <c r="M45" s="145">
        <v>226.058</v>
      </c>
    </row>
    <row r="46" spans="1:13" s="34" customFormat="1" ht="11.25" customHeight="1">
      <c r="A46" s="36" t="s">
        <v>35</v>
      </c>
      <c r="B46" s="30"/>
      <c r="C46" s="31">
        <v>0</v>
      </c>
      <c r="D46" s="31">
        <v>0</v>
      </c>
      <c r="E46" s="31">
        <v>400</v>
      </c>
      <c r="F46" s="31">
        <v>1667</v>
      </c>
      <c r="G46" s="31">
        <v>2067</v>
      </c>
      <c r="H46" s="32"/>
      <c r="I46" s="104">
        <v>0</v>
      </c>
      <c r="J46" s="104">
        <v>0</v>
      </c>
      <c r="K46" s="104">
        <v>18</v>
      </c>
      <c r="L46" s="104">
        <v>83.35</v>
      </c>
      <c r="M46" s="145">
        <v>101.35</v>
      </c>
    </row>
    <row r="47" spans="1:13" s="34" customFormat="1" ht="11.25" customHeight="1">
      <c r="A47" s="36" t="s">
        <v>36</v>
      </c>
      <c r="B47" s="30"/>
      <c r="C47" s="31">
        <v>0</v>
      </c>
      <c r="D47" s="31">
        <v>0</v>
      </c>
      <c r="E47" s="31">
        <v>0</v>
      </c>
      <c r="F47" s="31">
        <v>437</v>
      </c>
      <c r="G47" s="31">
        <v>437</v>
      </c>
      <c r="H47" s="32"/>
      <c r="I47" s="104">
        <v>0</v>
      </c>
      <c r="J47" s="104">
        <v>0</v>
      </c>
      <c r="K47" s="104">
        <v>0</v>
      </c>
      <c r="L47" s="104">
        <v>20.976</v>
      </c>
      <c r="M47" s="145">
        <v>20.976</v>
      </c>
    </row>
    <row r="48" spans="1:13" s="34" customFormat="1" ht="11.25" customHeight="1">
      <c r="A48" s="36" t="s">
        <v>37</v>
      </c>
      <c r="B48" s="30"/>
      <c r="C48" s="31">
        <v>0</v>
      </c>
      <c r="D48" s="31">
        <v>0</v>
      </c>
      <c r="E48" s="31">
        <v>2547</v>
      </c>
      <c r="F48" s="31">
        <v>2644</v>
      </c>
      <c r="G48" s="31">
        <v>5191</v>
      </c>
      <c r="H48" s="32"/>
      <c r="I48" s="104">
        <v>0</v>
      </c>
      <c r="J48" s="104">
        <v>0</v>
      </c>
      <c r="K48" s="104">
        <v>127.35</v>
      </c>
      <c r="L48" s="104">
        <v>132.2</v>
      </c>
      <c r="M48" s="145">
        <v>259.55</v>
      </c>
    </row>
    <row r="49" spans="1:13" s="34" customFormat="1" ht="11.25" customHeight="1">
      <c r="A49" s="36" t="s">
        <v>38</v>
      </c>
      <c r="B49" s="30"/>
      <c r="C49" s="31">
        <v>0</v>
      </c>
      <c r="D49" s="31">
        <v>0</v>
      </c>
      <c r="E49" s="31">
        <v>384</v>
      </c>
      <c r="F49" s="31">
        <v>575</v>
      </c>
      <c r="G49" s="31">
        <v>959</v>
      </c>
      <c r="H49" s="32"/>
      <c r="I49" s="104">
        <v>0</v>
      </c>
      <c r="J49" s="104">
        <v>0</v>
      </c>
      <c r="K49" s="104">
        <v>18.432</v>
      </c>
      <c r="L49" s="104">
        <v>31.05</v>
      </c>
      <c r="M49" s="145">
        <v>49.482</v>
      </c>
    </row>
    <row r="50" spans="1:13" s="43" customFormat="1" ht="11.25" customHeight="1">
      <c r="A50" s="44" t="s">
        <v>39</v>
      </c>
      <c r="B50" s="38"/>
      <c r="C50" s="39">
        <v>0</v>
      </c>
      <c r="D50" s="39">
        <v>5</v>
      </c>
      <c r="E50" s="39">
        <v>6072</v>
      </c>
      <c r="F50" s="39">
        <v>13087</v>
      </c>
      <c r="G50" s="136">
        <v>19164</v>
      </c>
      <c r="H50" s="41"/>
      <c r="I50" s="105">
        <v>0</v>
      </c>
      <c r="J50" s="106">
        <v>0.151</v>
      </c>
      <c r="K50" s="106">
        <v>288.24199999999996</v>
      </c>
      <c r="L50" s="106">
        <v>644.691</v>
      </c>
      <c r="M50" s="146">
        <v>933.0840000000001</v>
      </c>
    </row>
    <row r="51" spans="1:13" s="34" customFormat="1" ht="11.25" customHeight="1">
      <c r="A51" s="36"/>
      <c r="B51" s="45"/>
      <c r="C51" s="46"/>
      <c r="D51" s="46"/>
      <c r="E51" s="46"/>
      <c r="F51" s="46"/>
      <c r="G51" s="46"/>
      <c r="H51" s="32"/>
      <c r="I51" s="104"/>
      <c r="J51" s="104"/>
      <c r="K51" s="104"/>
      <c r="L51" s="104"/>
      <c r="M51" s="145"/>
    </row>
    <row r="52" spans="1:13" s="43" customFormat="1" ht="11.25" customHeight="1">
      <c r="A52" s="37" t="s">
        <v>40</v>
      </c>
      <c r="B52" s="38"/>
      <c r="C52" s="39">
        <v>0</v>
      </c>
      <c r="D52" s="39">
        <v>0</v>
      </c>
      <c r="E52" s="39">
        <v>186</v>
      </c>
      <c r="F52" s="39">
        <v>79</v>
      </c>
      <c r="G52" s="136">
        <v>265</v>
      </c>
      <c r="H52" s="41"/>
      <c r="I52" s="105">
        <v>0</v>
      </c>
      <c r="J52" s="106">
        <v>0</v>
      </c>
      <c r="K52" s="106">
        <v>7.515</v>
      </c>
      <c r="L52" s="106">
        <v>2.945</v>
      </c>
      <c r="M52" s="146">
        <v>10.46</v>
      </c>
    </row>
    <row r="53" spans="1:13" s="34" customFormat="1" ht="11.25" customHeight="1">
      <c r="A53" s="36"/>
      <c r="B53" s="30"/>
      <c r="C53" s="31"/>
      <c r="D53" s="31"/>
      <c r="E53" s="31"/>
      <c r="F53" s="31"/>
      <c r="G53" s="31"/>
      <c r="H53" s="32"/>
      <c r="I53" s="104"/>
      <c r="J53" s="104"/>
      <c r="K53" s="104"/>
      <c r="L53" s="104"/>
      <c r="M53" s="145"/>
    </row>
    <row r="54" spans="1:13" s="34" customFormat="1" ht="11.25" customHeight="1">
      <c r="A54" s="36" t="s">
        <v>41</v>
      </c>
      <c r="B54" s="30"/>
      <c r="C54" s="31">
        <v>0</v>
      </c>
      <c r="D54" s="31">
        <v>0</v>
      </c>
      <c r="E54" s="31">
        <v>1000</v>
      </c>
      <c r="F54" s="31">
        <v>410</v>
      </c>
      <c r="G54" s="31">
        <v>1410</v>
      </c>
      <c r="H54" s="32"/>
      <c r="I54" s="104">
        <v>0</v>
      </c>
      <c r="J54" s="104">
        <v>0</v>
      </c>
      <c r="K54" s="104">
        <v>32</v>
      </c>
      <c r="L54" s="104">
        <v>12.3</v>
      </c>
      <c r="M54" s="145">
        <v>44.3</v>
      </c>
    </row>
    <row r="55" spans="1:13" s="34" customFormat="1" ht="11.25" customHeight="1">
      <c r="A55" s="36" t="s">
        <v>42</v>
      </c>
      <c r="B55" s="30"/>
      <c r="C55" s="31">
        <v>0</v>
      </c>
      <c r="D55" s="31">
        <v>10</v>
      </c>
      <c r="E55" s="31">
        <v>120</v>
      </c>
      <c r="F55" s="31">
        <v>172</v>
      </c>
      <c r="G55" s="31">
        <v>302</v>
      </c>
      <c r="H55" s="32"/>
      <c r="I55" s="104">
        <v>0</v>
      </c>
      <c r="J55" s="104">
        <v>0.3</v>
      </c>
      <c r="K55" s="104">
        <v>3.6</v>
      </c>
      <c r="L55" s="104">
        <v>5.16</v>
      </c>
      <c r="M55" s="145">
        <v>9.06</v>
      </c>
    </row>
    <row r="56" spans="1:13" s="34" customFormat="1" ht="11.25" customHeight="1">
      <c r="A56" s="36" t="s">
        <v>43</v>
      </c>
      <c r="B56" s="30"/>
      <c r="C56" s="31">
        <v>0</v>
      </c>
      <c r="D56" s="31">
        <v>0</v>
      </c>
      <c r="E56" s="31">
        <v>100</v>
      </c>
      <c r="F56" s="31">
        <v>0</v>
      </c>
      <c r="G56" s="31">
        <v>100</v>
      </c>
      <c r="H56" s="32"/>
      <c r="I56" s="104">
        <v>0</v>
      </c>
      <c r="J56" s="104">
        <v>0</v>
      </c>
      <c r="K56" s="104">
        <v>1.024</v>
      </c>
      <c r="L56" s="104">
        <v>0</v>
      </c>
      <c r="M56" s="145">
        <v>1.024</v>
      </c>
    </row>
    <row r="57" spans="1:13" s="34" customFormat="1" ht="11.25" customHeight="1">
      <c r="A57" s="36" t="s">
        <v>44</v>
      </c>
      <c r="B57" s="30"/>
      <c r="C57" s="31">
        <v>0</v>
      </c>
      <c r="D57" s="31">
        <v>0</v>
      </c>
      <c r="E57" s="31">
        <v>58</v>
      </c>
      <c r="F57" s="31">
        <v>0</v>
      </c>
      <c r="G57" s="31">
        <v>58</v>
      </c>
      <c r="H57" s="32"/>
      <c r="I57" s="104">
        <v>0</v>
      </c>
      <c r="J57" s="104">
        <v>0</v>
      </c>
      <c r="K57" s="104">
        <v>1.392</v>
      </c>
      <c r="L57" s="104">
        <v>0</v>
      </c>
      <c r="M57" s="145">
        <v>1.392</v>
      </c>
    </row>
    <row r="58" spans="1:13" s="34" customFormat="1" ht="11.25" customHeight="1">
      <c r="A58" s="36" t="s">
        <v>45</v>
      </c>
      <c r="B58" s="30"/>
      <c r="C58" s="31">
        <v>0</v>
      </c>
      <c r="D58" s="31">
        <v>91</v>
      </c>
      <c r="E58" s="31">
        <v>138</v>
      </c>
      <c r="F58" s="31">
        <v>78</v>
      </c>
      <c r="G58" s="31">
        <v>307</v>
      </c>
      <c r="H58" s="32"/>
      <c r="I58" s="104">
        <v>0</v>
      </c>
      <c r="J58" s="104">
        <v>3.458</v>
      </c>
      <c r="K58" s="104">
        <v>5.106</v>
      </c>
      <c r="L58" s="104">
        <v>2.73</v>
      </c>
      <c r="M58" s="145">
        <v>11.294</v>
      </c>
    </row>
    <row r="59" spans="1:13" s="43" customFormat="1" ht="11.25" customHeight="1">
      <c r="A59" s="37" t="s">
        <v>46</v>
      </c>
      <c r="B59" s="38"/>
      <c r="C59" s="39">
        <v>0</v>
      </c>
      <c r="D59" s="39">
        <v>101</v>
      </c>
      <c r="E59" s="39">
        <v>1416</v>
      </c>
      <c r="F59" s="39">
        <v>660</v>
      </c>
      <c r="G59" s="136">
        <v>2177</v>
      </c>
      <c r="H59" s="41"/>
      <c r="I59" s="105">
        <v>0</v>
      </c>
      <c r="J59" s="106">
        <v>3.758</v>
      </c>
      <c r="K59" s="106">
        <v>43.12200000000001</v>
      </c>
      <c r="L59" s="106">
        <v>20.19</v>
      </c>
      <c r="M59" s="146">
        <v>67.07000000000001</v>
      </c>
    </row>
    <row r="60" spans="1:13" s="34" customFormat="1" ht="11.25" customHeight="1">
      <c r="A60" s="36"/>
      <c r="B60" s="30"/>
      <c r="C60" s="31"/>
      <c r="D60" s="31"/>
      <c r="E60" s="31"/>
      <c r="F60" s="31"/>
      <c r="G60" s="31"/>
      <c r="H60" s="32"/>
      <c r="I60" s="104"/>
      <c r="J60" s="104"/>
      <c r="K60" s="104"/>
      <c r="L60" s="104"/>
      <c r="M60" s="145"/>
    </row>
    <row r="61" spans="1:13" s="34" customFormat="1" ht="11.25" customHeight="1">
      <c r="A61" s="36" t="s">
        <v>47</v>
      </c>
      <c r="B61" s="30"/>
      <c r="C61" s="31">
        <v>0</v>
      </c>
      <c r="D61" s="31">
        <v>250</v>
      </c>
      <c r="E61" s="31">
        <v>310</v>
      </c>
      <c r="F61" s="31">
        <v>170</v>
      </c>
      <c r="G61" s="31">
        <v>730</v>
      </c>
      <c r="H61" s="32"/>
      <c r="I61" s="104">
        <v>0</v>
      </c>
      <c r="J61" s="104">
        <v>7.5</v>
      </c>
      <c r="K61" s="104">
        <v>9.3</v>
      </c>
      <c r="L61" s="104">
        <v>4.25</v>
      </c>
      <c r="M61" s="145">
        <v>21.05</v>
      </c>
    </row>
    <row r="62" spans="1:13" s="34" customFormat="1" ht="11.25" customHeight="1">
      <c r="A62" s="36" t="s">
        <v>48</v>
      </c>
      <c r="B62" s="30"/>
      <c r="C62" s="31">
        <v>0</v>
      </c>
      <c r="D62" s="31">
        <v>228</v>
      </c>
      <c r="E62" s="31">
        <v>109</v>
      </c>
      <c r="F62" s="31">
        <v>107</v>
      </c>
      <c r="G62" s="31">
        <v>444</v>
      </c>
      <c r="H62" s="32"/>
      <c r="I62" s="104">
        <v>0</v>
      </c>
      <c r="J62" s="104">
        <v>8.026</v>
      </c>
      <c r="K62" s="104">
        <v>2.43</v>
      </c>
      <c r="L62" s="104">
        <v>1.524</v>
      </c>
      <c r="M62" s="145">
        <v>11.98</v>
      </c>
    </row>
    <row r="63" spans="1:13" s="34" customFormat="1" ht="11.25" customHeight="1">
      <c r="A63" s="36" t="s">
        <v>49</v>
      </c>
      <c r="B63" s="30"/>
      <c r="C63" s="31">
        <v>0</v>
      </c>
      <c r="D63" s="31">
        <v>918</v>
      </c>
      <c r="E63" s="31">
        <v>0</v>
      </c>
      <c r="F63" s="31">
        <v>78</v>
      </c>
      <c r="G63" s="31">
        <v>996</v>
      </c>
      <c r="H63" s="32"/>
      <c r="I63" s="104">
        <v>0</v>
      </c>
      <c r="J63" s="104">
        <v>39.151</v>
      </c>
      <c r="K63" s="104">
        <v>0</v>
      </c>
      <c r="L63" s="104">
        <v>1.482</v>
      </c>
      <c r="M63" s="145">
        <v>40.633</v>
      </c>
    </row>
    <row r="64" spans="1:13" s="43" customFormat="1" ht="11.25" customHeight="1">
      <c r="A64" s="37" t="s">
        <v>50</v>
      </c>
      <c r="B64" s="38"/>
      <c r="C64" s="39">
        <v>0</v>
      </c>
      <c r="D64" s="39">
        <v>1396</v>
      </c>
      <c r="E64" s="39">
        <v>419</v>
      </c>
      <c r="F64" s="39">
        <v>355</v>
      </c>
      <c r="G64" s="136">
        <v>2170</v>
      </c>
      <c r="H64" s="41"/>
      <c r="I64" s="105">
        <v>0</v>
      </c>
      <c r="J64" s="106">
        <v>54.67700000000001</v>
      </c>
      <c r="K64" s="106">
        <v>11.73</v>
      </c>
      <c r="L64" s="106">
        <v>7.256</v>
      </c>
      <c r="M64" s="146">
        <v>73.66300000000001</v>
      </c>
    </row>
    <row r="65" spans="1:13" s="34" customFormat="1" ht="11.25" customHeight="1">
      <c r="A65" s="36"/>
      <c r="B65" s="30"/>
      <c r="C65" s="31"/>
      <c r="D65" s="31"/>
      <c r="E65" s="31"/>
      <c r="F65" s="31"/>
      <c r="G65" s="31"/>
      <c r="H65" s="32"/>
      <c r="I65" s="104"/>
      <c r="J65" s="104"/>
      <c r="K65" s="104"/>
      <c r="L65" s="104"/>
      <c r="M65" s="145"/>
    </row>
    <row r="66" spans="1:13" s="43" customFormat="1" ht="11.25" customHeight="1">
      <c r="A66" s="37" t="s">
        <v>51</v>
      </c>
      <c r="B66" s="38"/>
      <c r="C66" s="39">
        <v>950</v>
      </c>
      <c r="D66" s="39">
        <v>3120</v>
      </c>
      <c r="E66" s="39">
        <v>940</v>
      </c>
      <c r="F66" s="39">
        <v>325</v>
      </c>
      <c r="G66" s="136">
        <v>5335</v>
      </c>
      <c r="H66" s="41"/>
      <c r="I66" s="105">
        <v>30.24</v>
      </c>
      <c r="J66" s="106">
        <v>117.375</v>
      </c>
      <c r="K66" s="106">
        <v>28.2</v>
      </c>
      <c r="L66" s="106">
        <v>16.245</v>
      </c>
      <c r="M66" s="146">
        <v>192.06</v>
      </c>
    </row>
    <row r="67" spans="1:13" s="34" customFormat="1" ht="11.25" customHeight="1">
      <c r="A67" s="36"/>
      <c r="B67" s="30"/>
      <c r="C67" s="31"/>
      <c r="D67" s="31"/>
      <c r="E67" s="31"/>
      <c r="F67" s="31"/>
      <c r="G67" s="31"/>
      <c r="H67" s="32"/>
      <c r="I67" s="104"/>
      <c r="J67" s="104"/>
      <c r="K67" s="104"/>
      <c r="L67" s="104"/>
      <c r="M67" s="145"/>
    </row>
    <row r="68" spans="1:13" s="34" customFormat="1" ht="11.25" customHeight="1">
      <c r="A68" s="36" t="s">
        <v>52</v>
      </c>
      <c r="B68" s="30"/>
      <c r="C68" s="31">
        <v>0</v>
      </c>
      <c r="D68" s="31">
        <v>0</v>
      </c>
      <c r="E68" s="31">
        <v>525</v>
      </c>
      <c r="F68" s="31">
        <v>0</v>
      </c>
      <c r="G68" s="31">
        <v>525</v>
      </c>
      <c r="H68" s="32"/>
      <c r="I68" s="104">
        <v>0</v>
      </c>
      <c r="J68" s="104">
        <v>0</v>
      </c>
      <c r="K68" s="104">
        <v>20</v>
      </c>
      <c r="L68" s="104">
        <v>0</v>
      </c>
      <c r="M68" s="145">
        <v>20</v>
      </c>
    </row>
    <row r="69" spans="1:13" s="34" customFormat="1" ht="11.25" customHeight="1">
      <c r="A69" s="36" t="s">
        <v>53</v>
      </c>
      <c r="B69" s="30"/>
      <c r="C69" s="31">
        <v>0</v>
      </c>
      <c r="D69" s="31">
        <v>0</v>
      </c>
      <c r="E69" s="31">
        <v>170</v>
      </c>
      <c r="F69" s="31">
        <v>0</v>
      </c>
      <c r="G69" s="31">
        <v>170</v>
      </c>
      <c r="H69" s="32"/>
      <c r="I69" s="104">
        <v>0</v>
      </c>
      <c r="J69" s="104">
        <v>0</v>
      </c>
      <c r="K69" s="104">
        <v>6.1</v>
      </c>
      <c r="L69" s="104">
        <v>0</v>
      </c>
      <c r="M69" s="145">
        <v>6.1</v>
      </c>
    </row>
    <row r="70" spans="1:13" s="43" customFormat="1" ht="11.25" customHeight="1">
      <c r="A70" s="37" t="s">
        <v>54</v>
      </c>
      <c r="B70" s="38"/>
      <c r="C70" s="39">
        <v>0</v>
      </c>
      <c r="D70" s="39">
        <v>0</v>
      </c>
      <c r="E70" s="39">
        <v>695</v>
      </c>
      <c r="F70" s="39">
        <v>0</v>
      </c>
      <c r="G70" s="136">
        <v>695</v>
      </c>
      <c r="H70" s="41"/>
      <c r="I70" s="105">
        <v>0</v>
      </c>
      <c r="J70" s="106">
        <v>0</v>
      </c>
      <c r="K70" s="106">
        <v>26.1</v>
      </c>
      <c r="L70" s="106">
        <v>0</v>
      </c>
      <c r="M70" s="146">
        <v>26.1</v>
      </c>
    </row>
    <row r="71" spans="1:13" s="34" customFormat="1" ht="11.25" customHeight="1">
      <c r="A71" s="36"/>
      <c r="B71" s="30"/>
      <c r="C71" s="31"/>
      <c r="D71" s="31"/>
      <c r="E71" s="31"/>
      <c r="F71" s="31"/>
      <c r="G71" s="31"/>
      <c r="H71" s="32"/>
      <c r="I71" s="104"/>
      <c r="J71" s="104"/>
      <c r="K71" s="104"/>
      <c r="L71" s="104"/>
      <c r="M71" s="145"/>
    </row>
    <row r="72" spans="1:13" s="34" customFormat="1" ht="11.25" customHeight="1">
      <c r="A72" s="36" t="s">
        <v>55</v>
      </c>
      <c r="B72" s="30"/>
      <c r="C72" s="31">
        <v>39</v>
      </c>
      <c r="D72" s="31">
        <v>236</v>
      </c>
      <c r="E72" s="31">
        <v>145</v>
      </c>
      <c r="F72" s="31">
        <v>109</v>
      </c>
      <c r="G72" s="31">
        <v>529</v>
      </c>
      <c r="H72" s="32"/>
      <c r="I72" s="104">
        <v>0.813</v>
      </c>
      <c r="J72" s="104">
        <v>7.368</v>
      </c>
      <c r="K72" s="104">
        <v>3.3</v>
      </c>
      <c r="L72" s="104">
        <v>2.536</v>
      </c>
      <c r="M72" s="145">
        <v>14.017</v>
      </c>
    </row>
    <row r="73" spans="1:13" s="34" customFormat="1" ht="11.25" customHeight="1">
      <c r="A73" s="36" t="s">
        <v>56</v>
      </c>
      <c r="B73" s="30"/>
      <c r="C73" s="31">
        <v>540</v>
      </c>
      <c r="D73" s="31">
        <v>1100</v>
      </c>
      <c r="E73" s="31">
        <v>120</v>
      </c>
      <c r="F73" s="31">
        <v>300</v>
      </c>
      <c r="G73" s="31">
        <v>2060</v>
      </c>
      <c r="H73" s="32"/>
      <c r="I73" s="104">
        <v>12.96</v>
      </c>
      <c r="J73" s="104">
        <v>38.5</v>
      </c>
      <c r="K73" s="104">
        <v>4.763</v>
      </c>
      <c r="L73" s="104">
        <v>5.856</v>
      </c>
      <c r="M73" s="145">
        <v>62.079</v>
      </c>
    </row>
    <row r="74" spans="1:13" s="34" customFormat="1" ht="11.25" customHeight="1">
      <c r="A74" s="36" t="s">
        <v>57</v>
      </c>
      <c r="B74" s="30"/>
      <c r="C74" s="31">
        <v>0</v>
      </c>
      <c r="D74" s="31">
        <v>119</v>
      </c>
      <c r="E74" s="31">
        <v>405</v>
      </c>
      <c r="F74" s="31">
        <v>60</v>
      </c>
      <c r="G74" s="31">
        <v>584</v>
      </c>
      <c r="H74" s="32"/>
      <c r="I74" s="104">
        <v>0</v>
      </c>
      <c r="J74" s="104">
        <v>3.532</v>
      </c>
      <c r="K74" s="104">
        <v>13.967</v>
      </c>
      <c r="L74" s="104">
        <v>1.866</v>
      </c>
      <c r="M74" s="145">
        <v>19.365</v>
      </c>
    </row>
    <row r="75" spans="1:13" s="34" customFormat="1" ht="11.25" customHeight="1">
      <c r="A75" s="36" t="s">
        <v>58</v>
      </c>
      <c r="B75" s="30"/>
      <c r="C75" s="31">
        <v>70</v>
      </c>
      <c r="D75" s="31">
        <v>47</v>
      </c>
      <c r="E75" s="31">
        <v>484</v>
      </c>
      <c r="F75" s="31">
        <v>27</v>
      </c>
      <c r="G75" s="31">
        <v>628</v>
      </c>
      <c r="H75" s="32"/>
      <c r="I75" s="104">
        <v>2.968</v>
      </c>
      <c r="J75" s="104">
        <v>0.799</v>
      </c>
      <c r="K75" s="104">
        <v>12.297</v>
      </c>
      <c r="L75" s="104">
        <v>0.72</v>
      </c>
      <c r="M75" s="145">
        <v>16.784</v>
      </c>
    </row>
    <row r="76" spans="1:13" s="34" customFormat="1" ht="11.25" customHeight="1">
      <c r="A76" s="36" t="s">
        <v>59</v>
      </c>
      <c r="B76" s="30"/>
      <c r="C76" s="31">
        <v>30</v>
      </c>
      <c r="D76" s="31">
        <v>230</v>
      </c>
      <c r="E76" s="31">
        <v>120</v>
      </c>
      <c r="F76" s="31">
        <v>70</v>
      </c>
      <c r="G76" s="31">
        <v>450</v>
      </c>
      <c r="H76" s="32"/>
      <c r="I76" s="104">
        <v>0.75</v>
      </c>
      <c r="J76" s="104">
        <v>6.5</v>
      </c>
      <c r="K76" s="104">
        <v>3.36</v>
      </c>
      <c r="L76" s="104">
        <v>2</v>
      </c>
      <c r="M76" s="145">
        <v>12.61</v>
      </c>
    </row>
    <row r="77" spans="1:13" s="34" customFormat="1" ht="11.25" customHeight="1">
      <c r="A77" s="36" t="s">
        <v>60</v>
      </c>
      <c r="B77" s="30"/>
      <c r="C77" s="31">
        <v>0</v>
      </c>
      <c r="D77" s="31">
        <v>1</v>
      </c>
      <c r="E77" s="31">
        <v>50</v>
      </c>
      <c r="F77" s="31">
        <v>12</v>
      </c>
      <c r="G77" s="31">
        <v>63</v>
      </c>
      <c r="H77" s="32"/>
      <c r="I77" s="104">
        <v>0</v>
      </c>
      <c r="J77" s="104">
        <v>0.02</v>
      </c>
      <c r="K77" s="104">
        <v>1.2</v>
      </c>
      <c r="L77" s="104">
        <v>0.264</v>
      </c>
      <c r="M77" s="145">
        <v>1.484</v>
      </c>
    </row>
    <row r="78" spans="1:13" s="34" customFormat="1" ht="11.25" customHeight="1">
      <c r="A78" s="36" t="s">
        <v>61</v>
      </c>
      <c r="B78" s="30"/>
      <c r="C78" s="31">
        <v>205</v>
      </c>
      <c r="D78" s="31">
        <v>75</v>
      </c>
      <c r="E78" s="31">
        <v>380</v>
      </c>
      <c r="F78" s="31">
        <v>200</v>
      </c>
      <c r="G78" s="31">
        <v>860</v>
      </c>
      <c r="H78" s="32"/>
      <c r="I78" s="104">
        <v>5.535</v>
      </c>
      <c r="J78" s="104">
        <v>2.1</v>
      </c>
      <c r="K78" s="104">
        <v>12.54</v>
      </c>
      <c r="L78" s="104">
        <v>5</v>
      </c>
      <c r="M78" s="145">
        <v>25.175</v>
      </c>
    </row>
    <row r="79" spans="1:13" s="34" customFormat="1" ht="11.25" customHeight="1">
      <c r="A79" s="36" t="s">
        <v>62</v>
      </c>
      <c r="B79" s="30"/>
      <c r="C79" s="31">
        <v>116</v>
      </c>
      <c r="D79" s="31">
        <v>3215</v>
      </c>
      <c r="E79" s="31">
        <v>643</v>
      </c>
      <c r="F79" s="31">
        <v>300</v>
      </c>
      <c r="G79" s="31">
        <v>4274</v>
      </c>
      <c r="H79" s="32"/>
      <c r="I79" s="104">
        <v>2.088</v>
      </c>
      <c r="J79" s="104">
        <v>112.525</v>
      </c>
      <c r="K79" s="104">
        <v>25.72</v>
      </c>
      <c r="L79" s="104">
        <v>9</v>
      </c>
      <c r="M79" s="145">
        <v>149.333</v>
      </c>
    </row>
    <row r="80" spans="1:13" s="43" customFormat="1" ht="11.25" customHeight="1">
      <c r="A80" s="44" t="s">
        <v>63</v>
      </c>
      <c r="B80" s="38"/>
      <c r="C80" s="39">
        <v>1000</v>
      </c>
      <c r="D80" s="39">
        <v>5023</v>
      </c>
      <c r="E80" s="39">
        <v>2347</v>
      </c>
      <c r="F80" s="39">
        <v>1078</v>
      </c>
      <c r="G80" s="136">
        <v>9448</v>
      </c>
      <c r="H80" s="41"/>
      <c r="I80" s="105">
        <v>25.114</v>
      </c>
      <c r="J80" s="106">
        <v>171.34400000000002</v>
      </c>
      <c r="K80" s="106">
        <v>77.14699999999999</v>
      </c>
      <c r="L80" s="106">
        <v>27.241999999999997</v>
      </c>
      <c r="M80" s="146">
        <v>300.847</v>
      </c>
    </row>
    <row r="81" spans="1:13" s="34" customFormat="1" ht="11.25" customHeight="1">
      <c r="A81" s="36"/>
      <c r="B81" s="30"/>
      <c r="C81" s="31"/>
      <c r="D81" s="31"/>
      <c r="E81" s="31"/>
      <c r="F81" s="31"/>
      <c r="G81" s="31"/>
      <c r="H81" s="32"/>
      <c r="I81" s="104"/>
      <c r="J81" s="104"/>
      <c r="K81" s="104"/>
      <c r="L81" s="104"/>
      <c r="M81" s="145"/>
    </row>
    <row r="82" spans="1:13" s="34" customFormat="1" ht="11.25" customHeight="1">
      <c r="A82" s="36" t="s">
        <v>64</v>
      </c>
      <c r="B82" s="30"/>
      <c r="C82" s="31">
        <v>651</v>
      </c>
      <c r="D82" s="31">
        <v>680</v>
      </c>
      <c r="E82" s="31">
        <v>69</v>
      </c>
      <c r="F82" s="31">
        <v>243</v>
      </c>
      <c r="G82" s="31">
        <v>1643</v>
      </c>
      <c r="H82" s="32"/>
      <c r="I82" s="104">
        <v>13.237</v>
      </c>
      <c r="J82" s="104">
        <v>16.145</v>
      </c>
      <c r="K82" s="104">
        <v>1.468</v>
      </c>
      <c r="L82" s="104">
        <v>4.82</v>
      </c>
      <c r="M82" s="145">
        <v>35.67</v>
      </c>
    </row>
    <row r="83" spans="1:13" s="34" customFormat="1" ht="11.25" customHeight="1">
      <c r="A83" s="36" t="s">
        <v>65</v>
      </c>
      <c r="B83" s="30"/>
      <c r="C83" s="31">
        <v>850</v>
      </c>
      <c r="D83" s="31">
        <v>1650</v>
      </c>
      <c r="E83" s="31">
        <v>60</v>
      </c>
      <c r="F83" s="31">
        <v>470</v>
      </c>
      <c r="G83" s="31">
        <v>3030</v>
      </c>
      <c r="H83" s="32"/>
      <c r="I83" s="104">
        <v>15.7</v>
      </c>
      <c r="J83" s="104">
        <v>30.2</v>
      </c>
      <c r="K83" s="104">
        <v>0.94</v>
      </c>
      <c r="L83" s="104">
        <v>7</v>
      </c>
      <c r="M83" s="145">
        <v>53.84</v>
      </c>
    </row>
    <row r="84" spans="1:13" s="43" customFormat="1" ht="11.25" customHeight="1">
      <c r="A84" s="37" t="s">
        <v>66</v>
      </c>
      <c r="B84" s="38"/>
      <c r="C84" s="39">
        <v>1501</v>
      </c>
      <c r="D84" s="39">
        <v>2330</v>
      </c>
      <c r="E84" s="39">
        <v>129</v>
      </c>
      <c r="F84" s="39">
        <v>713</v>
      </c>
      <c r="G84" s="136">
        <v>4673</v>
      </c>
      <c r="H84" s="41"/>
      <c r="I84" s="105">
        <v>28.936999999999998</v>
      </c>
      <c r="J84" s="106">
        <v>46.345</v>
      </c>
      <c r="K84" s="106">
        <v>2.408</v>
      </c>
      <c r="L84" s="106">
        <v>11.82</v>
      </c>
      <c r="M84" s="146">
        <v>89.51</v>
      </c>
    </row>
    <row r="85" spans="1:13" s="34" customFormat="1" ht="11.25" customHeight="1">
      <c r="A85" s="36"/>
      <c r="B85" s="30"/>
      <c r="C85" s="31"/>
      <c r="D85" s="31"/>
      <c r="E85" s="31"/>
      <c r="F85" s="31"/>
      <c r="G85" s="31"/>
      <c r="H85" s="32"/>
      <c r="I85" s="104"/>
      <c r="J85" s="104"/>
      <c r="K85" s="104"/>
      <c r="L85" s="104"/>
      <c r="M85" s="145"/>
    </row>
    <row r="86" spans="1:13" s="34" customFormat="1" ht="11.25" customHeight="1">
      <c r="A86" s="36" t="s">
        <v>67</v>
      </c>
      <c r="B86" s="30"/>
      <c r="C86" s="31">
        <v>3744</v>
      </c>
      <c r="D86" s="31">
        <v>14780</v>
      </c>
      <c r="E86" s="31">
        <v>30474</v>
      </c>
      <c r="F86" s="31">
        <v>19544</v>
      </c>
      <c r="G86" s="31">
        <v>68542</v>
      </c>
      <c r="H86" s="32"/>
      <c r="I86" s="104">
        <v>89.475</v>
      </c>
      <c r="J86" s="104">
        <v>461.07400000000007</v>
      </c>
      <c r="K86" s="104">
        <v>901.4710000000001</v>
      </c>
      <c r="L86" s="104">
        <v>817.1000000000001</v>
      </c>
      <c r="M86" s="145">
        <v>2269.12</v>
      </c>
    </row>
    <row r="87" spans="1:13" s="34" customFormat="1" ht="11.25" customHeight="1" thickBot="1">
      <c r="A87" s="36" t="s">
        <v>68</v>
      </c>
      <c r="B87" s="30"/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2"/>
      <c r="I87" s="104">
        <v>0</v>
      </c>
      <c r="J87" s="104">
        <v>0</v>
      </c>
      <c r="K87" s="104">
        <v>0</v>
      </c>
      <c r="L87" s="104">
        <v>0</v>
      </c>
      <c r="M87" s="145">
        <v>0</v>
      </c>
    </row>
    <row r="88" spans="1:13" s="34" customFormat="1" ht="11.25" customHeight="1">
      <c r="A88" s="48"/>
      <c r="B88" s="49"/>
      <c r="C88" s="50"/>
      <c r="D88" s="50"/>
      <c r="E88" s="50"/>
      <c r="F88" s="50"/>
      <c r="G88" s="138"/>
      <c r="H88" s="32"/>
      <c r="I88" s="107"/>
      <c r="J88" s="108"/>
      <c r="K88" s="108"/>
      <c r="L88" s="108"/>
      <c r="M88" s="147"/>
    </row>
    <row r="89" spans="1:13" s="43" customFormat="1" ht="11.25" customHeight="1">
      <c r="A89" s="52" t="s">
        <v>287</v>
      </c>
      <c r="B89" s="53"/>
      <c r="C89" s="54">
        <v>3744</v>
      </c>
      <c r="D89" s="54">
        <v>14780</v>
      </c>
      <c r="E89" s="54">
        <v>30474</v>
      </c>
      <c r="F89" s="54">
        <v>19544</v>
      </c>
      <c r="G89" s="139">
        <v>68542</v>
      </c>
      <c r="H89" s="41"/>
      <c r="I89" s="109">
        <v>89.475</v>
      </c>
      <c r="J89" s="110">
        <v>461.07400000000007</v>
      </c>
      <c r="K89" s="110">
        <v>901.4710000000001</v>
      </c>
      <c r="L89" s="110">
        <v>817.1000000000001</v>
      </c>
      <c r="M89" s="148">
        <v>2269.12</v>
      </c>
    </row>
    <row r="90" spans="1:13" s="43" customFormat="1" ht="11.25" customHeight="1">
      <c r="A90" s="52" t="s">
        <v>288</v>
      </c>
      <c r="B90" s="53"/>
      <c r="C90" s="54">
        <v>3647</v>
      </c>
      <c r="D90" s="54">
        <v>14386</v>
      </c>
      <c r="E90" s="54">
        <v>29899</v>
      </c>
      <c r="F90" s="54">
        <v>19556</v>
      </c>
      <c r="G90" s="139">
        <v>67488</v>
      </c>
      <c r="H90" s="41"/>
      <c r="I90" s="109">
        <v>76.034</v>
      </c>
      <c r="J90" s="110">
        <v>392.675</v>
      </c>
      <c r="K90" s="110">
        <v>818.3529999999998</v>
      </c>
      <c r="L90" s="110">
        <v>723.871</v>
      </c>
      <c r="M90" s="148">
        <v>2010.933</v>
      </c>
    </row>
    <row r="91" spans="1:13" s="43" customFormat="1" ht="11.25" customHeight="1">
      <c r="A91" s="52" t="s">
        <v>289</v>
      </c>
      <c r="B91" s="53"/>
      <c r="C91" s="57">
        <v>102.65972031806965</v>
      </c>
      <c r="D91" s="57">
        <v>102.73877380786877</v>
      </c>
      <c r="E91" s="57">
        <v>101.92314124218201</v>
      </c>
      <c r="F91" s="57">
        <v>99.93863775823277</v>
      </c>
      <c r="G91" s="140">
        <v>101.5617591275486</v>
      </c>
      <c r="H91" s="41"/>
      <c r="I91" s="109">
        <v>117.67761790777809</v>
      </c>
      <c r="J91" s="110">
        <v>117.41873050232383</v>
      </c>
      <c r="K91" s="110">
        <v>110.15674165060801</v>
      </c>
      <c r="L91" s="110">
        <v>112.87922848131782</v>
      </c>
      <c r="M91" s="148">
        <v>112.83916470613391</v>
      </c>
    </row>
    <row r="92" spans="1:13" ht="11.25" customHeight="1" thickBot="1">
      <c r="A92" s="58"/>
      <c r="B92" s="59"/>
      <c r="C92" s="60"/>
      <c r="D92" s="60"/>
      <c r="E92" s="60"/>
      <c r="F92" s="60"/>
      <c r="G92" s="141"/>
      <c r="H92" s="62"/>
      <c r="I92" s="63"/>
      <c r="J92" s="64"/>
      <c r="K92" s="64"/>
      <c r="L92" s="64"/>
      <c r="M92" s="61"/>
    </row>
    <row r="627" ht="11.25" customHeight="1">
      <c r="B627" s="142"/>
    </row>
    <row r="628" ht="11.25" customHeight="1">
      <c r="B628" s="142"/>
    </row>
    <row r="629" ht="11.25" customHeight="1">
      <c r="B629" s="142"/>
    </row>
    <row r="630" ht="11.25" customHeight="1">
      <c r="B630" s="142"/>
    </row>
  </sheetData>
  <sheetProtection/>
  <mergeCells count="4">
    <mergeCell ref="A1:M1"/>
    <mergeCell ref="K2:M2"/>
    <mergeCell ref="C4:G4"/>
    <mergeCell ref="I4:M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/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/>
      <c r="I37" s="106"/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/>
      <c r="I64" s="106"/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>
        <v>1</v>
      </c>
      <c r="E66" s="39">
        <v>1</v>
      </c>
      <c r="F66" s="40">
        <v>100</v>
      </c>
      <c r="G66" s="41"/>
      <c r="H66" s="105"/>
      <c r="I66" s="106">
        <v>0.02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31">
        <v>2162</v>
      </c>
      <c r="D73" s="31">
        <v>2451</v>
      </c>
      <c r="E73" s="31">
        <v>2335</v>
      </c>
      <c r="F73" s="32"/>
      <c r="G73" s="32"/>
      <c r="H73" s="104">
        <v>186.801</v>
      </c>
      <c r="I73" s="104">
        <v>211.711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3</v>
      </c>
      <c r="D74" s="31">
        <v>20</v>
      </c>
      <c r="E74" s="31">
        <v>40</v>
      </c>
      <c r="F74" s="32"/>
      <c r="G74" s="32"/>
      <c r="H74" s="104">
        <v>0.18</v>
      </c>
      <c r="I74" s="104">
        <v>1.2</v>
      </c>
      <c r="J74" s="104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/>
      <c r="I75" s="104"/>
      <c r="J75" s="104"/>
      <c r="K75" s="33"/>
    </row>
    <row r="76" spans="1:11" s="34" customFormat="1" ht="11.25" customHeight="1">
      <c r="A76" s="36" t="s">
        <v>59</v>
      </c>
      <c r="B76" s="30"/>
      <c r="C76" s="31">
        <v>1</v>
      </c>
      <c r="D76" s="31"/>
      <c r="E76" s="31">
        <v>10</v>
      </c>
      <c r="F76" s="32"/>
      <c r="G76" s="32"/>
      <c r="H76" s="104">
        <v>0.09</v>
      </c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/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31">
        <v>5470</v>
      </c>
      <c r="D79" s="31">
        <v>4055</v>
      </c>
      <c r="E79" s="31">
        <v>6000</v>
      </c>
      <c r="F79" s="32"/>
      <c r="G79" s="32"/>
      <c r="H79" s="104">
        <v>512.27</v>
      </c>
      <c r="I79" s="104">
        <v>332.51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7636</v>
      </c>
      <c r="D80" s="39">
        <v>6526</v>
      </c>
      <c r="E80" s="39">
        <v>8385</v>
      </c>
      <c r="F80" s="40">
        <v>128.48605577689244</v>
      </c>
      <c r="G80" s="41"/>
      <c r="H80" s="105">
        <v>699.341</v>
      </c>
      <c r="I80" s="106">
        <v>545.421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7636</v>
      </c>
      <c r="D87" s="54">
        <v>6527</v>
      </c>
      <c r="E87" s="54">
        <v>8386</v>
      </c>
      <c r="F87" s="55">
        <f>IF(D87&gt;0,100*E87/D87,0)</f>
        <v>128.4816914355753</v>
      </c>
      <c r="G87" s="41"/>
      <c r="H87" s="109">
        <v>699.341</v>
      </c>
      <c r="I87" s="110">
        <v>545.441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12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1579</v>
      </c>
      <c r="D19" s="31">
        <v>1600</v>
      </c>
      <c r="E19" s="31">
        <v>1407</v>
      </c>
      <c r="F19" s="32"/>
      <c r="G19" s="32"/>
      <c r="H19" s="104">
        <v>164.218</v>
      </c>
      <c r="I19" s="104">
        <v>111.273</v>
      </c>
      <c r="J19" s="104">
        <v>147.735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1579</v>
      </c>
      <c r="D22" s="39">
        <v>1600</v>
      </c>
      <c r="E22" s="39">
        <v>1407</v>
      </c>
      <c r="F22" s="40">
        <v>87.9375</v>
      </c>
      <c r="G22" s="41"/>
      <c r="H22" s="105">
        <v>164.218</v>
      </c>
      <c r="I22" s="106">
        <v>111.273</v>
      </c>
      <c r="J22" s="106">
        <v>147.735</v>
      </c>
      <c r="K22" s="42">
        <v>132.76805694103692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471</v>
      </c>
      <c r="D24" s="39">
        <v>500</v>
      </c>
      <c r="E24" s="39">
        <v>360</v>
      </c>
      <c r="F24" s="40">
        <v>72</v>
      </c>
      <c r="G24" s="41"/>
      <c r="H24" s="105">
        <v>43.902</v>
      </c>
      <c r="I24" s="106">
        <v>39.866</v>
      </c>
      <c r="J24" s="106">
        <v>29.246</v>
      </c>
      <c r="K24" s="42">
        <v>73.36075854111273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1306</v>
      </c>
      <c r="D26" s="39">
        <v>1345</v>
      </c>
      <c r="E26" s="39">
        <v>935</v>
      </c>
      <c r="F26" s="40">
        <v>69.51672862453532</v>
      </c>
      <c r="G26" s="41"/>
      <c r="H26" s="105">
        <v>130.389</v>
      </c>
      <c r="I26" s="106">
        <v>111.662</v>
      </c>
      <c r="J26" s="106">
        <v>96</v>
      </c>
      <c r="K26" s="42">
        <v>85.97374218624061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/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/>
      <c r="I37" s="106"/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1962</v>
      </c>
      <c r="D41" s="31">
        <v>1907</v>
      </c>
      <c r="E41" s="31">
        <v>1840</v>
      </c>
      <c r="F41" s="32"/>
      <c r="G41" s="32"/>
      <c r="H41" s="104">
        <v>193.744</v>
      </c>
      <c r="I41" s="104">
        <v>160.199</v>
      </c>
      <c r="J41" s="104">
        <v>193.2</v>
      </c>
      <c r="K41" s="33"/>
    </row>
    <row r="42" spans="1:11" s="34" customFormat="1" ht="11.25" customHeight="1">
      <c r="A42" s="36" t="s">
        <v>31</v>
      </c>
      <c r="B42" s="30"/>
      <c r="C42" s="31">
        <v>1833</v>
      </c>
      <c r="D42" s="31">
        <v>1881</v>
      </c>
      <c r="E42" s="31">
        <v>1583</v>
      </c>
      <c r="F42" s="32"/>
      <c r="G42" s="32"/>
      <c r="H42" s="104">
        <v>161.832</v>
      </c>
      <c r="I42" s="104">
        <v>149.935</v>
      </c>
      <c r="J42" s="104">
        <v>150.385</v>
      </c>
      <c r="K42" s="33"/>
    </row>
    <row r="43" spans="1:11" s="34" customFormat="1" ht="11.25" customHeight="1">
      <c r="A43" s="36" t="s">
        <v>32</v>
      </c>
      <c r="B43" s="30"/>
      <c r="C43" s="31">
        <v>6246</v>
      </c>
      <c r="D43" s="31">
        <v>5711</v>
      </c>
      <c r="E43" s="31">
        <v>4415</v>
      </c>
      <c r="F43" s="32"/>
      <c r="G43" s="32"/>
      <c r="H43" s="104">
        <v>500.929</v>
      </c>
      <c r="I43" s="104">
        <v>372.38</v>
      </c>
      <c r="J43" s="104">
        <v>419.425</v>
      </c>
      <c r="K43" s="33"/>
    </row>
    <row r="44" spans="1:11" s="34" customFormat="1" ht="11.25" customHeight="1">
      <c r="A44" s="36" t="s">
        <v>33</v>
      </c>
      <c r="B44" s="30"/>
      <c r="C44" s="31">
        <v>1619</v>
      </c>
      <c r="D44" s="31">
        <v>1836</v>
      </c>
      <c r="E44" s="31">
        <v>1818</v>
      </c>
      <c r="F44" s="32"/>
      <c r="G44" s="32"/>
      <c r="H44" s="104">
        <v>110.552</v>
      </c>
      <c r="I44" s="104">
        <v>142.867</v>
      </c>
      <c r="J44" s="104">
        <v>178.782</v>
      </c>
      <c r="K44" s="33"/>
    </row>
    <row r="45" spans="1:11" s="34" customFormat="1" ht="11.25" customHeight="1">
      <c r="A45" s="36" t="s">
        <v>34</v>
      </c>
      <c r="B45" s="30"/>
      <c r="C45" s="31">
        <v>2117</v>
      </c>
      <c r="D45" s="31">
        <v>1856</v>
      </c>
      <c r="E45" s="31">
        <v>1426</v>
      </c>
      <c r="F45" s="32"/>
      <c r="G45" s="32"/>
      <c r="H45" s="104">
        <v>195.922</v>
      </c>
      <c r="I45" s="104">
        <v>151.318</v>
      </c>
      <c r="J45" s="104">
        <v>135.47</v>
      </c>
      <c r="K45" s="33"/>
    </row>
    <row r="46" spans="1:11" s="34" customFormat="1" ht="11.25" customHeight="1">
      <c r="A46" s="36" t="s">
        <v>35</v>
      </c>
      <c r="B46" s="30"/>
      <c r="C46" s="31">
        <v>1330</v>
      </c>
      <c r="D46" s="31">
        <v>1264</v>
      </c>
      <c r="E46" s="31">
        <v>1236</v>
      </c>
      <c r="F46" s="32"/>
      <c r="G46" s="32"/>
      <c r="H46" s="104">
        <v>121.066</v>
      </c>
      <c r="I46" s="104">
        <v>99.939</v>
      </c>
      <c r="J46" s="104">
        <v>111.24</v>
      </c>
      <c r="K46" s="33"/>
    </row>
    <row r="47" spans="1:11" s="34" customFormat="1" ht="11.25" customHeight="1">
      <c r="A47" s="36" t="s">
        <v>36</v>
      </c>
      <c r="B47" s="30"/>
      <c r="C47" s="31">
        <v>231</v>
      </c>
      <c r="D47" s="31">
        <v>243</v>
      </c>
      <c r="E47" s="31">
        <v>230</v>
      </c>
      <c r="F47" s="32"/>
      <c r="G47" s="32"/>
      <c r="H47" s="104">
        <v>20.432</v>
      </c>
      <c r="I47" s="104">
        <v>20.164</v>
      </c>
      <c r="J47" s="104">
        <v>20.7</v>
      </c>
      <c r="K47" s="33"/>
    </row>
    <row r="48" spans="1:11" s="34" customFormat="1" ht="11.25" customHeight="1">
      <c r="A48" s="36" t="s">
        <v>37</v>
      </c>
      <c r="B48" s="30"/>
      <c r="C48" s="31">
        <v>7824</v>
      </c>
      <c r="D48" s="31">
        <v>7284</v>
      </c>
      <c r="E48" s="31">
        <v>6818</v>
      </c>
      <c r="F48" s="32"/>
      <c r="G48" s="32"/>
      <c r="H48" s="104">
        <v>752.176</v>
      </c>
      <c r="I48" s="104">
        <v>620.604</v>
      </c>
      <c r="J48" s="104">
        <v>715.89</v>
      </c>
      <c r="K48" s="33"/>
    </row>
    <row r="49" spans="1:11" s="34" customFormat="1" ht="11.25" customHeight="1">
      <c r="A49" s="36" t="s">
        <v>38</v>
      </c>
      <c r="B49" s="30"/>
      <c r="C49" s="31">
        <v>2582</v>
      </c>
      <c r="D49" s="31">
        <v>2227</v>
      </c>
      <c r="E49" s="31">
        <v>1859</v>
      </c>
      <c r="F49" s="32"/>
      <c r="G49" s="32"/>
      <c r="H49" s="104">
        <v>242.305</v>
      </c>
      <c r="I49" s="104">
        <v>190.729</v>
      </c>
      <c r="J49" s="104">
        <v>200.772</v>
      </c>
      <c r="K49" s="33"/>
    </row>
    <row r="50" spans="1:11" s="43" customFormat="1" ht="11.25" customHeight="1">
      <c r="A50" s="44" t="s">
        <v>39</v>
      </c>
      <c r="B50" s="38"/>
      <c r="C50" s="39">
        <v>25744</v>
      </c>
      <c r="D50" s="39">
        <v>24209</v>
      </c>
      <c r="E50" s="39">
        <v>21225</v>
      </c>
      <c r="F50" s="40">
        <v>87.67400553513156</v>
      </c>
      <c r="G50" s="41"/>
      <c r="H50" s="105">
        <v>2298.958</v>
      </c>
      <c r="I50" s="106">
        <v>1908.135</v>
      </c>
      <c r="J50" s="106">
        <v>2125.864</v>
      </c>
      <c r="K50" s="42">
        <v>111.41056581426366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>
        <v>10</v>
      </c>
      <c r="F55" s="32"/>
      <c r="G55" s="32"/>
      <c r="H55" s="104"/>
      <c r="I55" s="104"/>
      <c r="J55" s="104">
        <v>0.9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>
        <v>10</v>
      </c>
      <c r="F59" s="40"/>
      <c r="G59" s="41"/>
      <c r="H59" s="105"/>
      <c r="I59" s="106"/>
      <c r="J59" s="106">
        <v>0.9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/>
      <c r="I64" s="106"/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/>
      <c r="I66" s="106"/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/>
      <c r="I73" s="104"/>
      <c r="J73" s="104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/>
      <c r="I75" s="104"/>
      <c r="J75" s="104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/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/>
      <c r="I79" s="104"/>
      <c r="J79" s="104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/>
      <c r="I80" s="106"/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29100</v>
      </c>
      <c r="D87" s="54">
        <v>27654</v>
      </c>
      <c r="E87" s="54">
        <v>23937</v>
      </c>
      <c r="F87" s="55">
        <f>IF(D87&gt;0,100*E87/D87,0)</f>
        <v>86.55890648730744</v>
      </c>
      <c r="G87" s="41"/>
      <c r="H87" s="109">
        <v>2637.467</v>
      </c>
      <c r="I87" s="110">
        <v>2170.936</v>
      </c>
      <c r="J87" s="110">
        <v>2399.7450000000003</v>
      </c>
      <c r="K87" s="55">
        <f>IF(I87&gt;0,100*J87/I87,0)</f>
        <v>110.53964741475566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N79"/>
  <sheetViews>
    <sheetView tabSelected="1" view="pageBreakPreview" zoomScale="95" zoomScaleSheetLayoutView="95" zoomScalePageLayoutView="0" workbookViewId="0" topLeftCell="A1">
      <selection activeCell="A8" sqref="A8"/>
    </sheetView>
  </sheetViews>
  <sheetFormatPr defaultColWidth="11.421875" defaultRowHeight="15"/>
  <cols>
    <col min="1" max="4" width="11.57421875" style="150" customWidth="1"/>
    <col min="5" max="5" width="1.8515625" style="150" customWidth="1"/>
    <col min="6" max="16384" width="11.57421875" style="150" customWidth="1"/>
  </cols>
  <sheetData>
    <row r="1" spans="1:9" ht="12.75">
      <c r="A1" s="149"/>
      <c r="B1" s="149"/>
      <c r="C1" s="149"/>
      <c r="D1" s="149"/>
      <c r="E1" s="149"/>
      <c r="F1" s="149"/>
      <c r="G1" s="149"/>
      <c r="H1" s="149"/>
      <c r="I1" s="149"/>
    </row>
    <row r="2" spans="1:9" ht="12.75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5">
      <c r="A3" s="197" t="s">
        <v>216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2.75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2.75">
      <c r="A6" s="149"/>
      <c r="B6" s="149"/>
      <c r="C6" s="149"/>
      <c r="D6" s="149"/>
      <c r="E6" s="149"/>
      <c r="F6" s="149"/>
      <c r="G6" s="149"/>
      <c r="H6" s="149"/>
      <c r="I6" s="149"/>
    </row>
    <row r="7" spans="1:9" ht="12.75">
      <c r="A7" s="151" t="s">
        <v>339</v>
      </c>
      <c r="B7" s="152"/>
      <c r="C7" s="152"/>
      <c r="D7" s="153"/>
      <c r="E7" s="153"/>
      <c r="F7" s="153"/>
      <c r="G7" s="153"/>
      <c r="H7" s="153"/>
      <c r="I7" s="153"/>
    </row>
    <row r="8" spans="1:9" ht="12.75">
      <c r="A8" s="149"/>
      <c r="B8" s="149"/>
      <c r="C8" s="149"/>
      <c r="D8" s="149"/>
      <c r="E8" s="149"/>
      <c r="F8" s="149"/>
      <c r="G8" s="149"/>
      <c r="H8" s="149"/>
      <c r="I8" s="149"/>
    </row>
    <row r="9" spans="1:9" ht="12.75">
      <c r="A9" s="154" t="s">
        <v>217</v>
      </c>
      <c r="B9" s="149"/>
      <c r="C9" s="149"/>
      <c r="D9" s="149"/>
      <c r="E9" s="149"/>
      <c r="F9" s="149"/>
      <c r="G9" s="149"/>
      <c r="H9" s="149"/>
      <c r="I9" s="149"/>
    </row>
    <row r="10" spans="1:9" ht="12.75">
      <c r="A10" s="149"/>
      <c r="B10" s="149"/>
      <c r="C10" s="149"/>
      <c r="D10" s="149"/>
      <c r="E10" s="149"/>
      <c r="F10" s="149"/>
      <c r="G10" s="149"/>
      <c r="H10" s="149"/>
      <c r="I10" s="149"/>
    </row>
    <row r="11" spans="1:9" ht="12.75">
      <c r="A11" s="155"/>
      <c r="B11" s="156"/>
      <c r="C11" s="156"/>
      <c r="D11" s="157" t="s">
        <v>218</v>
      </c>
      <c r="E11" s="158"/>
      <c r="F11" s="155"/>
      <c r="G11" s="156"/>
      <c r="H11" s="156"/>
      <c r="I11" s="157" t="s">
        <v>218</v>
      </c>
    </row>
    <row r="12" spans="1:9" ht="12.75">
      <c r="A12" s="159"/>
      <c r="B12" s="160"/>
      <c r="C12" s="160"/>
      <c r="D12" s="161"/>
      <c r="E12" s="158"/>
      <c r="F12" s="159"/>
      <c r="G12" s="160"/>
      <c r="H12" s="160"/>
      <c r="I12" s="161"/>
    </row>
    <row r="13" spans="1:9" ht="5.25" customHeight="1">
      <c r="A13" s="162"/>
      <c r="B13" s="163"/>
      <c r="C13" s="163"/>
      <c r="D13" s="164"/>
      <c r="E13" s="158"/>
      <c r="F13" s="162"/>
      <c r="G13" s="163"/>
      <c r="H13" s="163"/>
      <c r="I13" s="164"/>
    </row>
    <row r="14" spans="1:9" ht="12.75">
      <c r="A14" s="159" t="s">
        <v>219</v>
      </c>
      <c r="B14" s="160"/>
      <c r="C14" s="160"/>
      <c r="D14" s="161">
        <v>9</v>
      </c>
      <c r="E14" s="158"/>
      <c r="F14" s="159" t="s">
        <v>249</v>
      </c>
      <c r="G14" s="160"/>
      <c r="H14" s="160"/>
      <c r="I14" s="161">
        <v>41</v>
      </c>
    </row>
    <row r="15" spans="1:9" ht="5.25" customHeight="1">
      <c r="A15" s="162"/>
      <c r="B15" s="163"/>
      <c r="C15" s="163"/>
      <c r="D15" s="164"/>
      <c r="E15" s="158"/>
      <c r="F15" s="162"/>
      <c r="G15" s="163"/>
      <c r="H15" s="163"/>
      <c r="I15" s="164"/>
    </row>
    <row r="16" spans="1:9" ht="12.75">
      <c r="A16" s="159" t="s">
        <v>220</v>
      </c>
      <c r="B16" s="160"/>
      <c r="C16" s="160"/>
      <c r="D16" s="161">
        <v>10</v>
      </c>
      <c r="E16" s="158"/>
      <c r="F16" s="159" t="s">
        <v>250</v>
      </c>
      <c r="G16" s="160"/>
      <c r="H16" s="160"/>
      <c r="I16" s="161">
        <v>42</v>
      </c>
    </row>
    <row r="17" spans="1:9" ht="5.25" customHeight="1">
      <c r="A17" s="162"/>
      <c r="B17" s="163"/>
      <c r="C17" s="163"/>
      <c r="D17" s="164"/>
      <c r="E17" s="158"/>
      <c r="F17" s="162"/>
      <c r="G17" s="163"/>
      <c r="H17" s="163"/>
      <c r="I17" s="164"/>
    </row>
    <row r="18" spans="1:9" ht="12.75">
      <c r="A18" s="159" t="s">
        <v>221</v>
      </c>
      <c r="B18" s="160"/>
      <c r="C18" s="160"/>
      <c r="D18" s="161">
        <v>11</v>
      </c>
      <c r="E18" s="158"/>
      <c r="F18" s="159" t="s">
        <v>251</v>
      </c>
      <c r="G18" s="160"/>
      <c r="H18" s="160"/>
      <c r="I18" s="161">
        <v>43</v>
      </c>
    </row>
    <row r="19" spans="1:9" ht="5.25" customHeight="1">
      <c r="A19" s="162"/>
      <c r="B19" s="163"/>
      <c r="C19" s="163"/>
      <c r="D19" s="164"/>
      <c r="E19" s="158"/>
      <c r="F19" s="162"/>
      <c r="G19" s="163"/>
      <c r="H19" s="163"/>
      <c r="I19" s="164"/>
    </row>
    <row r="20" spans="1:9" ht="12.75">
      <c r="A20" s="159" t="s">
        <v>222</v>
      </c>
      <c r="B20" s="160"/>
      <c r="C20" s="160"/>
      <c r="D20" s="161">
        <v>12</v>
      </c>
      <c r="E20" s="158"/>
      <c r="F20" s="159" t="s">
        <v>252</v>
      </c>
      <c r="G20" s="160"/>
      <c r="H20" s="160"/>
      <c r="I20" s="161">
        <v>44</v>
      </c>
    </row>
    <row r="21" spans="1:9" ht="5.25" customHeight="1">
      <c r="A21" s="162"/>
      <c r="B21" s="163"/>
      <c r="C21" s="163"/>
      <c r="D21" s="164"/>
      <c r="E21" s="158"/>
      <c r="F21" s="162"/>
      <c r="G21" s="163"/>
      <c r="H21" s="163"/>
      <c r="I21" s="164"/>
    </row>
    <row r="22" spans="1:9" ht="12.75">
      <c r="A22" s="159" t="s">
        <v>223</v>
      </c>
      <c r="B22" s="160"/>
      <c r="C22" s="160"/>
      <c r="D22" s="161">
        <v>13</v>
      </c>
      <c r="E22" s="158"/>
      <c r="F22" s="159" t="s">
        <v>253</v>
      </c>
      <c r="G22" s="160"/>
      <c r="H22" s="160"/>
      <c r="I22" s="161">
        <v>45</v>
      </c>
    </row>
    <row r="23" spans="1:9" ht="5.25" customHeight="1">
      <c r="A23" s="162"/>
      <c r="B23" s="163"/>
      <c r="C23" s="163"/>
      <c r="D23" s="164"/>
      <c r="E23" s="158"/>
      <c r="F23" s="162"/>
      <c r="G23" s="163"/>
      <c r="H23" s="163"/>
      <c r="I23" s="164"/>
    </row>
    <row r="24" spans="1:9" ht="12.75">
      <c r="A24" s="159" t="s">
        <v>224</v>
      </c>
      <c r="B24" s="160"/>
      <c r="C24" s="160"/>
      <c r="D24" s="161">
        <v>14</v>
      </c>
      <c r="E24" s="158"/>
      <c r="F24" s="159" t="s">
        <v>254</v>
      </c>
      <c r="G24" s="160"/>
      <c r="H24" s="160"/>
      <c r="I24" s="161">
        <v>46</v>
      </c>
    </row>
    <row r="25" spans="1:9" ht="5.25" customHeight="1">
      <c r="A25" s="162"/>
      <c r="B25" s="163"/>
      <c r="C25" s="163"/>
      <c r="D25" s="164"/>
      <c r="E25" s="158"/>
      <c r="F25" s="162"/>
      <c r="G25" s="163"/>
      <c r="H25" s="163"/>
      <c r="I25" s="164"/>
    </row>
    <row r="26" spans="1:9" ht="12.75">
      <c r="A26" s="159" t="s">
        <v>225</v>
      </c>
      <c r="B26" s="160"/>
      <c r="C26" s="160"/>
      <c r="D26" s="161">
        <v>15</v>
      </c>
      <c r="E26" s="158"/>
      <c r="F26" s="159" t="s">
        <v>255</v>
      </c>
      <c r="G26" s="160"/>
      <c r="H26" s="160"/>
      <c r="I26" s="161">
        <v>47</v>
      </c>
    </row>
    <row r="27" spans="1:9" ht="5.25" customHeight="1">
      <c r="A27" s="162"/>
      <c r="B27" s="163"/>
      <c r="C27" s="163"/>
      <c r="D27" s="164"/>
      <c r="E27" s="158"/>
      <c r="F27" s="162"/>
      <c r="G27" s="163"/>
      <c r="H27" s="163"/>
      <c r="I27" s="164"/>
    </row>
    <row r="28" spans="1:9" ht="12.75">
      <c r="A28" s="159" t="s">
        <v>226</v>
      </c>
      <c r="B28" s="160"/>
      <c r="C28" s="160"/>
      <c r="D28" s="161">
        <v>16</v>
      </c>
      <c r="E28" s="158"/>
      <c r="F28" s="159" t="s">
        <v>256</v>
      </c>
      <c r="G28" s="160"/>
      <c r="H28" s="160"/>
      <c r="I28" s="161">
        <v>48</v>
      </c>
    </row>
    <row r="29" spans="1:9" ht="5.25" customHeight="1">
      <c r="A29" s="162"/>
      <c r="B29" s="163"/>
      <c r="C29" s="163"/>
      <c r="D29" s="164"/>
      <c r="E29" s="158"/>
      <c r="F29" s="162"/>
      <c r="G29" s="163"/>
      <c r="H29" s="163"/>
      <c r="I29" s="164"/>
    </row>
    <row r="30" spans="1:9" ht="12.75">
      <c r="A30" s="159" t="s">
        <v>227</v>
      </c>
      <c r="B30" s="160"/>
      <c r="C30" s="160"/>
      <c r="D30" s="161">
        <v>17</v>
      </c>
      <c r="E30" s="158"/>
      <c r="F30" s="159" t="s">
        <v>257</v>
      </c>
      <c r="G30" s="160"/>
      <c r="H30" s="160"/>
      <c r="I30" s="161">
        <v>49</v>
      </c>
    </row>
    <row r="31" spans="1:9" ht="5.25" customHeight="1">
      <c r="A31" s="162"/>
      <c r="B31" s="163"/>
      <c r="C31" s="163"/>
      <c r="D31" s="164"/>
      <c r="E31" s="158"/>
      <c r="F31" s="162"/>
      <c r="G31" s="163"/>
      <c r="H31" s="163"/>
      <c r="I31" s="164"/>
    </row>
    <row r="32" spans="1:9" ht="12.75">
      <c r="A32" s="159" t="s">
        <v>228</v>
      </c>
      <c r="B32" s="160"/>
      <c r="C32" s="160"/>
      <c r="D32" s="161">
        <v>18</v>
      </c>
      <c r="E32" s="158"/>
      <c r="F32" s="159" t="s">
        <v>258</v>
      </c>
      <c r="G32" s="160"/>
      <c r="H32" s="160"/>
      <c r="I32" s="161">
        <v>50</v>
      </c>
    </row>
    <row r="33" spans="1:9" ht="5.25" customHeight="1">
      <c r="A33" s="162"/>
      <c r="B33" s="163"/>
      <c r="C33" s="163"/>
      <c r="D33" s="164"/>
      <c r="E33" s="158"/>
      <c r="F33" s="162"/>
      <c r="G33" s="163"/>
      <c r="H33" s="163"/>
      <c r="I33" s="164"/>
    </row>
    <row r="34" spans="1:9" ht="12.75">
      <c r="A34" s="159" t="s">
        <v>229</v>
      </c>
      <c r="B34" s="160"/>
      <c r="C34" s="160"/>
      <c r="D34" s="161">
        <v>19</v>
      </c>
      <c r="E34" s="158"/>
      <c r="F34" s="159" t="s">
        <v>259</v>
      </c>
      <c r="G34" s="160"/>
      <c r="H34" s="160"/>
      <c r="I34" s="161">
        <v>51</v>
      </c>
    </row>
    <row r="35" spans="1:9" ht="5.25" customHeight="1">
      <c r="A35" s="162"/>
      <c r="B35" s="163"/>
      <c r="C35" s="163"/>
      <c r="D35" s="164"/>
      <c r="E35" s="158"/>
      <c r="F35" s="162"/>
      <c r="G35" s="163"/>
      <c r="H35" s="163"/>
      <c r="I35" s="164"/>
    </row>
    <row r="36" spans="1:9" ht="12.75">
      <c r="A36" s="159" t="s">
        <v>230</v>
      </c>
      <c r="B36" s="160"/>
      <c r="C36" s="160"/>
      <c r="D36" s="161">
        <v>20</v>
      </c>
      <c r="E36" s="158"/>
      <c r="F36" s="159" t="s">
        <v>260</v>
      </c>
      <c r="G36" s="160"/>
      <c r="H36" s="160"/>
      <c r="I36" s="161">
        <v>52</v>
      </c>
    </row>
    <row r="37" spans="1:9" ht="5.25" customHeight="1">
      <c r="A37" s="162"/>
      <c r="B37" s="163"/>
      <c r="C37" s="163"/>
      <c r="D37" s="164"/>
      <c r="E37" s="158"/>
      <c r="F37" s="162"/>
      <c r="G37" s="163"/>
      <c r="H37" s="163"/>
      <c r="I37" s="164"/>
    </row>
    <row r="38" spans="1:9" ht="12.75">
      <c r="A38" s="159" t="s">
        <v>231</v>
      </c>
      <c r="B38" s="160"/>
      <c r="C38" s="160"/>
      <c r="D38" s="161">
        <v>21</v>
      </c>
      <c r="E38" s="158"/>
      <c r="F38" s="159"/>
      <c r="G38" s="160"/>
      <c r="H38" s="160"/>
      <c r="I38" s="161"/>
    </row>
    <row r="39" spans="1:9" ht="5.25" customHeight="1">
      <c r="A39" s="162"/>
      <c r="B39" s="163"/>
      <c r="C39" s="163"/>
      <c r="D39" s="164"/>
      <c r="E39" s="158"/>
      <c r="F39" s="162"/>
      <c r="G39" s="163"/>
      <c r="H39" s="163"/>
      <c r="I39" s="164"/>
    </row>
    <row r="40" spans="1:9" ht="12.75">
      <c r="A40" s="159" t="s">
        <v>284</v>
      </c>
      <c r="B40" s="160"/>
      <c r="C40" s="160"/>
      <c r="D40" s="161">
        <v>22</v>
      </c>
      <c r="E40" s="158"/>
      <c r="F40" s="159"/>
      <c r="G40" s="160"/>
      <c r="H40" s="160"/>
      <c r="I40" s="161"/>
    </row>
    <row r="41" spans="1:9" ht="5.25" customHeight="1">
      <c r="A41" s="162"/>
      <c r="B41" s="163"/>
      <c r="C41" s="163"/>
      <c r="D41" s="164"/>
      <c r="E41" s="158"/>
      <c r="F41" s="162"/>
      <c r="G41" s="163"/>
      <c r="H41" s="163"/>
      <c r="I41" s="164"/>
    </row>
    <row r="42" spans="1:9" ht="12.75">
      <c r="A42" s="159" t="s">
        <v>232</v>
      </c>
      <c r="B42" s="160"/>
      <c r="C42" s="160"/>
      <c r="D42" s="161">
        <v>23</v>
      </c>
      <c r="E42" s="158"/>
      <c r="F42" s="159"/>
      <c r="G42" s="160"/>
      <c r="H42" s="160"/>
      <c r="I42" s="161"/>
    </row>
    <row r="43" spans="1:9" ht="5.25" customHeight="1">
      <c r="A43" s="162"/>
      <c r="B43" s="163"/>
      <c r="C43" s="163"/>
      <c r="D43" s="164"/>
      <c r="E43" s="158"/>
      <c r="F43" s="162"/>
      <c r="G43" s="163"/>
      <c r="H43" s="163"/>
      <c r="I43" s="164"/>
    </row>
    <row r="44" spans="1:9" ht="12.75">
      <c r="A44" s="159" t="s">
        <v>233</v>
      </c>
      <c r="B44" s="160"/>
      <c r="C44" s="160"/>
      <c r="D44" s="161">
        <v>24</v>
      </c>
      <c r="E44" s="158"/>
      <c r="F44" s="159"/>
      <c r="G44" s="160"/>
      <c r="H44" s="160"/>
      <c r="I44" s="161"/>
    </row>
    <row r="45" spans="1:9" ht="5.25" customHeight="1">
      <c r="A45" s="162"/>
      <c r="B45" s="163"/>
      <c r="C45" s="163"/>
      <c r="D45" s="164"/>
      <c r="E45" s="158"/>
      <c r="F45" s="162"/>
      <c r="G45" s="163"/>
      <c r="H45" s="163"/>
      <c r="I45" s="164"/>
    </row>
    <row r="46" spans="1:9" ht="12.75">
      <c r="A46" s="159" t="s">
        <v>234</v>
      </c>
      <c r="B46" s="160"/>
      <c r="C46" s="160"/>
      <c r="D46" s="161">
        <v>25</v>
      </c>
      <c r="E46" s="158"/>
      <c r="F46" s="159"/>
      <c r="G46" s="160"/>
      <c r="H46" s="160"/>
      <c r="I46" s="161"/>
    </row>
    <row r="47" spans="1:9" ht="5.25" customHeight="1">
      <c r="A47" s="162"/>
      <c r="B47" s="163"/>
      <c r="C47" s="163"/>
      <c r="D47" s="164"/>
      <c r="E47" s="158"/>
      <c r="F47" s="162"/>
      <c r="G47" s="163"/>
      <c r="H47" s="163"/>
      <c r="I47" s="164"/>
    </row>
    <row r="48" spans="1:9" ht="12.75">
      <c r="A48" s="159" t="s">
        <v>235</v>
      </c>
      <c r="B48" s="160"/>
      <c r="C48" s="160"/>
      <c r="D48" s="161">
        <v>26</v>
      </c>
      <c r="E48" s="158"/>
      <c r="F48" s="159"/>
      <c r="G48" s="160"/>
      <c r="H48" s="160"/>
      <c r="I48" s="161"/>
    </row>
    <row r="49" spans="1:9" ht="5.25" customHeight="1">
      <c r="A49" s="162"/>
      <c r="B49" s="163"/>
      <c r="C49" s="163"/>
      <c r="D49" s="164"/>
      <c r="E49" s="158"/>
      <c r="F49" s="162"/>
      <c r="G49" s="163"/>
      <c r="H49" s="163"/>
      <c r="I49" s="164"/>
    </row>
    <row r="50" spans="1:9" ht="12.75">
      <c r="A50" s="159" t="s">
        <v>236</v>
      </c>
      <c r="B50" s="160"/>
      <c r="C50" s="160"/>
      <c r="D50" s="161">
        <v>27</v>
      </c>
      <c r="E50" s="158"/>
      <c r="F50" s="159"/>
      <c r="G50" s="160"/>
      <c r="H50" s="160"/>
      <c r="I50" s="161"/>
    </row>
    <row r="51" spans="1:9" ht="5.25" customHeight="1">
      <c r="A51" s="162"/>
      <c r="B51" s="163"/>
      <c r="C51" s="163"/>
      <c r="D51" s="164"/>
      <c r="E51" s="158"/>
      <c r="F51" s="162"/>
      <c r="G51" s="163"/>
      <c r="H51" s="163"/>
      <c r="I51" s="164"/>
    </row>
    <row r="52" spans="1:9" ht="12.75">
      <c r="A52" s="159" t="s">
        <v>237</v>
      </c>
      <c r="B52" s="160"/>
      <c r="C52" s="160"/>
      <c r="D52" s="161">
        <v>28</v>
      </c>
      <c r="E52" s="158"/>
      <c r="F52" s="159"/>
      <c r="G52" s="160"/>
      <c r="H52" s="160"/>
      <c r="I52" s="161"/>
    </row>
    <row r="53" spans="1:9" ht="5.25" customHeight="1">
      <c r="A53" s="162"/>
      <c r="B53" s="163"/>
      <c r="C53" s="163"/>
      <c r="D53" s="164"/>
      <c r="E53" s="158"/>
      <c r="F53" s="162"/>
      <c r="G53" s="163"/>
      <c r="H53" s="163"/>
      <c r="I53" s="164"/>
    </row>
    <row r="54" spans="1:9" ht="12.75">
      <c r="A54" s="159" t="s">
        <v>285</v>
      </c>
      <c r="B54" s="160"/>
      <c r="C54" s="160"/>
      <c r="D54" s="161">
        <v>29</v>
      </c>
      <c r="E54" s="158"/>
      <c r="F54" s="159"/>
      <c r="G54" s="160"/>
      <c r="H54" s="160"/>
      <c r="I54" s="161"/>
    </row>
    <row r="55" spans="1:9" ht="5.25" customHeight="1">
      <c r="A55" s="162"/>
      <c r="B55" s="163"/>
      <c r="C55" s="163"/>
      <c r="D55" s="164"/>
      <c r="E55" s="158"/>
      <c r="F55" s="162"/>
      <c r="G55" s="163"/>
      <c r="H55" s="163"/>
      <c r="I55" s="164"/>
    </row>
    <row r="56" spans="1:9" ht="12.75">
      <c r="A56" s="159" t="s">
        <v>238</v>
      </c>
      <c r="B56" s="160"/>
      <c r="C56" s="160"/>
      <c r="D56" s="161">
        <v>30</v>
      </c>
      <c r="E56" s="158"/>
      <c r="F56" s="159"/>
      <c r="G56" s="160"/>
      <c r="H56" s="160"/>
      <c r="I56" s="161"/>
    </row>
    <row r="57" spans="1:9" ht="5.25" customHeight="1">
      <c r="A57" s="162"/>
      <c r="B57" s="163"/>
      <c r="C57" s="163"/>
      <c r="D57" s="164"/>
      <c r="E57" s="158"/>
      <c r="F57" s="162"/>
      <c r="G57" s="163"/>
      <c r="H57" s="163"/>
      <c r="I57" s="164"/>
    </row>
    <row r="58" spans="1:9" ht="12.75">
      <c r="A58" s="159" t="s">
        <v>239</v>
      </c>
      <c r="B58" s="160"/>
      <c r="C58" s="160"/>
      <c r="D58" s="161">
        <v>31</v>
      </c>
      <c r="E58" s="158"/>
      <c r="F58" s="159"/>
      <c r="G58" s="160"/>
      <c r="H58" s="160"/>
      <c r="I58" s="161"/>
    </row>
    <row r="59" spans="1:9" ht="5.25" customHeight="1">
      <c r="A59" s="162"/>
      <c r="B59" s="163"/>
      <c r="C59" s="163"/>
      <c r="D59" s="164"/>
      <c r="E59" s="158"/>
      <c r="F59" s="162"/>
      <c r="G59" s="163"/>
      <c r="H59" s="163"/>
      <c r="I59" s="164"/>
    </row>
    <row r="60" spans="1:9" ht="12.75">
      <c r="A60" s="159" t="s">
        <v>240</v>
      </c>
      <c r="B60" s="160"/>
      <c r="C60" s="160"/>
      <c r="D60" s="161">
        <v>32</v>
      </c>
      <c r="E60" s="158"/>
      <c r="F60" s="159"/>
      <c r="G60" s="160"/>
      <c r="H60" s="160"/>
      <c r="I60" s="161"/>
    </row>
    <row r="61" spans="1:9" ht="5.25" customHeight="1">
      <c r="A61" s="162"/>
      <c r="B61" s="163"/>
      <c r="C61" s="163"/>
      <c r="D61" s="164"/>
      <c r="E61" s="158"/>
      <c r="F61" s="162"/>
      <c r="G61" s="163"/>
      <c r="H61" s="163"/>
      <c r="I61" s="164"/>
    </row>
    <row r="62" spans="1:9" ht="12.75">
      <c r="A62" s="159" t="s">
        <v>241</v>
      </c>
      <c r="B62" s="160"/>
      <c r="C62" s="160"/>
      <c r="D62" s="161">
        <v>33</v>
      </c>
      <c r="E62" s="158"/>
      <c r="F62" s="159"/>
      <c r="G62" s="160"/>
      <c r="H62" s="160"/>
      <c r="I62" s="161"/>
    </row>
    <row r="63" spans="1:9" ht="5.25" customHeight="1">
      <c r="A63" s="162"/>
      <c r="B63" s="163"/>
      <c r="C63" s="163"/>
      <c r="D63" s="164"/>
      <c r="E63" s="158"/>
      <c r="F63" s="162"/>
      <c r="G63" s="163"/>
      <c r="H63" s="163"/>
      <c r="I63" s="164"/>
    </row>
    <row r="64" spans="1:9" ht="12.75">
      <c r="A64" s="159" t="s">
        <v>242</v>
      </c>
      <c r="B64" s="160"/>
      <c r="C64" s="160"/>
      <c r="D64" s="161">
        <v>34</v>
      </c>
      <c r="E64" s="158"/>
      <c r="F64" s="159"/>
      <c r="G64" s="160"/>
      <c r="H64" s="160"/>
      <c r="I64" s="161"/>
    </row>
    <row r="65" spans="1:9" ht="5.25" customHeight="1">
      <c r="A65" s="162"/>
      <c r="B65" s="163"/>
      <c r="C65" s="163"/>
      <c r="D65" s="164"/>
      <c r="E65" s="158"/>
      <c r="F65" s="162"/>
      <c r="G65" s="163"/>
      <c r="H65" s="163"/>
      <c r="I65" s="164"/>
    </row>
    <row r="66" spans="1:9" ht="12.75">
      <c r="A66" s="159" t="s">
        <v>243</v>
      </c>
      <c r="B66" s="160"/>
      <c r="C66" s="160"/>
      <c r="D66" s="161">
        <v>35</v>
      </c>
      <c r="E66" s="158"/>
      <c r="F66" s="159"/>
      <c r="G66" s="160"/>
      <c r="H66" s="160"/>
      <c r="I66" s="161"/>
    </row>
    <row r="67" spans="1:9" ht="5.25" customHeight="1">
      <c r="A67" s="162"/>
      <c r="B67" s="163"/>
      <c r="C67" s="163"/>
      <c r="D67" s="164"/>
      <c r="E67" s="158"/>
      <c r="F67" s="162"/>
      <c r="G67" s="163"/>
      <c r="H67" s="163"/>
      <c r="I67" s="164"/>
    </row>
    <row r="68" spans="1:9" ht="12.75">
      <c r="A68" s="159" t="s">
        <v>244</v>
      </c>
      <c r="B68" s="160"/>
      <c r="C68" s="160"/>
      <c r="D68" s="161">
        <v>36</v>
      </c>
      <c r="E68" s="158"/>
      <c r="F68" s="159"/>
      <c r="G68" s="160"/>
      <c r="H68" s="160"/>
      <c r="I68" s="161"/>
    </row>
    <row r="69" spans="1:9" ht="5.25" customHeight="1">
      <c r="A69" s="162"/>
      <c r="B69" s="163"/>
      <c r="C69" s="163"/>
      <c r="D69" s="164"/>
      <c r="E69" s="158"/>
      <c r="F69" s="162"/>
      <c r="G69" s="163"/>
      <c r="H69" s="163"/>
      <c r="I69" s="164"/>
    </row>
    <row r="70" spans="1:9" ht="12.75">
      <c r="A70" s="159" t="s">
        <v>245</v>
      </c>
      <c r="B70" s="160"/>
      <c r="C70" s="160"/>
      <c r="D70" s="161">
        <v>37</v>
      </c>
      <c r="E70" s="158"/>
      <c r="F70" s="159"/>
      <c r="G70" s="160"/>
      <c r="H70" s="160"/>
      <c r="I70" s="161"/>
    </row>
    <row r="71" spans="1:9" ht="5.25" customHeight="1">
      <c r="A71" s="162"/>
      <c r="B71" s="163"/>
      <c r="C71" s="163"/>
      <c r="D71" s="164"/>
      <c r="E71" s="158"/>
      <c r="F71" s="162"/>
      <c r="G71" s="163"/>
      <c r="H71" s="163"/>
      <c r="I71" s="164"/>
    </row>
    <row r="72" spans="1:9" ht="12.75">
      <c r="A72" s="159" t="s">
        <v>246</v>
      </c>
      <c r="B72" s="160"/>
      <c r="C72" s="160"/>
      <c r="D72" s="161">
        <v>38</v>
      </c>
      <c r="E72" s="158"/>
      <c r="F72" s="159"/>
      <c r="G72" s="160"/>
      <c r="H72" s="160"/>
      <c r="I72" s="161"/>
    </row>
    <row r="73" spans="1:9" ht="5.25" customHeight="1">
      <c r="A73" s="162"/>
      <c r="B73" s="163"/>
      <c r="C73" s="163"/>
      <c r="D73" s="164"/>
      <c r="E73" s="149"/>
      <c r="F73" s="162"/>
      <c r="G73" s="163"/>
      <c r="H73" s="163"/>
      <c r="I73" s="164"/>
    </row>
    <row r="74" spans="1:9" ht="12.75">
      <c r="A74" s="159" t="s">
        <v>247</v>
      </c>
      <c r="B74" s="160"/>
      <c r="C74" s="160"/>
      <c r="D74" s="161">
        <v>39</v>
      </c>
      <c r="E74" s="149"/>
      <c r="F74" s="159"/>
      <c r="G74" s="160"/>
      <c r="H74" s="160"/>
      <c r="I74" s="161"/>
    </row>
    <row r="75" spans="1:9" ht="5.25" customHeight="1">
      <c r="A75" s="162"/>
      <c r="B75" s="163"/>
      <c r="C75" s="163"/>
      <c r="D75" s="164"/>
      <c r="E75" s="149"/>
      <c r="F75" s="162"/>
      <c r="G75" s="163"/>
      <c r="H75" s="163"/>
      <c r="I75" s="164"/>
    </row>
    <row r="76" spans="1:9" ht="12.75">
      <c r="A76" s="159" t="s">
        <v>248</v>
      </c>
      <c r="B76" s="160"/>
      <c r="C76" s="160"/>
      <c r="D76" s="161">
        <v>40</v>
      </c>
      <c r="E76" s="149"/>
      <c r="F76" s="159"/>
      <c r="G76" s="160"/>
      <c r="H76" s="160"/>
      <c r="I76" s="161"/>
    </row>
    <row r="77" spans="1:9" ht="5.25" customHeight="1">
      <c r="A77" s="165"/>
      <c r="B77" s="166"/>
      <c r="C77" s="166"/>
      <c r="D77" s="167"/>
      <c r="E77" s="149"/>
      <c r="F77" s="165"/>
      <c r="G77" s="166"/>
      <c r="H77" s="166"/>
      <c r="I77" s="167"/>
    </row>
    <row r="78" spans="1:4" ht="12.75">
      <c r="A78" s="168"/>
      <c r="B78" s="168"/>
      <c r="C78" s="168"/>
      <c r="D78" s="168"/>
    </row>
    <row r="79" spans="1:14" ht="12.75">
      <c r="A79" s="198" t="s">
        <v>286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</row>
  </sheetData>
  <sheetProtection/>
  <mergeCells count="2">
    <mergeCell ref="A3:I3"/>
    <mergeCell ref="A79:N79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7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/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/>
      <c r="I37" s="106"/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/>
      <c r="I64" s="106"/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53</v>
      </c>
      <c r="D66" s="39">
        <v>50</v>
      </c>
      <c r="E66" s="39">
        <v>42</v>
      </c>
      <c r="F66" s="40">
        <v>84</v>
      </c>
      <c r="G66" s="41"/>
      <c r="H66" s="105">
        <v>0.134</v>
      </c>
      <c r="I66" s="106">
        <v>0.105</v>
      </c>
      <c r="J66" s="106">
        <v>0.088</v>
      </c>
      <c r="K66" s="42">
        <v>83.8095238095238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31">
        <v>13533</v>
      </c>
      <c r="D73" s="31">
        <v>13775</v>
      </c>
      <c r="E73" s="31">
        <v>14264</v>
      </c>
      <c r="F73" s="32"/>
      <c r="G73" s="32"/>
      <c r="H73" s="104">
        <v>39.341</v>
      </c>
      <c r="I73" s="104">
        <v>35.664</v>
      </c>
      <c r="J73" s="104">
        <v>42.246</v>
      </c>
      <c r="K73" s="33"/>
    </row>
    <row r="74" spans="1:11" s="34" customFormat="1" ht="11.25" customHeight="1">
      <c r="A74" s="36" t="s">
        <v>57</v>
      </c>
      <c r="B74" s="30"/>
      <c r="C74" s="31">
        <v>4711</v>
      </c>
      <c r="D74" s="31">
        <v>4652</v>
      </c>
      <c r="E74" s="31">
        <v>4566</v>
      </c>
      <c r="F74" s="32"/>
      <c r="G74" s="32"/>
      <c r="H74" s="104">
        <v>13.723</v>
      </c>
      <c r="I74" s="104">
        <v>15.352</v>
      </c>
      <c r="J74" s="104">
        <v>14.323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/>
      <c r="I75" s="104"/>
      <c r="J75" s="104"/>
      <c r="K75" s="33"/>
    </row>
    <row r="76" spans="1:11" s="34" customFormat="1" ht="11.25" customHeight="1">
      <c r="A76" s="36" t="s">
        <v>59</v>
      </c>
      <c r="B76" s="30"/>
      <c r="C76" s="31">
        <v>385</v>
      </c>
      <c r="D76" s="31">
        <v>393</v>
      </c>
      <c r="E76" s="31">
        <v>439</v>
      </c>
      <c r="F76" s="32"/>
      <c r="G76" s="32"/>
      <c r="H76" s="104">
        <v>0.657</v>
      </c>
      <c r="I76" s="104">
        <v>0.792</v>
      </c>
      <c r="J76" s="104">
        <v>0.904</v>
      </c>
      <c r="K76" s="33"/>
    </row>
    <row r="77" spans="1:11" s="34" customFormat="1" ht="11.25" customHeight="1">
      <c r="A77" s="36" t="s">
        <v>60</v>
      </c>
      <c r="B77" s="30"/>
      <c r="C77" s="31">
        <v>4656</v>
      </c>
      <c r="D77" s="31">
        <v>4592</v>
      </c>
      <c r="E77" s="31">
        <v>4704</v>
      </c>
      <c r="F77" s="32"/>
      <c r="G77" s="32"/>
      <c r="H77" s="104">
        <v>13.233</v>
      </c>
      <c r="I77" s="104">
        <v>13.689</v>
      </c>
      <c r="J77" s="104">
        <v>14.536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/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31">
        <v>39644</v>
      </c>
      <c r="D79" s="31">
        <v>41659</v>
      </c>
      <c r="E79" s="31">
        <v>41938</v>
      </c>
      <c r="F79" s="32"/>
      <c r="G79" s="32"/>
      <c r="H79" s="104">
        <v>131.459</v>
      </c>
      <c r="I79" s="104">
        <v>128.86</v>
      </c>
      <c r="J79" s="104">
        <v>137.325</v>
      </c>
      <c r="K79" s="33"/>
    </row>
    <row r="80" spans="1:11" s="43" customFormat="1" ht="11.25" customHeight="1">
      <c r="A80" s="44" t="s">
        <v>63</v>
      </c>
      <c r="B80" s="38"/>
      <c r="C80" s="39">
        <v>62929</v>
      </c>
      <c r="D80" s="39">
        <v>65071</v>
      </c>
      <c r="E80" s="39">
        <v>65911</v>
      </c>
      <c r="F80" s="40">
        <v>101.29089763489112</v>
      </c>
      <c r="G80" s="41"/>
      <c r="H80" s="105">
        <v>198.413</v>
      </c>
      <c r="I80" s="106">
        <v>194.35700000000003</v>
      </c>
      <c r="J80" s="106">
        <v>209.334</v>
      </c>
      <c r="K80" s="42">
        <v>107.70592260633781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62982</v>
      </c>
      <c r="D87" s="54">
        <v>65121</v>
      </c>
      <c r="E87" s="54">
        <v>65953</v>
      </c>
      <c r="F87" s="55">
        <f>IF(D87&gt;0,100*E87/D87,0)</f>
        <v>101.27762165814407</v>
      </c>
      <c r="G87" s="41"/>
      <c r="H87" s="109">
        <v>198.547</v>
      </c>
      <c r="I87" s="110">
        <v>194.46200000000002</v>
      </c>
      <c r="J87" s="110">
        <v>209.422</v>
      </c>
      <c r="K87" s="55">
        <f>IF(I87&gt;0,100*J87/I87,0)</f>
        <v>107.69301971593421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125</v>
      </c>
      <c r="D9" s="31">
        <v>12</v>
      </c>
      <c r="E9" s="31">
        <v>12</v>
      </c>
      <c r="F9" s="32"/>
      <c r="G9" s="32"/>
      <c r="H9" s="104">
        <v>1.416</v>
      </c>
      <c r="I9" s="104">
        <v>0.84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4</v>
      </c>
      <c r="D10" s="31">
        <v>5</v>
      </c>
      <c r="E10" s="31">
        <v>5</v>
      </c>
      <c r="F10" s="32"/>
      <c r="G10" s="32"/>
      <c r="H10" s="104">
        <v>0.35</v>
      </c>
      <c r="I10" s="104">
        <v>0.35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4</v>
      </c>
      <c r="D11" s="31">
        <v>4</v>
      </c>
      <c r="E11" s="31">
        <v>4</v>
      </c>
      <c r="F11" s="32"/>
      <c r="G11" s="32"/>
      <c r="H11" s="104">
        <v>0.339</v>
      </c>
      <c r="I11" s="104">
        <v>0.28</v>
      </c>
      <c r="J11" s="104"/>
      <c r="K11" s="33"/>
    </row>
    <row r="12" spans="1:11" s="34" customFormat="1" ht="11.25" customHeight="1">
      <c r="A12" s="36" t="s">
        <v>10</v>
      </c>
      <c r="B12" s="30"/>
      <c r="C12" s="31">
        <v>14</v>
      </c>
      <c r="D12" s="31">
        <v>10</v>
      </c>
      <c r="E12" s="31">
        <v>8</v>
      </c>
      <c r="F12" s="32"/>
      <c r="G12" s="32"/>
      <c r="H12" s="104">
        <v>1.38</v>
      </c>
      <c r="I12" s="104">
        <v>0.949</v>
      </c>
      <c r="J12" s="104"/>
      <c r="K12" s="33"/>
    </row>
    <row r="13" spans="1:11" s="43" customFormat="1" ht="11.25" customHeight="1">
      <c r="A13" s="37" t="s">
        <v>11</v>
      </c>
      <c r="B13" s="38"/>
      <c r="C13" s="39">
        <v>147</v>
      </c>
      <c r="D13" s="39">
        <v>31</v>
      </c>
      <c r="E13" s="39">
        <v>29</v>
      </c>
      <c r="F13" s="40">
        <v>93.54838709677419</v>
      </c>
      <c r="G13" s="41"/>
      <c r="H13" s="105">
        <v>3.485</v>
      </c>
      <c r="I13" s="106">
        <v>2.419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2</v>
      </c>
      <c r="D17" s="39">
        <v>2</v>
      </c>
      <c r="E17" s="39">
        <v>2</v>
      </c>
      <c r="F17" s="40">
        <v>100</v>
      </c>
      <c r="G17" s="41"/>
      <c r="H17" s="105">
        <v>0.071</v>
      </c>
      <c r="I17" s="106">
        <v>0.071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1</v>
      </c>
      <c r="D19" s="31"/>
      <c r="E19" s="31"/>
      <c r="F19" s="32"/>
      <c r="G19" s="32"/>
      <c r="H19" s="104">
        <v>0.05</v>
      </c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>
        <v>4</v>
      </c>
      <c r="D20" s="31"/>
      <c r="E20" s="31"/>
      <c r="F20" s="32"/>
      <c r="G20" s="32"/>
      <c r="H20" s="104">
        <v>0.212</v>
      </c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>
        <v>5</v>
      </c>
      <c r="D21" s="31"/>
      <c r="E21" s="31"/>
      <c r="F21" s="32"/>
      <c r="G21" s="32"/>
      <c r="H21" s="104">
        <v>0.203</v>
      </c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10</v>
      </c>
      <c r="D22" s="39"/>
      <c r="E22" s="39"/>
      <c r="F22" s="40"/>
      <c r="G22" s="41"/>
      <c r="H22" s="105">
        <v>0.465</v>
      </c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1</v>
      </c>
      <c r="D28" s="31">
        <v>1</v>
      </c>
      <c r="E28" s="31">
        <v>1</v>
      </c>
      <c r="F28" s="32"/>
      <c r="G28" s="32"/>
      <c r="H28" s="104">
        <v>0.14</v>
      </c>
      <c r="I28" s="104">
        <v>0.14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>
        <v>2</v>
      </c>
      <c r="E29" s="31">
        <v>2</v>
      </c>
      <c r="F29" s="32"/>
      <c r="G29" s="32"/>
      <c r="H29" s="104">
        <v>0.183</v>
      </c>
      <c r="I29" s="104">
        <v>0.182</v>
      </c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>
        <v>3</v>
      </c>
      <c r="D31" s="39">
        <v>3</v>
      </c>
      <c r="E31" s="39">
        <v>3</v>
      </c>
      <c r="F31" s="40">
        <v>100</v>
      </c>
      <c r="G31" s="41"/>
      <c r="H31" s="105">
        <v>0.323</v>
      </c>
      <c r="I31" s="106">
        <v>0.322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28</v>
      </c>
      <c r="D33" s="31">
        <v>30</v>
      </c>
      <c r="E33" s="31">
        <v>30</v>
      </c>
      <c r="F33" s="32"/>
      <c r="G33" s="32"/>
      <c r="H33" s="104">
        <v>1.495</v>
      </c>
      <c r="I33" s="104">
        <v>1.5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27</v>
      </c>
      <c r="D34" s="31">
        <v>27</v>
      </c>
      <c r="E34" s="31">
        <v>27</v>
      </c>
      <c r="F34" s="32"/>
      <c r="G34" s="32"/>
      <c r="H34" s="104">
        <v>1.031</v>
      </c>
      <c r="I34" s="104">
        <v>1</v>
      </c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>
        <v>7</v>
      </c>
      <c r="D36" s="31">
        <v>7</v>
      </c>
      <c r="E36" s="31">
        <v>7</v>
      </c>
      <c r="F36" s="32"/>
      <c r="G36" s="32"/>
      <c r="H36" s="104">
        <v>0.233</v>
      </c>
      <c r="I36" s="104">
        <v>0.223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62</v>
      </c>
      <c r="D37" s="39">
        <v>64</v>
      </c>
      <c r="E37" s="39">
        <v>64</v>
      </c>
      <c r="F37" s="40">
        <f>IF(D37&gt;0,100*E37/D37,0)</f>
        <v>100</v>
      </c>
      <c r="G37" s="41"/>
      <c r="H37" s="105">
        <v>2.759</v>
      </c>
      <c r="I37" s="106">
        <v>2.723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84</v>
      </c>
      <c r="D39" s="39">
        <v>80</v>
      </c>
      <c r="E39" s="39">
        <v>75</v>
      </c>
      <c r="F39" s="40">
        <v>93.75</v>
      </c>
      <c r="G39" s="41"/>
      <c r="H39" s="105">
        <v>2.022</v>
      </c>
      <c r="I39" s="106">
        <v>1.93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1</v>
      </c>
      <c r="D52" s="39">
        <v>1</v>
      </c>
      <c r="E52" s="39">
        <v>1</v>
      </c>
      <c r="F52" s="40">
        <v>100</v>
      </c>
      <c r="G52" s="41"/>
      <c r="H52" s="105">
        <v>0.094</v>
      </c>
      <c r="I52" s="106">
        <v>0.094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145</v>
      </c>
      <c r="D61" s="31">
        <v>145</v>
      </c>
      <c r="E61" s="31">
        <v>110</v>
      </c>
      <c r="F61" s="32"/>
      <c r="G61" s="32"/>
      <c r="H61" s="104">
        <v>13.05</v>
      </c>
      <c r="I61" s="104">
        <v>18.85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91</v>
      </c>
      <c r="D62" s="31">
        <v>91</v>
      </c>
      <c r="E62" s="31">
        <v>91</v>
      </c>
      <c r="F62" s="32"/>
      <c r="G62" s="32"/>
      <c r="H62" s="104">
        <v>2.744</v>
      </c>
      <c r="I62" s="104">
        <v>2.867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19</v>
      </c>
      <c r="D63" s="31">
        <v>19</v>
      </c>
      <c r="E63" s="31">
        <v>19</v>
      </c>
      <c r="F63" s="32"/>
      <c r="G63" s="32"/>
      <c r="H63" s="104">
        <v>0.857</v>
      </c>
      <c r="I63" s="104">
        <v>0.857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255</v>
      </c>
      <c r="D64" s="39">
        <v>255</v>
      </c>
      <c r="E64" s="39">
        <v>220</v>
      </c>
      <c r="F64" s="40">
        <f>IF(D64&gt;0,100*E64/D64,0)</f>
        <v>86.27450980392157</v>
      </c>
      <c r="G64" s="41"/>
      <c r="H64" s="105">
        <v>16.651</v>
      </c>
      <c r="I64" s="106">
        <v>22.574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921</v>
      </c>
      <c r="D66" s="39">
        <v>959</v>
      </c>
      <c r="E66" s="39">
        <v>915</v>
      </c>
      <c r="F66" s="40">
        <v>95.4118873826903</v>
      </c>
      <c r="G66" s="41"/>
      <c r="H66" s="105">
        <v>110.219</v>
      </c>
      <c r="I66" s="106">
        <v>120.509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7058</v>
      </c>
      <c r="D72" s="31">
        <v>6730</v>
      </c>
      <c r="E72" s="31">
        <v>6730</v>
      </c>
      <c r="F72" s="32"/>
      <c r="G72" s="32"/>
      <c r="H72" s="104">
        <v>637.603</v>
      </c>
      <c r="I72" s="104">
        <v>586.56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344</v>
      </c>
      <c r="D73" s="31">
        <v>344</v>
      </c>
      <c r="E73" s="31">
        <v>344</v>
      </c>
      <c r="F73" s="32"/>
      <c r="G73" s="32"/>
      <c r="H73" s="104">
        <v>10.985</v>
      </c>
      <c r="I73" s="104">
        <v>10.985</v>
      </c>
      <c r="J73" s="104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>
        <v>1643</v>
      </c>
      <c r="D75" s="31">
        <v>1625</v>
      </c>
      <c r="E75" s="31">
        <v>1653</v>
      </c>
      <c r="F75" s="32"/>
      <c r="G75" s="32"/>
      <c r="H75" s="104">
        <v>145.078</v>
      </c>
      <c r="I75" s="104">
        <v>166.445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10</v>
      </c>
      <c r="D76" s="31">
        <v>10</v>
      </c>
      <c r="E76" s="31">
        <v>10</v>
      </c>
      <c r="F76" s="32"/>
      <c r="G76" s="32"/>
      <c r="H76" s="104">
        <v>0.3</v>
      </c>
      <c r="I76" s="104">
        <v>0.3</v>
      </c>
      <c r="J76" s="104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>
        <v>366</v>
      </c>
      <c r="D78" s="31">
        <v>350</v>
      </c>
      <c r="E78" s="31">
        <v>340</v>
      </c>
      <c r="F78" s="32"/>
      <c r="G78" s="32"/>
      <c r="H78" s="104">
        <v>22.407</v>
      </c>
      <c r="I78" s="104">
        <v>24.5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62</v>
      </c>
      <c r="D79" s="31">
        <v>62</v>
      </c>
      <c r="E79" s="31">
        <v>30</v>
      </c>
      <c r="F79" s="32"/>
      <c r="G79" s="32"/>
      <c r="H79" s="104">
        <v>6.025</v>
      </c>
      <c r="I79" s="104">
        <v>2.5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9483</v>
      </c>
      <c r="D80" s="39">
        <v>9121</v>
      </c>
      <c r="E80" s="39">
        <v>9107</v>
      </c>
      <c r="F80" s="40">
        <v>99.84650805832693</v>
      </c>
      <c r="G80" s="41"/>
      <c r="H80" s="105">
        <v>822.3979999999999</v>
      </c>
      <c r="I80" s="106">
        <v>791.29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265</v>
      </c>
      <c r="D82" s="31">
        <v>265</v>
      </c>
      <c r="E82" s="31">
        <v>264</v>
      </c>
      <c r="F82" s="32"/>
      <c r="G82" s="32"/>
      <c r="H82" s="104">
        <v>27.671</v>
      </c>
      <c r="I82" s="104">
        <v>27.671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77</v>
      </c>
      <c r="D83" s="31">
        <v>80</v>
      </c>
      <c r="E83" s="31">
        <v>80</v>
      </c>
      <c r="F83" s="32"/>
      <c r="G83" s="32"/>
      <c r="H83" s="104">
        <v>5.687</v>
      </c>
      <c r="I83" s="104">
        <v>6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342</v>
      </c>
      <c r="D84" s="39">
        <v>345</v>
      </c>
      <c r="E84" s="39">
        <v>344</v>
      </c>
      <c r="F84" s="40">
        <v>99.71014492753623</v>
      </c>
      <c r="G84" s="41"/>
      <c r="H84" s="105">
        <v>33.358</v>
      </c>
      <c r="I84" s="106">
        <v>33.671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11310</v>
      </c>
      <c r="D87" s="54">
        <v>10861</v>
      </c>
      <c r="E87" s="54">
        <v>10760</v>
      </c>
      <c r="F87" s="55">
        <f>IF(D87&gt;0,100*E87/D87,0)</f>
        <v>99.07006721296382</v>
      </c>
      <c r="G87" s="41"/>
      <c r="H87" s="109">
        <v>991.8449999999998</v>
      </c>
      <c r="I87" s="110">
        <v>975.6030000000001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1" zoomScaleSheetLayoutView="91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12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9</v>
      </c>
      <c r="D9" s="31">
        <v>9</v>
      </c>
      <c r="E9" s="31">
        <v>6</v>
      </c>
      <c r="F9" s="32"/>
      <c r="G9" s="32"/>
      <c r="H9" s="104">
        <v>0.629</v>
      </c>
      <c r="I9" s="104">
        <v>0.584</v>
      </c>
      <c r="J9" s="104">
        <v>0.78</v>
      </c>
      <c r="K9" s="33"/>
    </row>
    <row r="10" spans="1:11" s="34" customFormat="1" ht="11.25" customHeight="1">
      <c r="A10" s="36" t="s">
        <v>8</v>
      </c>
      <c r="B10" s="30"/>
      <c r="C10" s="31">
        <v>2</v>
      </c>
      <c r="D10" s="31">
        <v>2</v>
      </c>
      <c r="E10" s="31">
        <v>5</v>
      </c>
      <c r="F10" s="32"/>
      <c r="G10" s="32"/>
      <c r="H10" s="104">
        <v>0.171</v>
      </c>
      <c r="I10" s="104">
        <v>0.191</v>
      </c>
      <c r="J10" s="104">
        <v>0.33</v>
      </c>
      <c r="K10" s="33"/>
    </row>
    <row r="11" spans="1:11" s="34" customFormat="1" ht="11.25" customHeight="1">
      <c r="A11" s="29" t="s">
        <v>9</v>
      </c>
      <c r="B11" s="30"/>
      <c r="C11" s="31">
        <v>3</v>
      </c>
      <c r="D11" s="31">
        <v>3</v>
      </c>
      <c r="E11" s="31">
        <v>4</v>
      </c>
      <c r="F11" s="32"/>
      <c r="G11" s="32"/>
      <c r="H11" s="104">
        <v>0.277</v>
      </c>
      <c r="I11" s="104">
        <v>0.253</v>
      </c>
      <c r="J11" s="104">
        <v>0.242</v>
      </c>
      <c r="K11" s="33"/>
    </row>
    <row r="12" spans="1:11" s="34" customFormat="1" ht="11.25" customHeight="1">
      <c r="A12" s="36" t="s">
        <v>10</v>
      </c>
      <c r="B12" s="30"/>
      <c r="C12" s="31">
        <v>6</v>
      </c>
      <c r="D12" s="31">
        <v>6</v>
      </c>
      <c r="E12" s="31">
        <v>17</v>
      </c>
      <c r="F12" s="32"/>
      <c r="G12" s="32"/>
      <c r="H12" s="104">
        <v>0.737</v>
      </c>
      <c r="I12" s="104">
        <v>0.737</v>
      </c>
      <c r="J12" s="104">
        <v>1.452</v>
      </c>
      <c r="K12" s="33"/>
    </row>
    <row r="13" spans="1:11" s="43" customFormat="1" ht="11.25" customHeight="1">
      <c r="A13" s="37" t="s">
        <v>11</v>
      </c>
      <c r="B13" s="38"/>
      <c r="C13" s="39">
        <v>20</v>
      </c>
      <c r="D13" s="39">
        <v>20</v>
      </c>
      <c r="E13" s="39">
        <v>32</v>
      </c>
      <c r="F13" s="40">
        <v>160</v>
      </c>
      <c r="G13" s="41"/>
      <c r="H13" s="105">
        <v>1.814</v>
      </c>
      <c r="I13" s="106">
        <v>1.7650000000000001</v>
      </c>
      <c r="J13" s="106">
        <v>2.8040000000000003</v>
      </c>
      <c r="K13" s="42">
        <v>158.86685552407934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>
        <v>6</v>
      </c>
      <c r="E17" s="39">
        <v>6</v>
      </c>
      <c r="F17" s="40">
        <v>100</v>
      </c>
      <c r="G17" s="41"/>
      <c r="H17" s="105"/>
      <c r="I17" s="106">
        <v>0.35</v>
      </c>
      <c r="J17" s="106">
        <v>0.27</v>
      </c>
      <c r="K17" s="42">
        <v>77.14285714285715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>
        <v>4</v>
      </c>
      <c r="D20" s="31">
        <v>4</v>
      </c>
      <c r="E20" s="31"/>
      <c r="F20" s="32"/>
      <c r="G20" s="32"/>
      <c r="H20" s="104">
        <v>0.22</v>
      </c>
      <c r="I20" s="104">
        <v>0.212</v>
      </c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>
        <v>5</v>
      </c>
      <c r="E21" s="31"/>
      <c r="F21" s="32"/>
      <c r="G21" s="32"/>
      <c r="H21" s="104"/>
      <c r="I21" s="104">
        <v>0.203</v>
      </c>
      <c r="J21" s="104"/>
      <c r="K21" s="33"/>
    </row>
    <row r="22" spans="1:11" s="43" customFormat="1" ht="11.25" customHeight="1">
      <c r="A22" s="37" t="s">
        <v>17</v>
      </c>
      <c r="B22" s="38"/>
      <c r="C22" s="39">
        <v>4</v>
      </c>
      <c r="D22" s="39">
        <v>9</v>
      </c>
      <c r="E22" s="39"/>
      <c r="F22" s="40"/>
      <c r="G22" s="41"/>
      <c r="H22" s="105">
        <v>0.22</v>
      </c>
      <c r="I22" s="106">
        <v>0.41500000000000004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>
        <v>2</v>
      </c>
      <c r="E29" s="31">
        <v>2</v>
      </c>
      <c r="F29" s="32"/>
      <c r="G29" s="32"/>
      <c r="H29" s="104">
        <v>0.069</v>
      </c>
      <c r="I29" s="104">
        <v>0.145</v>
      </c>
      <c r="J29" s="104">
        <v>0.168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>
        <v>53.6</v>
      </c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>
        <v>2</v>
      </c>
      <c r="D31" s="39">
        <v>2</v>
      </c>
      <c r="E31" s="39">
        <v>2</v>
      </c>
      <c r="F31" s="40">
        <f>IF(D31&gt;0,100*E31/D31,0)</f>
        <v>100</v>
      </c>
      <c r="G31" s="41"/>
      <c r="H31" s="105">
        <v>53.669000000000004</v>
      </c>
      <c r="I31" s="106">
        <v>0.145</v>
      </c>
      <c r="J31" s="106">
        <v>0.168</v>
      </c>
      <c r="K31" s="42">
        <v>115.86206896551725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40</v>
      </c>
      <c r="D33" s="31">
        <v>37</v>
      </c>
      <c r="E33" s="31">
        <v>40</v>
      </c>
      <c r="F33" s="32"/>
      <c r="G33" s="32"/>
      <c r="H33" s="104">
        <v>1.995</v>
      </c>
      <c r="I33" s="104">
        <v>1.845</v>
      </c>
      <c r="J33" s="104">
        <v>1.8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>
        <v>32</v>
      </c>
      <c r="D35" s="31">
        <v>34</v>
      </c>
      <c r="E35" s="31">
        <v>40</v>
      </c>
      <c r="F35" s="32"/>
      <c r="G35" s="32"/>
      <c r="H35" s="104">
        <v>1.497</v>
      </c>
      <c r="I35" s="104">
        <v>1.316</v>
      </c>
      <c r="J35" s="104">
        <v>1.7</v>
      </c>
      <c r="K35" s="33"/>
    </row>
    <row r="36" spans="1:11" s="34" customFormat="1" ht="11.25" customHeight="1">
      <c r="A36" s="36" t="s">
        <v>27</v>
      </c>
      <c r="B36" s="30"/>
      <c r="C36" s="31">
        <v>39</v>
      </c>
      <c r="D36" s="31">
        <v>34</v>
      </c>
      <c r="E36" s="31">
        <v>34</v>
      </c>
      <c r="F36" s="32"/>
      <c r="G36" s="32"/>
      <c r="H36" s="104">
        <v>1.669</v>
      </c>
      <c r="I36" s="104">
        <v>1.164</v>
      </c>
      <c r="J36" s="104">
        <v>1.164</v>
      </c>
      <c r="K36" s="33"/>
    </row>
    <row r="37" spans="1:11" s="43" customFormat="1" ht="11.25" customHeight="1">
      <c r="A37" s="37" t="s">
        <v>28</v>
      </c>
      <c r="B37" s="38"/>
      <c r="C37" s="39">
        <v>111</v>
      </c>
      <c r="D37" s="39">
        <v>105</v>
      </c>
      <c r="E37" s="39">
        <v>114</v>
      </c>
      <c r="F37" s="40">
        <v>108.57142857142857</v>
      </c>
      <c r="G37" s="41"/>
      <c r="H37" s="105">
        <v>5.161</v>
      </c>
      <c r="I37" s="106">
        <v>4.325</v>
      </c>
      <c r="J37" s="106">
        <v>4.664</v>
      </c>
      <c r="K37" s="42">
        <v>107.83815028901734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51</v>
      </c>
      <c r="D39" s="39">
        <v>51</v>
      </c>
      <c r="E39" s="39">
        <v>50</v>
      </c>
      <c r="F39" s="40">
        <v>98.03921568627452</v>
      </c>
      <c r="G39" s="41"/>
      <c r="H39" s="105">
        <v>1.499</v>
      </c>
      <c r="I39" s="106">
        <v>1.23</v>
      </c>
      <c r="J39" s="106">
        <v>1.2</v>
      </c>
      <c r="K39" s="42">
        <v>97.5609756097561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</v>
      </c>
      <c r="D41" s="31"/>
      <c r="E41" s="31"/>
      <c r="F41" s="32"/>
      <c r="G41" s="32"/>
      <c r="H41" s="104">
        <v>0.04</v>
      </c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>
        <v>3</v>
      </c>
      <c r="D45" s="31"/>
      <c r="E45" s="31"/>
      <c r="F45" s="32"/>
      <c r="G45" s="32"/>
      <c r="H45" s="104">
        <v>0.114</v>
      </c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4</v>
      </c>
      <c r="D50" s="39"/>
      <c r="E50" s="39"/>
      <c r="F50" s="40"/>
      <c r="G50" s="41"/>
      <c r="H50" s="105">
        <v>0.154</v>
      </c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5</v>
      </c>
      <c r="D52" s="39">
        <v>5</v>
      </c>
      <c r="E52" s="39">
        <v>5</v>
      </c>
      <c r="F52" s="40">
        <v>100</v>
      </c>
      <c r="G52" s="41"/>
      <c r="H52" s="105">
        <v>0.468</v>
      </c>
      <c r="I52" s="106">
        <v>0.468</v>
      </c>
      <c r="J52" s="106">
        <v>0.468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>
        <v>2</v>
      </c>
      <c r="D56" s="31">
        <v>1</v>
      </c>
      <c r="E56" s="31"/>
      <c r="F56" s="32"/>
      <c r="G56" s="32"/>
      <c r="H56" s="104">
        <v>0.019</v>
      </c>
      <c r="I56" s="104">
        <v>0.005</v>
      </c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>
        <v>2</v>
      </c>
      <c r="D59" s="39">
        <v>1</v>
      </c>
      <c r="E59" s="39"/>
      <c r="F59" s="40"/>
      <c r="G59" s="41"/>
      <c r="H59" s="105">
        <v>0.019</v>
      </c>
      <c r="I59" s="106">
        <v>0.005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269</v>
      </c>
      <c r="D61" s="31">
        <v>279</v>
      </c>
      <c r="E61" s="31">
        <v>270</v>
      </c>
      <c r="F61" s="32"/>
      <c r="G61" s="32"/>
      <c r="H61" s="104">
        <v>32.28</v>
      </c>
      <c r="I61" s="104">
        <v>33.48</v>
      </c>
      <c r="J61" s="104">
        <v>32.4</v>
      </c>
      <c r="K61" s="33"/>
    </row>
    <row r="62" spans="1:11" s="34" customFormat="1" ht="11.25" customHeight="1">
      <c r="A62" s="36" t="s">
        <v>48</v>
      </c>
      <c r="B62" s="30"/>
      <c r="C62" s="31">
        <v>80</v>
      </c>
      <c r="D62" s="31">
        <v>83</v>
      </c>
      <c r="E62" s="31">
        <v>78</v>
      </c>
      <c r="F62" s="32"/>
      <c r="G62" s="32"/>
      <c r="H62" s="104">
        <v>2.243</v>
      </c>
      <c r="I62" s="104">
        <v>2.359</v>
      </c>
      <c r="J62" s="104">
        <v>2.142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>
        <v>349</v>
      </c>
      <c r="D64" s="39">
        <v>362</v>
      </c>
      <c r="E64" s="39">
        <v>348</v>
      </c>
      <c r="F64" s="40">
        <v>96.13259668508287</v>
      </c>
      <c r="G64" s="41"/>
      <c r="H64" s="105">
        <v>34.523</v>
      </c>
      <c r="I64" s="106">
        <v>35.839</v>
      </c>
      <c r="J64" s="106">
        <v>34.542</v>
      </c>
      <c r="K64" s="42">
        <v>96.38103741733866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1003</v>
      </c>
      <c r="D66" s="39">
        <v>1011</v>
      </c>
      <c r="E66" s="39">
        <v>991</v>
      </c>
      <c r="F66" s="40">
        <v>98.02176063303659</v>
      </c>
      <c r="G66" s="41"/>
      <c r="H66" s="105">
        <v>89.453</v>
      </c>
      <c r="I66" s="106">
        <v>107.016</v>
      </c>
      <c r="J66" s="106">
        <v>120.509</v>
      </c>
      <c r="K66" s="42">
        <v>112.60839500635419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>
        <v>8</v>
      </c>
      <c r="E68" s="31"/>
      <c r="F68" s="32"/>
      <c r="G68" s="32"/>
      <c r="H68" s="104"/>
      <c r="I68" s="104">
        <v>1.2</v>
      </c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>
        <v>3</v>
      </c>
      <c r="E69" s="31"/>
      <c r="F69" s="32"/>
      <c r="G69" s="32"/>
      <c r="H69" s="104"/>
      <c r="I69" s="104">
        <v>0.45</v>
      </c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>
        <v>11</v>
      </c>
      <c r="E70" s="39"/>
      <c r="F70" s="40"/>
      <c r="G70" s="41"/>
      <c r="H70" s="105"/>
      <c r="I70" s="106">
        <v>1.65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2300</v>
      </c>
      <c r="D72" s="31">
        <v>2284</v>
      </c>
      <c r="E72" s="31">
        <v>1925</v>
      </c>
      <c r="F72" s="32"/>
      <c r="G72" s="32"/>
      <c r="H72" s="104">
        <v>260.489</v>
      </c>
      <c r="I72" s="104">
        <v>229.138</v>
      </c>
      <c r="J72" s="104">
        <v>204.329</v>
      </c>
      <c r="K72" s="33"/>
    </row>
    <row r="73" spans="1:11" s="34" customFormat="1" ht="11.25" customHeight="1">
      <c r="A73" s="36" t="s">
        <v>56</v>
      </c>
      <c r="B73" s="30"/>
      <c r="C73" s="31">
        <v>178</v>
      </c>
      <c r="D73" s="31">
        <v>154</v>
      </c>
      <c r="E73" s="31">
        <v>154</v>
      </c>
      <c r="F73" s="32"/>
      <c r="G73" s="32"/>
      <c r="H73" s="104">
        <v>5.506</v>
      </c>
      <c r="I73" s="104">
        <v>5.241</v>
      </c>
      <c r="J73" s="104">
        <v>5.25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>
        <v>214</v>
      </c>
      <c r="D75" s="31">
        <v>258</v>
      </c>
      <c r="E75" s="31">
        <v>266</v>
      </c>
      <c r="F75" s="32"/>
      <c r="G75" s="32"/>
      <c r="H75" s="104">
        <v>20.467</v>
      </c>
      <c r="I75" s="104">
        <v>21.071</v>
      </c>
      <c r="J75" s="104">
        <v>18.354</v>
      </c>
      <c r="K75" s="33"/>
    </row>
    <row r="76" spans="1:11" s="34" customFormat="1" ht="11.25" customHeight="1">
      <c r="A76" s="36" t="s">
        <v>59</v>
      </c>
      <c r="B76" s="30"/>
      <c r="C76" s="31">
        <v>15</v>
      </c>
      <c r="D76" s="31">
        <v>15</v>
      </c>
      <c r="E76" s="31">
        <v>15</v>
      </c>
      <c r="F76" s="32"/>
      <c r="G76" s="32"/>
      <c r="H76" s="104">
        <v>0.774</v>
      </c>
      <c r="I76" s="104">
        <v>0.352</v>
      </c>
      <c r="J76" s="104">
        <v>0.35</v>
      </c>
      <c r="K76" s="33"/>
    </row>
    <row r="77" spans="1:11" s="34" customFormat="1" ht="11.25" customHeight="1">
      <c r="A77" s="36" t="s">
        <v>60</v>
      </c>
      <c r="B77" s="30"/>
      <c r="C77" s="31">
        <v>13</v>
      </c>
      <c r="D77" s="31">
        <v>19</v>
      </c>
      <c r="E77" s="31">
        <v>15</v>
      </c>
      <c r="F77" s="32"/>
      <c r="G77" s="32"/>
      <c r="H77" s="104">
        <v>0.883</v>
      </c>
      <c r="I77" s="104">
        <v>0.624</v>
      </c>
      <c r="J77" s="104">
        <v>0.45</v>
      </c>
      <c r="K77" s="33"/>
    </row>
    <row r="78" spans="1:11" s="34" customFormat="1" ht="11.25" customHeight="1">
      <c r="A78" s="36" t="s">
        <v>61</v>
      </c>
      <c r="B78" s="30"/>
      <c r="C78" s="31">
        <v>181</v>
      </c>
      <c r="D78" s="31">
        <v>176</v>
      </c>
      <c r="E78" s="31">
        <v>180</v>
      </c>
      <c r="F78" s="32"/>
      <c r="G78" s="32"/>
      <c r="H78" s="104">
        <v>12.178</v>
      </c>
      <c r="I78" s="104">
        <v>11.476</v>
      </c>
      <c r="J78" s="104">
        <v>13.5</v>
      </c>
      <c r="K78" s="33"/>
    </row>
    <row r="79" spans="1:11" s="34" customFormat="1" ht="11.25" customHeight="1">
      <c r="A79" s="36" t="s">
        <v>62</v>
      </c>
      <c r="B79" s="30"/>
      <c r="C79" s="31">
        <v>29</v>
      </c>
      <c r="D79" s="31">
        <v>43</v>
      </c>
      <c r="E79" s="31">
        <v>30</v>
      </c>
      <c r="F79" s="32"/>
      <c r="G79" s="32"/>
      <c r="H79" s="104">
        <v>1.16</v>
      </c>
      <c r="I79" s="104">
        <v>4.195</v>
      </c>
      <c r="J79" s="104">
        <v>1.5</v>
      </c>
      <c r="K79" s="33"/>
    </row>
    <row r="80" spans="1:11" s="43" customFormat="1" ht="11.25" customHeight="1">
      <c r="A80" s="44" t="s">
        <v>63</v>
      </c>
      <c r="B80" s="38"/>
      <c r="C80" s="39">
        <v>2930</v>
      </c>
      <c r="D80" s="39">
        <v>2949</v>
      </c>
      <c r="E80" s="39">
        <v>2585</v>
      </c>
      <c r="F80" s="40">
        <v>87.65683282468633</v>
      </c>
      <c r="G80" s="41"/>
      <c r="H80" s="105">
        <v>301.457</v>
      </c>
      <c r="I80" s="106">
        <v>272.09700000000004</v>
      </c>
      <c r="J80" s="106">
        <v>243.73299999999998</v>
      </c>
      <c r="K80" s="42">
        <v>89.57577628566281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137</v>
      </c>
      <c r="D82" s="31">
        <v>130</v>
      </c>
      <c r="E82" s="31">
        <v>130</v>
      </c>
      <c r="F82" s="32"/>
      <c r="G82" s="32"/>
      <c r="H82" s="104">
        <v>12.943</v>
      </c>
      <c r="I82" s="104">
        <v>13.705</v>
      </c>
      <c r="J82" s="104">
        <v>13.705</v>
      </c>
      <c r="K82" s="33"/>
    </row>
    <row r="83" spans="1:11" s="34" customFormat="1" ht="11.25" customHeight="1">
      <c r="A83" s="36" t="s">
        <v>65</v>
      </c>
      <c r="B83" s="30"/>
      <c r="C83" s="31">
        <v>20</v>
      </c>
      <c r="D83" s="31">
        <v>22</v>
      </c>
      <c r="E83" s="31">
        <v>20</v>
      </c>
      <c r="F83" s="32"/>
      <c r="G83" s="32"/>
      <c r="H83" s="104">
        <v>1.615</v>
      </c>
      <c r="I83" s="104">
        <v>1.633</v>
      </c>
      <c r="J83" s="104">
        <v>1.3</v>
      </c>
      <c r="K83" s="33"/>
    </row>
    <row r="84" spans="1:11" s="43" customFormat="1" ht="11.25" customHeight="1">
      <c r="A84" s="37" t="s">
        <v>66</v>
      </c>
      <c r="B84" s="38"/>
      <c r="C84" s="39">
        <v>157</v>
      </c>
      <c r="D84" s="39">
        <v>152</v>
      </c>
      <c r="E84" s="39">
        <v>150</v>
      </c>
      <c r="F84" s="40">
        <v>98.6842105263158</v>
      </c>
      <c r="G84" s="41"/>
      <c r="H84" s="105">
        <v>14.558</v>
      </c>
      <c r="I84" s="106">
        <v>15.338000000000001</v>
      </c>
      <c r="J84" s="106">
        <v>15.005</v>
      </c>
      <c r="K84" s="42">
        <v>97.82892163254661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4638</v>
      </c>
      <c r="D87" s="54">
        <v>4684</v>
      </c>
      <c r="E87" s="54">
        <v>4283</v>
      </c>
      <c r="F87" s="55">
        <f>IF(D87&gt;0,100*E87/D87,0)</f>
        <v>91.43894107600342</v>
      </c>
      <c r="G87" s="41"/>
      <c r="H87" s="109">
        <v>502.995</v>
      </c>
      <c r="I87" s="110">
        <v>440.6430000000001</v>
      </c>
      <c r="J87" s="110">
        <v>423.36299999999994</v>
      </c>
      <c r="K87" s="55">
        <f>IF(I87&gt;0,100*J87/I87,0)</f>
        <v>96.07845807150002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107" zoomScaleSheetLayoutView="107" zoomScalePageLayoutView="0" workbookViewId="0" topLeftCell="A1">
      <selection activeCell="E29" sqref="E29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2018=100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309</v>
      </c>
      <c r="D9" s="31">
        <v>297</v>
      </c>
      <c r="E9" s="31">
        <v>297</v>
      </c>
      <c r="F9" s="32"/>
      <c r="G9" s="32"/>
      <c r="H9" s="104">
        <v>24.93</v>
      </c>
      <c r="I9" s="104">
        <v>23.157</v>
      </c>
      <c r="J9" s="104">
        <v>22.726</v>
      </c>
      <c r="K9" s="33"/>
    </row>
    <row r="10" spans="1:11" s="34" customFormat="1" ht="11.25" customHeight="1">
      <c r="A10" s="36" t="s">
        <v>8</v>
      </c>
      <c r="B10" s="30"/>
      <c r="C10" s="31">
        <v>194</v>
      </c>
      <c r="D10" s="31">
        <v>200</v>
      </c>
      <c r="E10" s="31">
        <v>200</v>
      </c>
      <c r="F10" s="32"/>
      <c r="G10" s="32"/>
      <c r="H10" s="104">
        <v>14.795</v>
      </c>
      <c r="I10" s="104">
        <v>15.54</v>
      </c>
      <c r="J10" s="104">
        <v>14.645</v>
      </c>
      <c r="K10" s="33"/>
    </row>
    <row r="11" spans="1:11" s="34" customFormat="1" ht="11.25" customHeight="1">
      <c r="A11" s="29" t="s">
        <v>9</v>
      </c>
      <c r="B11" s="30"/>
      <c r="C11" s="31">
        <v>247</v>
      </c>
      <c r="D11" s="31">
        <v>225</v>
      </c>
      <c r="E11" s="31">
        <v>223</v>
      </c>
      <c r="F11" s="32"/>
      <c r="G11" s="32"/>
      <c r="H11" s="104">
        <v>20.96</v>
      </c>
      <c r="I11" s="104">
        <v>19.107</v>
      </c>
      <c r="J11" s="104">
        <v>17.192</v>
      </c>
      <c r="K11" s="33"/>
    </row>
    <row r="12" spans="1:11" s="34" customFormat="1" ht="11.25" customHeight="1">
      <c r="A12" s="36" t="s">
        <v>10</v>
      </c>
      <c r="B12" s="30"/>
      <c r="C12" s="31">
        <v>393</v>
      </c>
      <c r="D12" s="31">
        <v>394</v>
      </c>
      <c r="E12" s="31">
        <v>334</v>
      </c>
      <c r="F12" s="32"/>
      <c r="G12" s="32"/>
      <c r="H12" s="104">
        <v>34.878</v>
      </c>
      <c r="I12" s="104">
        <v>34.873</v>
      </c>
      <c r="J12" s="104">
        <v>31.131</v>
      </c>
      <c r="K12" s="33"/>
    </row>
    <row r="13" spans="1:11" s="43" customFormat="1" ht="11.25" customHeight="1">
      <c r="A13" s="37" t="s">
        <v>11</v>
      </c>
      <c r="B13" s="38"/>
      <c r="C13" s="39">
        <v>1143</v>
      </c>
      <c r="D13" s="39">
        <v>1116</v>
      </c>
      <c r="E13" s="39">
        <v>1054</v>
      </c>
      <c r="F13" s="40">
        <v>94.44444444444444</v>
      </c>
      <c r="G13" s="41"/>
      <c r="H13" s="105">
        <v>95.563</v>
      </c>
      <c r="I13" s="106">
        <v>92.67699999999999</v>
      </c>
      <c r="J13" s="106">
        <v>85.69399999999999</v>
      </c>
      <c r="K13" s="42">
        <v>92.46522869751935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142</v>
      </c>
      <c r="D15" s="39">
        <v>160</v>
      </c>
      <c r="E15" s="39">
        <v>140</v>
      </c>
      <c r="F15" s="40">
        <v>87.5</v>
      </c>
      <c r="G15" s="41"/>
      <c r="H15" s="105">
        <v>3.543</v>
      </c>
      <c r="I15" s="106">
        <v>4.55</v>
      </c>
      <c r="J15" s="106">
        <v>3.9</v>
      </c>
      <c r="K15" s="42">
        <v>85.71428571428572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17</v>
      </c>
      <c r="D17" s="39">
        <v>18</v>
      </c>
      <c r="E17" s="39">
        <v>15</v>
      </c>
      <c r="F17" s="40">
        <v>83.33333333333333</v>
      </c>
      <c r="G17" s="41"/>
      <c r="H17" s="105">
        <v>0.805</v>
      </c>
      <c r="I17" s="106">
        <v>1.124</v>
      </c>
      <c r="J17" s="106">
        <v>1.091</v>
      </c>
      <c r="K17" s="42">
        <v>97.06405693950177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55</v>
      </c>
      <c r="D19" s="31">
        <v>55</v>
      </c>
      <c r="E19" s="31">
        <v>55</v>
      </c>
      <c r="F19" s="32"/>
      <c r="G19" s="32"/>
      <c r="H19" s="104">
        <v>1.396</v>
      </c>
      <c r="I19" s="104">
        <v>1.32</v>
      </c>
      <c r="J19" s="104">
        <v>1.43</v>
      </c>
      <c r="K19" s="33"/>
    </row>
    <row r="20" spans="1:11" s="34" customFormat="1" ht="11.25" customHeight="1">
      <c r="A20" s="36" t="s">
        <v>15</v>
      </c>
      <c r="B20" s="30"/>
      <c r="C20" s="31">
        <v>75</v>
      </c>
      <c r="D20" s="31">
        <v>70</v>
      </c>
      <c r="E20" s="31">
        <v>75</v>
      </c>
      <c r="F20" s="32"/>
      <c r="G20" s="32"/>
      <c r="H20" s="104">
        <v>1.779</v>
      </c>
      <c r="I20" s="104">
        <v>1.54</v>
      </c>
      <c r="J20" s="104">
        <v>1.725</v>
      </c>
      <c r="K20" s="33"/>
    </row>
    <row r="21" spans="1:11" s="34" customFormat="1" ht="11.25" customHeight="1">
      <c r="A21" s="36" t="s">
        <v>16</v>
      </c>
      <c r="B21" s="30"/>
      <c r="C21" s="31">
        <v>159</v>
      </c>
      <c r="D21" s="31">
        <v>159</v>
      </c>
      <c r="E21" s="31">
        <v>153</v>
      </c>
      <c r="F21" s="32"/>
      <c r="G21" s="32"/>
      <c r="H21" s="104">
        <v>3.7</v>
      </c>
      <c r="I21" s="104">
        <v>3.133</v>
      </c>
      <c r="J21" s="104">
        <v>3.58</v>
      </c>
      <c r="K21" s="33"/>
    </row>
    <row r="22" spans="1:11" s="43" customFormat="1" ht="11.25" customHeight="1">
      <c r="A22" s="37" t="s">
        <v>17</v>
      </c>
      <c r="B22" s="38"/>
      <c r="C22" s="39">
        <v>289</v>
      </c>
      <c r="D22" s="39">
        <v>284</v>
      </c>
      <c r="E22" s="39">
        <v>283</v>
      </c>
      <c r="F22" s="40">
        <v>99.64788732394366</v>
      </c>
      <c r="G22" s="41"/>
      <c r="H22" s="105">
        <v>6.875</v>
      </c>
      <c r="I22" s="106">
        <v>5.993</v>
      </c>
      <c r="J22" s="106">
        <v>6.735</v>
      </c>
      <c r="K22" s="42">
        <v>112.38111129651259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2059</v>
      </c>
      <c r="D24" s="39">
        <v>1937</v>
      </c>
      <c r="E24" s="39">
        <v>2019</v>
      </c>
      <c r="F24" s="40">
        <v>104.23335054207537</v>
      </c>
      <c r="G24" s="41"/>
      <c r="H24" s="105">
        <v>146.828</v>
      </c>
      <c r="I24" s="106">
        <v>147.61</v>
      </c>
      <c r="J24" s="106">
        <v>150.848</v>
      </c>
      <c r="K24" s="42">
        <v>102.19361831854211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237</v>
      </c>
      <c r="D26" s="39">
        <v>210</v>
      </c>
      <c r="E26" s="39">
        <v>200</v>
      </c>
      <c r="F26" s="40">
        <v>95.23809523809524</v>
      </c>
      <c r="G26" s="41"/>
      <c r="H26" s="105">
        <v>18.8</v>
      </c>
      <c r="I26" s="106">
        <v>15.861</v>
      </c>
      <c r="J26" s="106">
        <v>14.5</v>
      </c>
      <c r="K26" s="42">
        <v>91.41920433768362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20</v>
      </c>
      <c r="D28" s="31">
        <v>35</v>
      </c>
      <c r="E28" s="31">
        <v>44</v>
      </c>
      <c r="F28" s="32"/>
      <c r="G28" s="32"/>
      <c r="H28" s="104">
        <v>2.446</v>
      </c>
      <c r="I28" s="104">
        <v>3.37</v>
      </c>
      <c r="J28" s="104">
        <v>4.87</v>
      </c>
      <c r="K28" s="33"/>
    </row>
    <row r="29" spans="1:11" s="34" customFormat="1" ht="11.25" customHeight="1">
      <c r="A29" s="36" t="s">
        <v>21</v>
      </c>
      <c r="B29" s="30"/>
      <c r="C29" s="31">
        <v>9</v>
      </c>
      <c r="D29" s="31">
        <v>11</v>
      </c>
      <c r="E29" s="31">
        <v>13</v>
      </c>
      <c r="F29" s="32"/>
      <c r="G29" s="32"/>
      <c r="H29" s="104">
        <v>0.62</v>
      </c>
      <c r="I29" s="104">
        <v>0.714</v>
      </c>
      <c r="J29" s="104">
        <v>0.931</v>
      </c>
      <c r="K29" s="33"/>
    </row>
    <row r="30" spans="1:11" s="34" customFormat="1" ht="11.25" customHeight="1">
      <c r="A30" s="36" t="s">
        <v>22</v>
      </c>
      <c r="B30" s="30"/>
      <c r="C30" s="31">
        <v>675</v>
      </c>
      <c r="D30" s="31">
        <v>670</v>
      </c>
      <c r="E30" s="31">
        <v>500</v>
      </c>
      <c r="F30" s="32"/>
      <c r="G30" s="32"/>
      <c r="H30" s="104">
        <v>53.6</v>
      </c>
      <c r="I30" s="104">
        <v>45.882</v>
      </c>
      <c r="J30" s="104">
        <v>41.65</v>
      </c>
      <c r="K30" s="33"/>
    </row>
    <row r="31" spans="1:11" s="43" customFormat="1" ht="11.25" customHeight="1">
      <c r="A31" s="44" t="s">
        <v>23</v>
      </c>
      <c r="B31" s="38"/>
      <c r="C31" s="39">
        <v>704</v>
      </c>
      <c r="D31" s="39">
        <v>716</v>
      </c>
      <c r="E31" s="39">
        <v>557</v>
      </c>
      <c r="F31" s="40">
        <v>77.79329608938548</v>
      </c>
      <c r="G31" s="41"/>
      <c r="H31" s="105">
        <v>56.666000000000004</v>
      </c>
      <c r="I31" s="106">
        <v>49.965999999999994</v>
      </c>
      <c r="J31" s="106">
        <v>47.451</v>
      </c>
      <c r="K31" s="42">
        <v>94.96657727254535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300</v>
      </c>
      <c r="D33" s="31">
        <v>275</v>
      </c>
      <c r="E33" s="31">
        <v>270</v>
      </c>
      <c r="F33" s="32"/>
      <c r="G33" s="32"/>
      <c r="H33" s="104">
        <v>15.706</v>
      </c>
      <c r="I33" s="104">
        <v>15.19</v>
      </c>
      <c r="J33" s="104">
        <v>14.59</v>
      </c>
      <c r="K33" s="33"/>
    </row>
    <row r="34" spans="1:11" s="34" customFormat="1" ht="11.25" customHeight="1">
      <c r="A34" s="36" t="s">
        <v>25</v>
      </c>
      <c r="B34" s="30"/>
      <c r="C34" s="31">
        <v>187</v>
      </c>
      <c r="D34" s="31">
        <v>261</v>
      </c>
      <c r="E34" s="31">
        <v>257</v>
      </c>
      <c r="F34" s="32"/>
      <c r="G34" s="32"/>
      <c r="H34" s="104">
        <v>6.589</v>
      </c>
      <c r="I34" s="104">
        <v>10.112</v>
      </c>
      <c r="J34" s="104">
        <v>10</v>
      </c>
      <c r="K34" s="33"/>
    </row>
    <row r="35" spans="1:11" s="34" customFormat="1" ht="11.25" customHeight="1">
      <c r="A35" s="36" t="s">
        <v>26</v>
      </c>
      <c r="B35" s="30"/>
      <c r="C35" s="31">
        <v>166</v>
      </c>
      <c r="D35" s="31">
        <v>177</v>
      </c>
      <c r="E35" s="31">
        <v>180</v>
      </c>
      <c r="F35" s="32"/>
      <c r="G35" s="32"/>
      <c r="H35" s="104">
        <v>7.484</v>
      </c>
      <c r="I35" s="104">
        <v>6.578</v>
      </c>
      <c r="J35" s="104">
        <v>7.6</v>
      </c>
      <c r="K35" s="33"/>
    </row>
    <row r="36" spans="1:11" s="34" customFormat="1" ht="11.25" customHeight="1">
      <c r="A36" s="36" t="s">
        <v>27</v>
      </c>
      <c r="B36" s="30"/>
      <c r="C36" s="31">
        <v>388</v>
      </c>
      <c r="D36" s="31">
        <v>344</v>
      </c>
      <c r="E36" s="31">
        <v>344</v>
      </c>
      <c r="F36" s="32"/>
      <c r="G36" s="32"/>
      <c r="H36" s="104">
        <v>16.694</v>
      </c>
      <c r="I36" s="104">
        <v>11.639</v>
      </c>
      <c r="J36" s="104">
        <v>11.629</v>
      </c>
      <c r="K36" s="33"/>
    </row>
    <row r="37" spans="1:11" s="43" customFormat="1" ht="11.25" customHeight="1">
      <c r="A37" s="37" t="s">
        <v>28</v>
      </c>
      <c r="B37" s="38"/>
      <c r="C37" s="39">
        <v>1041</v>
      </c>
      <c r="D37" s="39">
        <v>1057</v>
      </c>
      <c r="E37" s="39">
        <v>1051</v>
      </c>
      <c r="F37" s="40">
        <v>99.43235572374645</v>
      </c>
      <c r="G37" s="41"/>
      <c r="H37" s="105">
        <v>46.473</v>
      </c>
      <c r="I37" s="106">
        <v>43.519</v>
      </c>
      <c r="J37" s="106">
        <v>43.818999999999996</v>
      </c>
      <c r="K37" s="42">
        <v>100.6893540752315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367</v>
      </c>
      <c r="D39" s="39">
        <v>366</v>
      </c>
      <c r="E39" s="39">
        <v>360</v>
      </c>
      <c r="F39" s="40">
        <v>98.36065573770492</v>
      </c>
      <c r="G39" s="41"/>
      <c r="H39" s="105">
        <v>10.709</v>
      </c>
      <c r="I39" s="106">
        <v>8.79</v>
      </c>
      <c r="J39" s="106">
        <v>8.63</v>
      </c>
      <c r="K39" s="42">
        <v>98.17974971558591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15</v>
      </c>
      <c r="D41" s="31">
        <v>12</v>
      </c>
      <c r="E41" s="31">
        <v>11</v>
      </c>
      <c r="F41" s="32"/>
      <c r="G41" s="32"/>
      <c r="H41" s="104">
        <v>0.887</v>
      </c>
      <c r="I41" s="104">
        <v>0.737</v>
      </c>
      <c r="J41" s="104">
        <v>0.595</v>
      </c>
      <c r="K41" s="33"/>
    </row>
    <row r="42" spans="1:11" s="34" customFormat="1" ht="11.25" customHeight="1">
      <c r="A42" s="36" t="s">
        <v>31</v>
      </c>
      <c r="B42" s="30"/>
      <c r="C42" s="31">
        <v>1</v>
      </c>
      <c r="D42" s="31">
        <v>2</v>
      </c>
      <c r="E42" s="31">
        <v>2</v>
      </c>
      <c r="F42" s="32"/>
      <c r="G42" s="32"/>
      <c r="H42" s="104">
        <v>0.05</v>
      </c>
      <c r="I42" s="104">
        <v>0.13</v>
      </c>
      <c r="J42" s="104">
        <v>0.13</v>
      </c>
      <c r="K42" s="33"/>
    </row>
    <row r="43" spans="1:11" s="34" customFormat="1" ht="11.25" customHeight="1">
      <c r="A43" s="36" t="s">
        <v>32</v>
      </c>
      <c r="B43" s="30"/>
      <c r="C43" s="31">
        <v>25</v>
      </c>
      <c r="D43" s="31">
        <v>26</v>
      </c>
      <c r="E43" s="31">
        <v>9</v>
      </c>
      <c r="F43" s="32"/>
      <c r="G43" s="32"/>
      <c r="H43" s="104">
        <v>1.25</v>
      </c>
      <c r="I43" s="104">
        <v>1.189</v>
      </c>
      <c r="J43" s="104">
        <v>0.7</v>
      </c>
      <c r="K43" s="33"/>
    </row>
    <row r="44" spans="1:11" s="34" customFormat="1" ht="11.25" customHeight="1">
      <c r="A44" s="36" t="s">
        <v>33</v>
      </c>
      <c r="B44" s="30"/>
      <c r="C44" s="31">
        <v>5</v>
      </c>
      <c r="D44" s="31">
        <v>4</v>
      </c>
      <c r="E44" s="31">
        <v>4</v>
      </c>
      <c r="F44" s="32"/>
      <c r="G44" s="32"/>
      <c r="H44" s="104">
        <v>0.215</v>
      </c>
      <c r="I44" s="104">
        <v>0.176</v>
      </c>
      <c r="J44" s="104">
        <v>0.196</v>
      </c>
      <c r="K44" s="33"/>
    </row>
    <row r="45" spans="1:11" s="34" customFormat="1" ht="11.25" customHeight="1">
      <c r="A45" s="36" t="s">
        <v>34</v>
      </c>
      <c r="B45" s="30"/>
      <c r="C45" s="31">
        <v>28</v>
      </c>
      <c r="D45" s="31">
        <v>24</v>
      </c>
      <c r="E45" s="31">
        <v>15</v>
      </c>
      <c r="F45" s="32"/>
      <c r="G45" s="32"/>
      <c r="H45" s="104">
        <v>0.864</v>
      </c>
      <c r="I45" s="104">
        <v>0.855</v>
      </c>
      <c r="J45" s="104">
        <v>0.45</v>
      </c>
      <c r="K45" s="33"/>
    </row>
    <row r="46" spans="1:11" s="34" customFormat="1" ht="11.25" customHeight="1">
      <c r="A46" s="36" t="s">
        <v>35</v>
      </c>
      <c r="B46" s="30"/>
      <c r="C46" s="31">
        <v>26</v>
      </c>
      <c r="D46" s="31">
        <v>18</v>
      </c>
      <c r="E46" s="31">
        <v>12</v>
      </c>
      <c r="F46" s="32"/>
      <c r="G46" s="32"/>
      <c r="H46" s="104">
        <v>1.04</v>
      </c>
      <c r="I46" s="104">
        <v>0.684</v>
      </c>
      <c r="J46" s="104">
        <v>0.42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>
        <v>10</v>
      </c>
      <c r="D48" s="31">
        <v>6</v>
      </c>
      <c r="E48" s="31">
        <v>7</v>
      </c>
      <c r="F48" s="32"/>
      <c r="G48" s="32"/>
      <c r="H48" s="104">
        <v>0.38</v>
      </c>
      <c r="I48" s="104">
        <v>0.228</v>
      </c>
      <c r="J48" s="104">
        <v>0.266</v>
      </c>
      <c r="K48" s="33"/>
    </row>
    <row r="49" spans="1:11" s="34" customFormat="1" ht="11.25" customHeight="1">
      <c r="A49" s="36" t="s">
        <v>38</v>
      </c>
      <c r="B49" s="30"/>
      <c r="C49" s="31">
        <v>5</v>
      </c>
      <c r="D49" s="31">
        <v>6</v>
      </c>
      <c r="E49" s="31">
        <v>12</v>
      </c>
      <c r="F49" s="32"/>
      <c r="G49" s="32"/>
      <c r="H49" s="104">
        <v>0.29</v>
      </c>
      <c r="I49" s="104">
        <v>0.33</v>
      </c>
      <c r="J49" s="104">
        <v>0.36</v>
      </c>
      <c r="K49" s="33"/>
    </row>
    <row r="50" spans="1:11" s="43" customFormat="1" ht="11.25" customHeight="1">
      <c r="A50" s="44" t="s">
        <v>39</v>
      </c>
      <c r="B50" s="38"/>
      <c r="C50" s="39">
        <v>115</v>
      </c>
      <c r="D50" s="39">
        <v>98</v>
      </c>
      <c r="E50" s="39">
        <v>72</v>
      </c>
      <c r="F50" s="40">
        <v>73.46938775510205</v>
      </c>
      <c r="G50" s="41"/>
      <c r="H50" s="105">
        <v>4.976</v>
      </c>
      <c r="I50" s="106">
        <v>4.329000000000001</v>
      </c>
      <c r="J50" s="106">
        <v>3.1169999999999995</v>
      </c>
      <c r="K50" s="42">
        <v>72.00277200277198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54</v>
      </c>
      <c r="D52" s="39">
        <v>49</v>
      </c>
      <c r="E52" s="39">
        <v>49</v>
      </c>
      <c r="F52" s="40">
        <v>100</v>
      </c>
      <c r="G52" s="41"/>
      <c r="H52" s="105">
        <v>5.052</v>
      </c>
      <c r="I52" s="106">
        <v>4.588</v>
      </c>
      <c r="J52" s="106">
        <v>4.588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207</v>
      </c>
      <c r="D54" s="31">
        <v>235</v>
      </c>
      <c r="E54" s="31">
        <v>186</v>
      </c>
      <c r="F54" s="32"/>
      <c r="G54" s="32"/>
      <c r="H54" s="104">
        <v>16.96</v>
      </c>
      <c r="I54" s="104">
        <v>20.02</v>
      </c>
      <c r="J54" s="104">
        <v>14.308</v>
      </c>
      <c r="K54" s="33"/>
    </row>
    <row r="55" spans="1:11" s="34" customFormat="1" ht="11.25" customHeight="1">
      <c r="A55" s="36" t="s">
        <v>42</v>
      </c>
      <c r="B55" s="30"/>
      <c r="C55" s="31">
        <v>275</v>
      </c>
      <c r="D55" s="31">
        <v>142</v>
      </c>
      <c r="E55" s="31">
        <v>154</v>
      </c>
      <c r="F55" s="32"/>
      <c r="G55" s="32"/>
      <c r="H55" s="104">
        <v>21.5</v>
      </c>
      <c r="I55" s="104">
        <v>10.42</v>
      </c>
      <c r="J55" s="104">
        <v>11.69</v>
      </c>
      <c r="K55" s="33"/>
    </row>
    <row r="56" spans="1:11" s="34" customFormat="1" ht="11.25" customHeight="1">
      <c r="A56" s="36" t="s">
        <v>43</v>
      </c>
      <c r="B56" s="30"/>
      <c r="C56" s="31">
        <v>61</v>
      </c>
      <c r="D56" s="31">
        <v>53</v>
      </c>
      <c r="E56" s="31">
        <v>43</v>
      </c>
      <c r="F56" s="32"/>
      <c r="G56" s="32"/>
      <c r="H56" s="104">
        <v>1.484</v>
      </c>
      <c r="I56" s="104">
        <v>0.98</v>
      </c>
      <c r="J56" s="104">
        <v>0.71</v>
      </c>
      <c r="K56" s="33"/>
    </row>
    <row r="57" spans="1:11" s="34" customFormat="1" ht="11.25" customHeight="1">
      <c r="A57" s="36" t="s">
        <v>44</v>
      </c>
      <c r="B57" s="30"/>
      <c r="C57" s="31">
        <v>19</v>
      </c>
      <c r="D57" s="31">
        <v>17</v>
      </c>
      <c r="E57" s="31">
        <v>18</v>
      </c>
      <c r="F57" s="32"/>
      <c r="G57" s="32"/>
      <c r="H57" s="104">
        <v>0.345</v>
      </c>
      <c r="I57" s="104">
        <v>0.305</v>
      </c>
      <c r="J57" s="104">
        <v>0.31</v>
      </c>
      <c r="K57" s="33"/>
    </row>
    <row r="58" spans="1:11" s="34" customFormat="1" ht="11.25" customHeight="1">
      <c r="A58" s="36" t="s">
        <v>45</v>
      </c>
      <c r="B58" s="30"/>
      <c r="C58" s="31">
        <v>574</v>
      </c>
      <c r="D58" s="31">
        <v>614</v>
      </c>
      <c r="E58" s="31">
        <v>554</v>
      </c>
      <c r="F58" s="32"/>
      <c r="G58" s="32"/>
      <c r="H58" s="104">
        <v>42.646</v>
      </c>
      <c r="I58" s="104">
        <v>56.534</v>
      </c>
      <c r="J58" s="104">
        <v>46.91</v>
      </c>
      <c r="K58" s="33"/>
    </row>
    <row r="59" spans="1:11" s="43" customFormat="1" ht="11.25" customHeight="1">
      <c r="A59" s="37" t="s">
        <v>46</v>
      </c>
      <c r="B59" s="38"/>
      <c r="C59" s="39">
        <v>1136</v>
      </c>
      <c r="D59" s="39">
        <v>1061</v>
      </c>
      <c r="E59" s="39">
        <v>955</v>
      </c>
      <c r="F59" s="40">
        <v>90.00942507068802</v>
      </c>
      <c r="G59" s="41"/>
      <c r="H59" s="105">
        <v>82.935</v>
      </c>
      <c r="I59" s="106">
        <v>88.259</v>
      </c>
      <c r="J59" s="106">
        <v>73.928</v>
      </c>
      <c r="K59" s="42">
        <v>83.76256245821955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541</v>
      </c>
      <c r="D61" s="31">
        <v>544</v>
      </c>
      <c r="E61" s="31">
        <v>570</v>
      </c>
      <c r="F61" s="32"/>
      <c r="G61" s="32"/>
      <c r="H61" s="104">
        <v>50.26</v>
      </c>
      <c r="I61" s="104">
        <v>51.33</v>
      </c>
      <c r="J61" s="104">
        <v>62.1</v>
      </c>
      <c r="K61" s="33"/>
    </row>
    <row r="62" spans="1:11" s="34" customFormat="1" ht="11.25" customHeight="1">
      <c r="A62" s="36" t="s">
        <v>48</v>
      </c>
      <c r="B62" s="30"/>
      <c r="C62" s="31">
        <v>544</v>
      </c>
      <c r="D62" s="31">
        <v>527</v>
      </c>
      <c r="E62" s="31">
        <v>510</v>
      </c>
      <c r="F62" s="32"/>
      <c r="G62" s="32"/>
      <c r="H62" s="104">
        <v>17.901</v>
      </c>
      <c r="I62" s="104">
        <v>17.394</v>
      </c>
      <c r="J62" s="104">
        <v>16.299</v>
      </c>
      <c r="K62" s="33"/>
    </row>
    <row r="63" spans="1:11" s="34" customFormat="1" ht="11.25" customHeight="1">
      <c r="A63" s="36" t="s">
        <v>49</v>
      </c>
      <c r="B63" s="30"/>
      <c r="C63" s="31">
        <v>174</v>
      </c>
      <c r="D63" s="31">
        <v>174</v>
      </c>
      <c r="E63" s="31">
        <v>174</v>
      </c>
      <c r="F63" s="32"/>
      <c r="G63" s="32"/>
      <c r="H63" s="104">
        <v>7.523</v>
      </c>
      <c r="I63" s="104">
        <v>7.939</v>
      </c>
      <c r="J63" s="104">
        <v>7.939</v>
      </c>
      <c r="K63" s="33"/>
    </row>
    <row r="64" spans="1:11" s="43" customFormat="1" ht="11.25" customHeight="1">
      <c r="A64" s="37" t="s">
        <v>50</v>
      </c>
      <c r="B64" s="38"/>
      <c r="C64" s="39">
        <v>1259</v>
      </c>
      <c r="D64" s="39">
        <v>1245</v>
      </c>
      <c r="E64" s="39">
        <v>1254</v>
      </c>
      <c r="F64" s="40">
        <v>100.72289156626506</v>
      </c>
      <c r="G64" s="41"/>
      <c r="H64" s="105">
        <v>75.684</v>
      </c>
      <c r="I64" s="106">
        <v>76.66299999999998</v>
      </c>
      <c r="J64" s="106">
        <v>86.338</v>
      </c>
      <c r="K64" s="42">
        <v>112.6201687906813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2476</v>
      </c>
      <c r="D66" s="39">
        <v>2459</v>
      </c>
      <c r="E66" s="39">
        <v>2415</v>
      </c>
      <c r="F66" s="40">
        <v>98.21065473769825</v>
      </c>
      <c r="G66" s="41"/>
      <c r="H66" s="105">
        <v>228.78</v>
      </c>
      <c r="I66" s="106">
        <v>260.084</v>
      </c>
      <c r="J66" s="106">
        <v>276.846</v>
      </c>
      <c r="K66" s="42">
        <v>106.44484089755616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21383</v>
      </c>
      <c r="D68" s="31">
        <v>19883</v>
      </c>
      <c r="E68" s="31">
        <v>20625</v>
      </c>
      <c r="F68" s="32"/>
      <c r="G68" s="32"/>
      <c r="H68" s="104">
        <v>1844.284</v>
      </c>
      <c r="I68" s="104">
        <v>1724.077</v>
      </c>
      <c r="J68" s="104">
        <v>1962.41</v>
      </c>
      <c r="K68" s="33"/>
    </row>
    <row r="69" spans="1:11" s="34" customFormat="1" ht="11.25" customHeight="1">
      <c r="A69" s="36" t="s">
        <v>53</v>
      </c>
      <c r="B69" s="30"/>
      <c r="C69" s="31">
        <v>2707</v>
      </c>
      <c r="D69" s="31">
        <v>2411</v>
      </c>
      <c r="E69" s="31">
        <v>2770</v>
      </c>
      <c r="F69" s="32"/>
      <c r="G69" s="32"/>
      <c r="H69" s="104">
        <v>231.42</v>
      </c>
      <c r="I69" s="104">
        <v>205.839</v>
      </c>
      <c r="J69" s="104">
        <v>261.4</v>
      </c>
      <c r="K69" s="33"/>
    </row>
    <row r="70" spans="1:11" s="43" customFormat="1" ht="11.25" customHeight="1">
      <c r="A70" s="37" t="s">
        <v>54</v>
      </c>
      <c r="B70" s="38"/>
      <c r="C70" s="39">
        <v>24090</v>
      </c>
      <c r="D70" s="39">
        <v>22294</v>
      </c>
      <c r="E70" s="39">
        <v>23395</v>
      </c>
      <c r="F70" s="40">
        <v>104.93854848838252</v>
      </c>
      <c r="G70" s="41"/>
      <c r="H70" s="105">
        <v>2075.704</v>
      </c>
      <c r="I70" s="106">
        <v>1929.916</v>
      </c>
      <c r="J70" s="106">
        <v>2223.81</v>
      </c>
      <c r="K70" s="42">
        <v>115.2283311812535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10220</v>
      </c>
      <c r="D72" s="31">
        <v>10380</v>
      </c>
      <c r="E72" s="31">
        <v>9555</v>
      </c>
      <c r="F72" s="32"/>
      <c r="G72" s="32"/>
      <c r="H72" s="104">
        <v>1008.867</v>
      </c>
      <c r="I72" s="104">
        <v>996.254</v>
      </c>
      <c r="J72" s="104">
        <v>906.38</v>
      </c>
      <c r="K72" s="33"/>
    </row>
    <row r="73" spans="1:11" s="34" customFormat="1" ht="11.25" customHeight="1">
      <c r="A73" s="36" t="s">
        <v>56</v>
      </c>
      <c r="B73" s="30"/>
      <c r="C73" s="31">
        <v>1696</v>
      </c>
      <c r="D73" s="31">
        <v>1532</v>
      </c>
      <c r="E73" s="31">
        <v>1532</v>
      </c>
      <c r="F73" s="32"/>
      <c r="G73" s="32"/>
      <c r="H73" s="104">
        <v>52.455</v>
      </c>
      <c r="I73" s="104">
        <v>49.929</v>
      </c>
      <c r="J73" s="104">
        <v>49.938</v>
      </c>
      <c r="K73" s="33"/>
    </row>
    <row r="74" spans="1:11" s="34" customFormat="1" ht="11.25" customHeight="1">
      <c r="A74" s="36" t="s">
        <v>57</v>
      </c>
      <c r="B74" s="30"/>
      <c r="C74" s="31">
        <v>263</v>
      </c>
      <c r="D74" s="31">
        <v>56</v>
      </c>
      <c r="E74" s="31">
        <v>70</v>
      </c>
      <c r="F74" s="32"/>
      <c r="G74" s="32"/>
      <c r="H74" s="104">
        <v>9.205</v>
      </c>
      <c r="I74" s="104">
        <v>1.96</v>
      </c>
      <c r="J74" s="104">
        <v>6.24</v>
      </c>
      <c r="K74" s="33"/>
    </row>
    <row r="75" spans="1:11" s="34" customFormat="1" ht="11.25" customHeight="1">
      <c r="A75" s="36" t="s">
        <v>58</v>
      </c>
      <c r="B75" s="30"/>
      <c r="C75" s="31">
        <v>3922</v>
      </c>
      <c r="D75" s="31">
        <v>4073</v>
      </c>
      <c r="E75" s="31">
        <v>4039</v>
      </c>
      <c r="F75" s="32"/>
      <c r="G75" s="32"/>
      <c r="H75" s="104">
        <v>357.081</v>
      </c>
      <c r="I75" s="104">
        <v>367.612</v>
      </c>
      <c r="J75" s="104">
        <v>360.35</v>
      </c>
      <c r="K75" s="33"/>
    </row>
    <row r="76" spans="1:11" s="34" customFormat="1" ht="11.25" customHeight="1">
      <c r="A76" s="36" t="s">
        <v>59</v>
      </c>
      <c r="B76" s="30"/>
      <c r="C76" s="31">
        <v>175</v>
      </c>
      <c r="D76" s="31">
        <v>170</v>
      </c>
      <c r="E76" s="31">
        <v>170</v>
      </c>
      <c r="F76" s="32"/>
      <c r="G76" s="32"/>
      <c r="H76" s="104">
        <v>9.03</v>
      </c>
      <c r="I76" s="104">
        <v>4.364</v>
      </c>
      <c r="J76" s="104">
        <v>4.35</v>
      </c>
      <c r="K76" s="33"/>
    </row>
    <row r="77" spans="1:11" s="34" customFormat="1" ht="11.25" customHeight="1">
      <c r="A77" s="36" t="s">
        <v>60</v>
      </c>
      <c r="B77" s="30"/>
      <c r="C77" s="31">
        <v>129</v>
      </c>
      <c r="D77" s="31">
        <v>155</v>
      </c>
      <c r="E77" s="31">
        <v>150</v>
      </c>
      <c r="F77" s="32"/>
      <c r="G77" s="32"/>
      <c r="H77" s="104">
        <v>4.364</v>
      </c>
      <c r="I77" s="104">
        <v>5.116</v>
      </c>
      <c r="J77" s="104">
        <v>5.71</v>
      </c>
      <c r="K77" s="33"/>
    </row>
    <row r="78" spans="1:11" s="34" customFormat="1" ht="11.25" customHeight="1">
      <c r="A78" s="36" t="s">
        <v>61</v>
      </c>
      <c r="B78" s="30"/>
      <c r="C78" s="31">
        <v>862</v>
      </c>
      <c r="D78" s="31">
        <v>862</v>
      </c>
      <c r="E78" s="31">
        <v>860</v>
      </c>
      <c r="F78" s="32"/>
      <c r="G78" s="32"/>
      <c r="H78" s="104">
        <v>57.992</v>
      </c>
      <c r="I78" s="104">
        <v>54.649</v>
      </c>
      <c r="J78" s="104">
        <v>59.45</v>
      </c>
      <c r="K78" s="33"/>
    </row>
    <row r="79" spans="1:11" s="34" customFormat="1" ht="11.25" customHeight="1">
      <c r="A79" s="36" t="s">
        <v>62</v>
      </c>
      <c r="B79" s="30"/>
      <c r="C79" s="31">
        <v>7567</v>
      </c>
      <c r="D79" s="31">
        <v>5006</v>
      </c>
      <c r="E79" s="31">
        <v>6355</v>
      </c>
      <c r="F79" s="32"/>
      <c r="G79" s="32"/>
      <c r="H79" s="104">
        <v>730.981</v>
      </c>
      <c r="I79" s="104">
        <v>483.167</v>
      </c>
      <c r="J79" s="104">
        <v>721.77</v>
      </c>
      <c r="K79" s="33"/>
    </row>
    <row r="80" spans="1:11" s="43" customFormat="1" ht="11.25" customHeight="1">
      <c r="A80" s="44" t="s">
        <v>63</v>
      </c>
      <c r="B80" s="38"/>
      <c r="C80" s="39">
        <v>24834</v>
      </c>
      <c r="D80" s="39">
        <v>22234</v>
      </c>
      <c r="E80" s="39">
        <v>22731</v>
      </c>
      <c r="F80" s="40">
        <v>102.23531528290006</v>
      </c>
      <c r="G80" s="41"/>
      <c r="H80" s="105">
        <v>2229.9749999999995</v>
      </c>
      <c r="I80" s="106">
        <v>1963.051</v>
      </c>
      <c r="J80" s="106">
        <v>2114.188</v>
      </c>
      <c r="K80" s="42">
        <v>107.69908677869297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622</v>
      </c>
      <c r="D82" s="31">
        <v>565</v>
      </c>
      <c r="E82" s="31">
        <v>565</v>
      </c>
      <c r="F82" s="32"/>
      <c r="G82" s="32"/>
      <c r="H82" s="104">
        <v>54.222</v>
      </c>
      <c r="I82" s="104">
        <v>53.594</v>
      </c>
      <c r="J82" s="104">
        <v>53.594</v>
      </c>
      <c r="K82" s="33"/>
    </row>
    <row r="83" spans="1:11" s="34" customFormat="1" ht="11.25" customHeight="1">
      <c r="A83" s="36" t="s">
        <v>65</v>
      </c>
      <c r="B83" s="30"/>
      <c r="C83" s="31">
        <v>267</v>
      </c>
      <c r="D83" s="31">
        <v>259</v>
      </c>
      <c r="E83" s="31">
        <v>260</v>
      </c>
      <c r="F83" s="32"/>
      <c r="G83" s="32"/>
      <c r="H83" s="104">
        <v>19.876</v>
      </c>
      <c r="I83" s="104">
        <v>18.021</v>
      </c>
      <c r="J83" s="104">
        <v>18.001</v>
      </c>
      <c r="K83" s="33"/>
    </row>
    <row r="84" spans="1:11" s="43" customFormat="1" ht="11.25" customHeight="1">
      <c r="A84" s="37" t="s">
        <v>66</v>
      </c>
      <c r="B84" s="38"/>
      <c r="C84" s="39">
        <v>889</v>
      </c>
      <c r="D84" s="39">
        <v>824</v>
      </c>
      <c r="E84" s="39">
        <v>825</v>
      </c>
      <c r="F84" s="40">
        <v>100.12135922330097</v>
      </c>
      <c r="G84" s="41"/>
      <c r="H84" s="105">
        <v>74.098</v>
      </c>
      <c r="I84" s="106">
        <v>71.61500000000001</v>
      </c>
      <c r="J84" s="106">
        <v>71.595</v>
      </c>
      <c r="K84" s="42">
        <v>99.97207288975773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60852</v>
      </c>
      <c r="D87" s="54">
        <v>56128</v>
      </c>
      <c r="E87" s="54">
        <v>57375</v>
      </c>
      <c r="F87" s="55">
        <f>IF(D87&gt;0,100*E87/D87,0)</f>
        <v>102.22170752565565</v>
      </c>
      <c r="G87" s="41"/>
      <c r="H87" s="109">
        <v>5163.465999999999</v>
      </c>
      <c r="I87" s="110">
        <v>4768.594999999999</v>
      </c>
      <c r="J87" s="110">
        <v>5217.078</v>
      </c>
      <c r="K87" s="55">
        <f>IF(I87&gt;0,100*J87/I87,0)</f>
        <v>109.40492954423685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K629"/>
  <sheetViews>
    <sheetView showZeros="0" view="pageBreakPreview" zoomScale="94" zoomScaleSheetLayoutView="94" zoomScalePageLayoutView="0" workbookViewId="0" topLeftCell="A1">
      <selection activeCell="I35" sqref="I35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4" width="11.57421875" style="7" customWidth="1"/>
    <col min="15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279</v>
      </c>
      <c r="B2" s="4"/>
      <c r="C2" s="4"/>
      <c r="D2" s="4"/>
      <c r="E2" s="5"/>
      <c r="F2" s="4"/>
      <c r="G2" s="4"/>
      <c r="H2" s="4"/>
      <c r="I2" s="6"/>
      <c r="J2" s="209" t="s">
        <v>271</v>
      </c>
      <c r="K2" s="209"/>
    </row>
    <row r="3" spans="1:11" s="1" customFormat="1" ht="11.25" customHeight="1" thickBot="1">
      <c r="A3" s="135" t="s">
        <v>272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 t="s">
        <v>280</v>
      </c>
      <c r="D6" s="17" t="s">
        <v>280</v>
      </c>
      <c r="E6" s="17" t="s">
        <v>280</v>
      </c>
      <c r="F6" s="18" t="s">
        <v>280</v>
      </c>
      <c r="G6" s="19"/>
      <c r="H6" s="16" t="s">
        <v>280</v>
      </c>
      <c r="I6" s="17" t="s">
        <v>280</v>
      </c>
      <c r="J6" s="17" t="s">
        <v>280</v>
      </c>
      <c r="K6" s="18" t="s">
        <v>280</v>
      </c>
    </row>
    <row r="7" spans="1:11" s="11" customFormat="1" ht="11.25" customHeight="1" thickBot="1">
      <c r="A7" s="20"/>
      <c r="B7" s="9"/>
      <c r="C7" s="21" t="s">
        <v>281</v>
      </c>
      <c r="D7" s="22" t="s">
        <v>282</v>
      </c>
      <c r="E7" s="22" t="s">
        <v>283</v>
      </c>
      <c r="F7" s="23" t="s">
        <v>278</v>
      </c>
      <c r="G7" s="24"/>
      <c r="H7" s="21" t="s">
        <v>281</v>
      </c>
      <c r="I7" s="22" t="s">
        <v>282</v>
      </c>
      <c r="J7" s="22" t="s">
        <v>283</v>
      </c>
      <c r="K7" s="23" t="s">
        <v>278</v>
      </c>
    </row>
    <row r="8" spans="1:11" s="1" customFormat="1" ht="11.25" customHeight="1">
      <c r="A8" s="25"/>
      <c r="B8" s="26"/>
      <c r="C8" s="26"/>
      <c r="D8" s="26"/>
      <c r="E8" s="26"/>
      <c r="F8" s="143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12</v>
      </c>
      <c r="D9" s="31">
        <v>279</v>
      </c>
      <c r="E9" s="31">
        <v>6</v>
      </c>
      <c r="F9" s="31">
        <v>297</v>
      </c>
      <c r="G9" s="32"/>
      <c r="H9" s="104">
        <v>0.84</v>
      </c>
      <c r="I9" s="104">
        <v>21.106</v>
      </c>
      <c r="J9" s="104">
        <v>0.78</v>
      </c>
      <c r="K9" s="145">
        <v>22.726</v>
      </c>
    </row>
    <row r="10" spans="1:11" s="34" customFormat="1" ht="11.25" customHeight="1">
      <c r="A10" s="36" t="s">
        <v>8</v>
      </c>
      <c r="B10" s="30"/>
      <c r="C10" s="31">
        <v>5</v>
      </c>
      <c r="D10" s="31">
        <v>190</v>
      </c>
      <c r="E10" s="31">
        <v>5</v>
      </c>
      <c r="F10" s="31">
        <v>200</v>
      </c>
      <c r="G10" s="32"/>
      <c r="H10" s="104">
        <v>0.35</v>
      </c>
      <c r="I10" s="104">
        <v>13.965</v>
      </c>
      <c r="J10" s="104">
        <v>0.33</v>
      </c>
      <c r="K10" s="145">
        <v>14.645</v>
      </c>
    </row>
    <row r="11" spans="1:11" s="34" customFormat="1" ht="11.25" customHeight="1">
      <c r="A11" s="29" t="s">
        <v>9</v>
      </c>
      <c r="B11" s="30"/>
      <c r="C11" s="31">
        <v>4</v>
      </c>
      <c r="D11" s="31">
        <v>215</v>
      </c>
      <c r="E11" s="31">
        <v>4</v>
      </c>
      <c r="F11" s="31">
        <v>223</v>
      </c>
      <c r="G11" s="32"/>
      <c r="H11" s="104">
        <v>0.28</v>
      </c>
      <c r="I11" s="104">
        <v>16.67</v>
      </c>
      <c r="J11" s="104">
        <v>0.242</v>
      </c>
      <c r="K11" s="145">
        <v>17.192</v>
      </c>
    </row>
    <row r="12" spans="1:11" s="34" customFormat="1" ht="11.25" customHeight="1">
      <c r="A12" s="36" t="s">
        <v>10</v>
      </c>
      <c r="B12" s="30"/>
      <c r="C12" s="31">
        <v>10</v>
      </c>
      <c r="D12" s="31">
        <v>307</v>
      </c>
      <c r="E12" s="31">
        <v>17</v>
      </c>
      <c r="F12" s="31">
        <v>334</v>
      </c>
      <c r="G12" s="32"/>
      <c r="H12" s="104">
        <v>0.949</v>
      </c>
      <c r="I12" s="104">
        <v>28.73</v>
      </c>
      <c r="J12" s="104">
        <v>1.452</v>
      </c>
      <c r="K12" s="145">
        <v>31.131</v>
      </c>
    </row>
    <row r="13" spans="1:11" s="43" customFormat="1" ht="11.25" customHeight="1">
      <c r="A13" s="37" t="s">
        <v>11</v>
      </c>
      <c r="B13" s="38"/>
      <c r="C13" s="39">
        <v>31</v>
      </c>
      <c r="D13" s="39">
        <v>991</v>
      </c>
      <c r="E13" s="39">
        <v>32</v>
      </c>
      <c r="F13" s="136">
        <v>1054</v>
      </c>
      <c r="G13" s="41"/>
      <c r="H13" s="105">
        <v>2.419</v>
      </c>
      <c r="I13" s="106">
        <v>80.471</v>
      </c>
      <c r="J13" s="106">
        <v>2.8040000000000003</v>
      </c>
      <c r="K13" s="146">
        <v>85.69399999999999</v>
      </c>
    </row>
    <row r="14" spans="1:11" s="34" customFormat="1" ht="11.25" customHeight="1">
      <c r="A14" s="36"/>
      <c r="B14" s="30"/>
      <c r="C14" s="31"/>
      <c r="D14" s="31"/>
      <c r="E14" s="31"/>
      <c r="F14" s="31"/>
      <c r="G14" s="32"/>
      <c r="H14" s="104"/>
      <c r="I14" s="104"/>
      <c r="J14" s="104"/>
      <c r="K14" s="145"/>
    </row>
    <row r="15" spans="1:11" s="43" customFormat="1" ht="11.25" customHeight="1">
      <c r="A15" s="37" t="s">
        <v>12</v>
      </c>
      <c r="B15" s="38"/>
      <c r="C15" s="39">
        <v>0</v>
      </c>
      <c r="D15" s="39">
        <v>140</v>
      </c>
      <c r="E15" s="39">
        <v>0</v>
      </c>
      <c r="F15" s="136">
        <v>140</v>
      </c>
      <c r="G15" s="41"/>
      <c r="H15" s="105">
        <v>0</v>
      </c>
      <c r="I15" s="106">
        <v>3.9</v>
      </c>
      <c r="J15" s="106">
        <v>0</v>
      </c>
      <c r="K15" s="146">
        <v>3.9</v>
      </c>
    </row>
    <row r="16" spans="1:11" s="34" customFormat="1" ht="11.25" customHeight="1">
      <c r="A16" s="35"/>
      <c r="B16" s="30"/>
      <c r="C16" s="31"/>
      <c r="D16" s="31"/>
      <c r="E16" s="31"/>
      <c r="F16" s="31"/>
      <c r="G16" s="32"/>
      <c r="H16" s="104"/>
      <c r="I16" s="104"/>
      <c r="J16" s="104"/>
      <c r="K16" s="145"/>
    </row>
    <row r="17" spans="1:11" s="43" customFormat="1" ht="11.25" customHeight="1">
      <c r="A17" s="37" t="s">
        <v>13</v>
      </c>
      <c r="B17" s="38"/>
      <c r="C17" s="39">
        <v>2</v>
      </c>
      <c r="D17" s="39">
        <v>7</v>
      </c>
      <c r="E17" s="39">
        <v>6</v>
      </c>
      <c r="F17" s="136">
        <v>15</v>
      </c>
      <c r="G17" s="41"/>
      <c r="H17" s="105">
        <v>0.071</v>
      </c>
      <c r="I17" s="106">
        <v>0.75</v>
      </c>
      <c r="J17" s="106">
        <v>0.27</v>
      </c>
      <c r="K17" s="146">
        <v>1.091</v>
      </c>
    </row>
    <row r="18" spans="1:11" s="34" customFormat="1" ht="11.25" customHeight="1">
      <c r="A18" s="36"/>
      <c r="B18" s="30"/>
      <c r="C18" s="31"/>
      <c r="D18" s="31"/>
      <c r="E18" s="31"/>
      <c r="F18" s="31"/>
      <c r="G18" s="32"/>
      <c r="H18" s="104"/>
      <c r="I18" s="104"/>
      <c r="J18" s="104"/>
      <c r="K18" s="145"/>
    </row>
    <row r="19" spans="1:11" s="34" customFormat="1" ht="11.25" customHeight="1">
      <c r="A19" s="29" t="s">
        <v>14</v>
      </c>
      <c r="B19" s="30"/>
      <c r="C19" s="31">
        <v>0</v>
      </c>
      <c r="D19" s="31">
        <v>55</v>
      </c>
      <c r="E19" s="31">
        <v>0</v>
      </c>
      <c r="F19" s="31">
        <v>55</v>
      </c>
      <c r="G19" s="32">
        <v>0</v>
      </c>
      <c r="H19" s="104">
        <v>0</v>
      </c>
      <c r="I19" s="104">
        <v>1.43</v>
      </c>
      <c r="J19" s="104">
        <v>0</v>
      </c>
      <c r="K19" s="145">
        <v>1.43</v>
      </c>
    </row>
    <row r="20" spans="1:11" s="34" customFormat="1" ht="11.25" customHeight="1">
      <c r="A20" s="36" t="s">
        <v>15</v>
      </c>
      <c r="B20" s="30"/>
      <c r="C20" s="31">
        <v>0</v>
      </c>
      <c r="D20" s="31">
        <v>75</v>
      </c>
      <c r="E20" s="31">
        <v>0</v>
      </c>
      <c r="F20" s="31">
        <v>75</v>
      </c>
      <c r="G20" s="32">
        <v>0</v>
      </c>
      <c r="H20" s="104">
        <v>0</v>
      </c>
      <c r="I20" s="104">
        <v>1.725</v>
      </c>
      <c r="J20" s="104">
        <v>0</v>
      </c>
      <c r="K20" s="145">
        <v>1.725</v>
      </c>
    </row>
    <row r="21" spans="1:11" s="34" customFormat="1" ht="11.25" customHeight="1">
      <c r="A21" s="36" t="s">
        <v>16</v>
      </c>
      <c r="B21" s="30"/>
      <c r="C21" s="31">
        <v>0</v>
      </c>
      <c r="D21" s="31">
        <v>153</v>
      </c>
      <c r="E21" s="31">
        <v>0</v>
      </c>
      <c r="F21" s="31">
        <v>153</v>
      </c>
      <c r="G21" s="32">
        <v>0</v>
      </c>
      <c r="H21" s="104">
        <v>0</v>
      </c>
      <c r="I21" s="104">
        <v>3.58</v>
      </c>
      <c r="J21" s="104">
        <v>0</v>
      </c>
      <c r="K21" s="145">
        <v>3.58</v>
      </c>
    </row>
    <row r="22" spans="1:11" s="43" customFormat="1" ht="11.25" customHeight="1">
      <c r="A22" s="37" t="s">
        <v>17</v>
      </c>
      <c r="B22" s="38"/>
      <c r="C22" s="39">
        <v>0</v>
      </c>
      <c r="D22" s="39">
        <v>283</v>
      </c>
      <c r="E22" s="39">
        <v>0</v>
      </c>
      <c r="F22" s="136">
        <v>283</v>
      </c>
      <c r="G22" s="41"/>
      <c r="H22" s="105">
        <v>0</v>
      </c>
      <c r="I22" s="106">
        <v>6.735</v>
      </c>
      <c r="J22" s="106">
        <v>0</v>
      </c>
      <c r="K22" s="146">
        <v>6.735</v>
      </c>
    </row>
    <row r="23" spans="1:11" s="34" customFormat="1" ht="11.25" customHeight="1">
      <c r="A23" s="36"/>
      <c r="B23" s="30"/>
      <c r="C23" s="31"/>
      <c r="D23" s="31"/>
      <c r="E23" s="31"/>
      <c r="F23" s="31"/>
      <c r="G23" s="32"/>
      <c r="H23" s="104"/>
      <c r="I23" s="104"/>
      <c r="J23" s="104"/>
      <c r="K23" s="145"/>
    </row>
    <row r="24" spans="1:11" s="43" customFormat="1" ht="11.25" customHeight="1">
      <c r="A24" s="37" t="s">
        <v>18</v>
      </c>
      <c r="B24" s="38"/>
      <c r="C24" s="39">
        <v>0</v>
      </c>
      <c r="D24" s="39">
        <v>2019</v>
      </c>
      <c r="E24" s="39">
        <v>0</v>
      </c>
      <c r="F24" s="136">
        <v>2019</v>
      </c>
      <c r="G24" s="41"/>
      <c r="H24" s="105">
        <v>0</v>
      </c>
      <c r="I24" s="106">
        <v>150.848</v>
      </c>
      <c r="J24" s="106">
        <v>0</v>
      </c>
      <c r="K24" s="146">
        <v>150.848</v>
      </c>
    </row>
    <row r="25" spans="1:11" s="34" customFormat="1" ht="11.25" customHeight="1">
      <c r="A25" s="144"/>
      <c r="B25" s="30"/>
      <c r="C25" s="31"/>
      <c r="D25" s="31"/>
      <c r="E25" s="31"/>
      <c r="F25" s="31"/>
      <c r="G25" s="32"/>
      <c r="H25" s="104"/>
      <c r="I25" s="104"/>
      <c r="J25" s="104"/>
      <c r="K25" s="145"/>
    </row>
    <row r="26" spans="1:11" s="43" customFormat="1" ht="11.25" customHeight="1">
      <c r="A26" s="37" t="s">
        <v>19</v>
      </c>
      <c r="B26" s="38"/>
      <c r="C26" s="39">
        <v>0</v>
      </c>
      <c r="D26" s="39">
        <v>200</v>
      </c>
      <c r="E26" s="39">
        <v>0</v>
      </c>
      <c r="F26" s="136">
        <v>200</v>
      </c>
      <c r="G26" s="41"/>
      <c r="H26" s="105">
        <v>0</v>
      </c>
      <c r="I26" s="106">
        <v>14.5</v>
      </c>
      <c r="J26" s="106">
        <v>0</v>
      </c>
      <c r="K26" s="146">
        <v>14.5</v>
      </c>
    </row>
    <row r="27" spans="1:11" s="34" customFormat="1" ht="11.25" customHeight="1">
      <c r="A27" s="36"/>
      <c r="B27" s="30"/>
      <c r="C27" s="31"/>
      <c r="D27" s="31"/>
      <c r="E27" s="31"/>
      <c r="F27" s="31"/>
      <c r="G27" s="32"/>
      <c r="H27" s="104"/>
      <c r="I27" s="104"/>
      <c r="J27" s="104"/>
      <c r="K27" s="145"/>
    </row>
    <row r="28" spans="1:11" s="34" customFormat="1" ht="11.25" customHeight="1">
      <c r="A28" s="36" t="s">
        <v>20</v>
      </c>
      <c r="B28" s="30"/>
      <c r="C28" s="31">
        <v>1</v>
      </c>
      <c r="D28" s="31">
        <v>43</v>
      </c>
      <c r="E28" s="31">
        <v>0</v>
      </c>
      <c r="F28" s="31">
        <v>44</v>
      </c>
      <c r="G28" s="32"/>
      <c r="H28" s="104">
        <v>0.14</v>
      </c>
      <c r="I28" s="104">
        <v>4.73</v>
      </c>
      <c r="J28" s="104">
        <v>0</v>
      </c>
      <c r="K28" s="145">
        <v>4.87</v>
      </c>
    </row>
    <row r="29" spans="1:11" s="34" customFormat="1" ht="11.25" customHeight="1">
      <c r="A29" s="36" t="s">
        <v>21</v>
      </c>
      <c r="B29" s="30"/>
      <c r="C29" s="31">
        <v>2</v>
      </c>
      <c r="D29" s="31">
        <v>11</v>
      </c>
      <c r="E29" s="31">
        <v>0</v>
      </c>
      <c r="F29" s="31">
        <v>13</v>
      </c>
      <c r="G29" s="32"/>
      <c r="H29" s="104">
        <v>0.182</v>
      </c>
      <c r="I29" s="104">
        <v>0.581</v>
      </c>
      <c r="J29" s="104">
        <v>0.168</v>
      </c>
      <c r="K29" s="145">
        <v>0.931</v>
      </c>
    </row>
    <row r="30" spans="1:11" s="34" customFormat="1" ht="11.25" customHeight="1">
      <c r="A30" s="36" t="s">
        <v>22</v>
      </c>
      <c r="B30" s="30"/>
      <c r="C30" s="31">
        <v>0</v>
      </c>
      <c r="D30" s="31">
        <v>500</v>
      </c>
      <c r="E30" s="31">
        <v>0</v>
      </c>
      <c r="F30" s="31">
        <v>500</v>
      </c>
      <c r="G30" s="32"/>
      <c r="H30" s="104">
        <v>0</v>
      </c>
      <c r="I30" s="104">
        <v>41.65</v>
      </c>
      <c r="J30" s="104">
        <v>0</v>
      </c>
      <c r="K30" s="145">
        <v>41.65</v>
      </c>
    </row>
    <row r="31" spans="1:11" s="43" customFormat="1" ht="11.25" customHeight="1">
      <c r="A31" s="44" t="s">
        <v>23</v>
      </c>
      <c r="B31" s="38"/>
      <c r="C31" s="39">
        <v>3</v>
      </c>
      <c r="D31" s="39">
        <v>554</v>
      </c>
      <c r="E31" s="39">
        <v>0</v>
      </c>
      <c r="F31" s="136">
        <v>557</v>
      </c>
      <c r="G31" s="41"/>
      <c r="H31" s="105">
        <v>0.322</v>
      </c>
      <c r="I31" s="106">
        <v>46.961</v>
      </c>
      <c r="J31" s="106">
        <v>0.168</v>
      </c>
      <c r="K31" s="146">
        <v>47.451</v>
      </c>
    </row>
    <row r="32" spans="1:11" s="34" customFormat="1" ht="11.25" customHeight="1">
      <c r="A32" s="36"/>
      <c r="B32" s="30"/>
      <c r="C32" s="31"/>
      <c r="D32" s="31"/>
      <c r="E32" s="31"/>
      <c r="F32" s="31"/>
      <c r="G32" s="32"/>
      <c r="H32" s="104"/>
      <c r="I32" s="104"/>
      <c r="J32" s="104"/>
      <c r="K32" s="145"/>
    </row>
    <row r="33" spans="1:11" s="34" customFormat="1" ht="11.25" customHeight="1">
      <c r="A33" s="36" t="s">
        <v>24</v>
      </c>
      <c r="B33" s="30"/>
      <c r="C33" s="31">
        <v>30</v>
      </c>
      <c r="D33" s="31">
        <v>200</v>
      </c>
      <c r="E33" s="31">
        <v>40</v>
      </c>
      <c r="F33" s="31">
        <v>270</v>
      </c>
      <c r="G33" s="32"/>
      <c r="H33" s="104">
        <v>1.5</v>
      </c>
      <c r="I33" s="104">
        <v>11.29</v>
      </c>
      <c r="J33" s="104">
        <v>1.8</v>
      </c>
      <c r="K33" s="145">
        <v>14.59</v>
      </c>
    </row>
    <row r="34" spans="1:11" s="34" customFormat="1" ht="11.25" customHeight="1">
      <c r="A34" s="36" t="s">
        <v>25</v>
      </c>
      <c r="B34" s="30"/>
      <c r="C34" s="31">
        <v>27</v>
      </c>
      <c r="D34" s="31">
        <v>230</v>
      </c>
      <c r="E34" s="31">
        <v>0</v>
      </c>
      <c r="F34" s="31">
        <v>257</v>
      </c>
      <c r="G34" s="32"/>
      <c r="H34" s="104">
        <v>1</v>
      </c>
      <c r="I34" s="104">
        <v>9</v>
      </c>
      <c r="J34" s="104">
        <v>0</v>
      </c>
      <c r="K34" s="145">
        <v>10</v>
      </c>
    </row>
    <row r="35" spans="1:11" s="34" customFormat="1" ht="11.25" customHeight="1">
      <c r="A35" s="36" t="s">
        <v>26</v>
      </c>
      <c r="B35" s="30"/>
      <c r="C35" s="31">
        <v>0</v>
      </c>
      <c r="D35" s="31">
        <v>140</v>
      </c>
      <c r="E35" s="31">
        <v>40</v>
      </c>
      <c r="F35" s="31">
        <v>180</v>
      </c>
      <c r="G35" s="32"/>
      <c r="H35" s="104">
        <v>0</v>
      </c>
      <c r="I35" s="104">
        <v>5.9</v>
      </c>
      <c r="J35" s="104">
        <v>1.7</v>
      </c>
      <c r="K35" s="145">
        <v>7.6</v>
      </c>
    </row>
    <row r="36" spans="1:11" s="34" customFormat="1" ht="11.25" customHeight="1">
      <c r="A36" s="36" t="s">
        <v>27</v>
      </c>
      <c r="B36" s="30"/>
      <c r="C36" s="31">
        <v>7</v>
      </c>
      <c r="D36" s="31">
        <v>303</v>
      </c>
      <c r="E36" s="31">
        <v>34</v>
      </c>
      <c r="F36" s="31">
        <v>344</v>
      </c>
      <c r="G36" s="32"/>
      <c r="H36" s="104">
        <v>0.223</v>
      </c>
      <c r="I36" s="104">
        <v>10.242</v>
      </c>
      <c r="J36" s="104">
        <v>1.164</v>
      </c>
      <c r="K36" s="145">
        <v>11.629</v>
      </c>
    </row>
    <row r="37" spans="1:11" s="43" customFormat="1" ht="11.25" customHeight="1">
      <c r="A37" s="37" t="s">
        <v>28</v>
      </c>
      <c r="B37" s="38"/>
      <c r="C37" s="39">
        <v>64</v>
      </c>
      <c r="D37" s="39">
        <v>873</v>
      </c>
      <c r="E37" s="39">
        <v>114</v>
      </c>
      <c r="F37" s="136">
        <v>1051</v>
      </c>
      <c r="G37" s="41"/>
      <c r="H37" s="105">
        <v>2.723</v>
      </c>
      <c r="I37" s="106">
        <v>36.432</v>
      </c>
      <c r="J37" s="106">
        <v>4.664</v>
      </c>
      <c r="K37" s="146">
        <v>43.818999999999996</v>
      </c>
    </row>
    <row r="38" spans="1:11" s="34" customFormat="1" ht="11.25" customHeight="1">
      <c r="A38" s="36"/>
      <c r="B38" s="30"/>
      <c r="C38" s="31"/>
      <c r="D38" s="31"/>
      <c r="E38" s="31"/>
      <c r="F38" s="31"/>
      <c r="G38" s="32"/>
      <c r="H38" s="104"/>
      <c r="I38" s="104"/>
      <c r="J38" s="104"/>
      <c r="K38" s="145"/>
    </row>
    <row r="39" spans="1:11" s="43" customFormat="1" ht="11.25" customHeight="1">
      <c r="A39" s="37" t="s">
        <v>29</v>
      </c>
      <c r="B39" s="38"/>
      <c r="C39" s="39">
        <v>80</v>
      </c>
      <c r="D39" s="39">
        <v>230</v>
      </c>
      <c r="E39" s="39">
        <v>50</v>
      </c>
      <c r="F39" s="136">
        <v>360</v>
      </c>
      <c r="G39" s="41"/>
      <c r="H39" s="105">
        <v>1.93</v>
      </c>
      <c r="I39" s="106">
        <v>5.5</v>
      </c>
      <c r="J39" s="106">
        <v>1.2</v>
      </c>
      <c r="K39" s="146">
        <v>8.63</v>
      </c>
    </row>
    <row r="40" spans="1:11" s="34" customFormat="1" ht="11.25" customHeight="1">
      <c r="A40" s="36"/>
      <c r="B40" s="30"/>
      <c r="C40" s="31"/>
      <c r="D40" s="31"/>
      <c r="E40" s="31"/>
      <c r="F40" s="31"/>
      <c r="G40" s="32"/>
      <c r="H40" s="104">
        <v>0</v>
      </c>
      <c r="I40" s="104">
        <v>0</v>
      </c>
      <c r="J40" s="104">
        <v>0</v>
      </c>
      <c r="K40" s="145">
        <v>0</v>
      </c>
    </row>
    <row r="41" spans="1:11" s="34" customFormat="1" ht="11.25" customHeight="1">
      <c r="A41" s="29" t="s">
        <v>30</v>
      </c>
      <c r="B41" s="30"/>
      <c r="C41" s="31">
        <v>0</v>
      </c>
      <c r="D41" s="31">
        <v>11</v>
      </c>
      <c r="E41" s="31">
        <v>0</v>
      </c>
      <c r="F41" s="31">
        <v>11</v>
      </c>
      <c r="G41" s="32"/>
      <c r="H41" s="104">
        <v>0</v>
      </c>
      <c r="I41" s="104">
        <v>0.595</v>
      </c>
      <c r="J41" s="104">
        <v>0</v>
      </c>
      <c r="K41" s="145">
        <v>0.595</v>
      </c>
    </row>
    <row r="42" spans="1:11" s="34" customFormat="1" ht="11.25" customHeight="1">
      <c r="A42" s="36" t="s">
        <v>31</v>
      </c>
      <c r="B42" s="30"/>
      <c r="C42" s="31">
        <v>0</v>
      </c>
      <c r="D42" s="31">
        <v>2</v>
      </c>
      <c r="E42" s="31">
        <v>0</v>
      </c>
      <c r="F42" s="31">
        <v>2</v>
      </c>
      <c r="G42" s="32"/>
      <c r="H42" s="104">
        <v>0</v>
      </c>
      <c r="I42" s="104">
        <v>0.13</v>
      </c>
      <c r="J42" s="104">
        <v>0</v>
      </c>
      <c r="K42" s="145">
        <v>0.13</v>
      </c>
    </row>
    <row r="43" spans="1:11" s="34" customFormat="1" ht="11.25" customHeight="1">
      <c r="A43" s="36" t="s">
        <v>32</v>
      </c>
      <c r="B43" s="30"/>
      <c r="C43" s="31">
        <v>0</v>
      </c>
      <c r="D43" s="31">
        <v>9</v>
      </c>
      <c r="E43" s="31">
        <v>0</v>
      </c>
      <c r="F43" s="31">
        <v>9</v>
      </c>
      <c r="G43" s="32"/>
      <c r="H43" s="104">
        <v>0</v>
      </c>
      <c r="I43" s="104">
        <v>0.7</v>
      </c>
      <c r="J43" s="104">
        <v>0</v>
      </c>
      <c r="K43" s="145">
        <v>0.7</v>
      </c>
    </row>
    <row r="44" spans="1:11" s="34" customFormat="1" ht="11.25" customHeight="1">
      <c r="A44" s="36" t="s">
        <v>33</v>
      </c>
      <c r="B44" s="30"/>
      <c r="C44" s="31">
        <v>0</v>
      </c>
      <c r="D44" s="31">
        <v>4</v>
      </c>
      <c r="E44" s="31">
        <v>0</v>
      </c>
      <c r="F44" s="31">
        <v>4</v>
      </c>
      <c r="G44" s="32"/>
      <c r="H44" s="104">
        <v>0</v>
      </c>
      <c r="I44" s="104">
        <v>0.196</v>
      </c>
      <c r="J44" s="104">
        <v>0</v>
      </c>
      <c r="K44" s="145">
        <v>0.196</v>
      </c>
    </row>
    <row r="45" spans="1:11" s="34" customFormat="1" ht="11.25" customHeight="1">
      <c r="A45" s="36" t="s">
        <v>34</v>
      </c>
      <c r="B45" s="30"/>
      <c r="C45" s="31">
        <v>0</v>
      </c>
      <c r="D45" s="31">
        <v>15</v>
      </c>
      <c r="E45" s="31">
        <v>0</v>
      </c>
      <c r="F45" s="31">
        <v>15</v>
      </c>
      <c r="G45" s="32"/>
      <c r="H45" s="104">
        <v>0</v>
      </c>
      <c r="I45" s="104">
        <v>0.45</v>
      </c>
      <c r="J45" s="104">
        <v>0</v>
      </c>
      <c r="K45" s="145">
        <v>0.45</v>
      </c>
    </row>
    <row r="46" spans="1:11" s="34" customFormat="1" ht="11.25" customHeight="1">
      <c r="A46" s="36" t="s">
        <v>35</v>
      </c>
      <c r="B46" s="30"/>
      <c r="C46" s="31">
        <v>0</v>
      </c>
      <c r="D46" s="31">
        <v>12</v>
      </c>
      <c r="E46" s="31">
        <v>0</v>
      </c>
      <c r="F46" s="31">
        <v>12</v>
      </c>
      <c r="G46" s="32"/>
      <c r="H46" s="104">
        <v>0</v>
      </c>
      <c r="I46" s="104">
        <v>0.42</v>
      </c>
      <c r="J46" s="104">
        <v>0</v>
      </c>
      <c r="K46" s="145">
        <v>0.42</v>
      </c>
    </row>
    <row r="47" spans="1:11" s="34" customFormat="1" ht="11.25" customHeight="1">
      <c r="A47" s="36" t="s">
        <v>36</v>
      </c>
      <c r="B47" s="30"/>
      <c r="C47" s="31">
        <v>0</v>
      </c>
      <c r="D47" s="31">
        <v>0</v>
      </c>
      <c r="E47" s="31">
        <v>0</v>
      </c>
      <c r="F47" s="31">
        <v>0</v>
      </c>
      <c r="G47" s="32"/>
      <c r="H47" s="104">
        <v>0</v>
      </c>
      <c r="I47" s="104">
        <v>0</v>
      </c>
      <c r="J47" s="104">
        <v>0</v>
      </c>
      <c r="K47" s="145">
        <v>0</v>
      </c>
    </row>
    <row r="48" spans="1:11" s="34" customFormat="1" ht="11.25" customHeight="1">
      <c r="A48" s="36" t="s">
        <v>37</v>
      </c>
      <c r="B48" s="30"/>
      <c r="C48" s="31">
        <v>0</v>
      </c>
      <c r="D48" s="31">
        <v>7</v>
      </c>
      <c r="E48" s="31">
        <v>0</v>
      </c>
      <c r="F48" s="31">
        <v>7</v>
      </c>
      <c r="G48" s="32"/>
      <c r="H48" s="104">
        <v>0</v>
      </c>
      <c r="I48" s="104">
        <v>0.266</v>
      </c>
      <c r="J48" s="104">
        <v>0</v>
      </c>
      <c r="K48" s="145">
        <v>0.266</v>
      </c>
    </row>
    <row r="49" spans="1:11" s="34" customFormat="1" ht="11.25" customHeight="1">
      <c r="A49" s="36" t="s">
        <v>38</v>
      </c>
      <c r="B49" s="30"/>
      <c r="C49" s="31">
        <v>0</v>
      </c>
      <c r="D49" s="31">
        <v>12</v>
      </c>
      <c r="E49" s="31">
        <v>0</v>
      </c>
      <c r="F49" s="31">
        <v>12</v>
      </c>
      <c r="G49" s="32"/>
      <c r="H49" s="104">
        <v>0</v>
      </c>
      <c r="I49" s="104">
        <v>0.36</v>
      </c>
      <c r="J49" s="104">
        <v>0</v>
      </c>
      <c r="K49" s="145">
        <v>0.36</v>
      </c>
    </row>
    <row r="50" spans="1:11" s="43" customFormat="1" ht="11.25" customHeight="1">
      <c r="A50" s="44" t="s">
        <v>39</v>
      </c>
      <c r="B50" s="38"/>
      <c r="C50" s="39">
        <v>0</v>
      </c>
      <c r="D50" s="39">
        <v>72</v>
      </c>
      <c r="E50" s="39">
        <v>0</v>
      </c>
      <c r="F50" s="136">
        <v>72</v>
      </c>
      <c r="G50" s="41"/>
      <c r="H50" s="105">
        <v>0</v>
      </c>
      <c r="I50" s="106">
        <v>3.1169999999999995</v>
      </c>
      <c r="J50" s="106">
        <v>0</v>
      </c>
      <c r="K50" s="146">
        <v>3.1169999999999995</v>
      </c>
    </row>
    <row r="51" spans="1:11" s="34" customFormat="1" ht="11.25" customHeight="1">
      <c r="A51" s="36"/>
      <c r="B51" s="45"/>
      <c r="C51" s="46"/>
      <c r="D51" s="46"/>
      <c r="E51" s="46"/>
      <c r="F51" s="46"/>
      <c r="G51" s="32"/>
      <c r="H51" s="104"/>
      <c r="I51" s="104"/>
      <c r="J51" s="104"/>
      <c r="K51" s="145"/>
    </row>
    <row r="52" spans="1:11" s="43" customFormat="1" ht="11.25" customHeight="1">
      <c r="A52" s="37" t="s">
        <v>40</v>
      </c>
      <c r="B52" s="38"/>
      <c r="C52" s="39">
        <v>1</v>
      </c>
      <c r="D52" s="39">
        <v>43</v>
      </c>
      <c r="E52" s="39">
        <v>5</v>
      </c>
      <c r="F52" s="136">
        <v>49</v>
      </c>
      <c r="G52" s="41"/>
      <c r="H52" s="105">
        <v>0.094</v>
      </c>
      <c r="I52" s="106">
        <v>4.026</v>
      </c>
      <c r="J52" s="106">
        <v>0.468</v>
      </c>
      <c r="K52" s="146">
        <v>4.588</v>
      </c>
    </row>
    <row r="53" spans="1:11" s="34" customFormat="1" ht="11.25" customHeight="1">
      <c r="A53" s="36"/>
      <c r="B53" s="30"/>
      <c r="C53" s="31"/>
      <c r="D53" s="31"/>
      <c r="E53" s="31"/>
      <c r="F53" s="31"/>
      <c r="G53" s="32"/>
      <c r="H53" s="104"/>
      <c r="I53" s="104"/>
      <c r="J53" s="104"/>
      <c r="K53" s="145"/>
    </row>
    <row r="54" spans="1:11" s="34" customFormat="1" ht="11.25" customHeight="1">
      <c r="A54" s="36" t="s">
        <v>41</v>
      </c>
      <c r="B54" s="30"/>
      <c r="C54" s="31">
        <v>0</v>
      </c>
      <c r="D54" s="31">
        <v>186</v>
      </c>
      <c r="E54" s="31">
        <v>0</v>
      </c>
      <c r="F54" s="31">
        <v>186</v>
      </c>
      <c r="G54" s="32"/>
      <c r="H54" s="104">
        <v>0</v>
      </c>
      <c r="I54" s="104">
        <v>14.308</v>
      </c>
      <c r="J54" s="104">
        <v>0</v>
      </c>
      <c r="K54" s="145">
        <v>14.308</v>
      </c>
    </row>
    <row r="55" spans="1:11" s="34" customFormat="1" ht="11.25" customHeight="1">
      <c r="A55" s="36" t="s">
        <v>42</v>
      </c>
      <c r="B55" s="30"/>
      <c r="C55" s="31">
        <v>0</v>
      </c>
      <c r="D55" s="31">
        <v>154</v>
      </c>
      <c r="E55" s="31">
        <v>0</v>
      </c>
      <c r="F55" s="31">
        <v>154</v>
      </c>
      <c r="G55" s="32"/>
      <c r="H55" s="104">
        <v>0</v>
      </c>
      <c r="I55" s="104">
        <v>11.69</v>
      </c>
      <c r="J55" s="104">
        <v>0</v>
      </c>
      <c r="K55" s="145">
        <v>11.69</v>
      </c>
    </row>
    <row r="56" spans="1:11" s="34" customFormat="1" ht="11.25" customHeight="1">
      <c r="A56" s="36" t="s">
        <v>43</v>
      </c>
      <c r="B56" s="30"/>
      <c r="C56" s="31">
        <v>0</v>
      </c>
      <c r="D56" s="31">
        <v>43</v>
      </c>
      <c r="E56" s="31">
        <v>0</v>
      </c>
      <c r="F56" s="31">
        <v>43</v>
      </c>
      <c r="G56" s="32"/>
      <c r="H56" s="104">
        <v>0</v>
      </c>
      <c r="I56" s="104">
        <v>0.71</v>
      </c>
      <c r="J56" s="104">
        <v>0</v>
      </c>
      <c r="K56" s="145">
        <v>0.71</v>
      </c>
    </row>
    <row r="57" spans="1:11" s="34" customFormat="1" ht="11.25" customHeight="1">
      <c r="A57" s="36" t="s">
        <v>44</v>
      </c>
      <c r="B57" s="30"/>
      <c r="C57" s="31">
        <v>0</v>
      </c>
      <c r="D57" s="31">
        <v>18</v>
      </c>
      <c r="E57" s="31">
        <v>0</v>
      </c>
      <c r="F57" s="31">
        <v>18</v>
      </c>
      <c r="G57" s="32"/>
      <c r="H57" s="104">
        <v>0</v>
      </c>
      <c r="I57" s="104">
        <v>0.31</v>
      </c>
      <c r="J57" s="104">
        <v>0</v>
      </c>
      <c r="K57" s="145">
        <v>0.31</v>
      </c>
    </row>
    <row r="58" spans="1:11" s="34" customFormat="1" ht="11.25" customHeight="1">
      <c r="A58" s="36" t="s">
        <v>45</v>
      </c>
      <c r="B58" s="30"/>
      <c r="C58" s="31">
        <v>0</v>
      </c>
      <c r="D58" s="31">
        <v>554</v>
      </c>
      <c r="E58" s="31">
        <v>0</v>
      </c>
      <c r="F58" s="31">
        <v>554</v>
      </c>
      <c r="G58" s="32"/>
      <c r="H58" s="104">
        <v>0</v>
      </c>
      <c r="I58" s="104">
        <v>46.91</v>
      </c>
      <c r="J58" s="104">
        <v>0</v>
      </c>
      <c r="K58" s="145">
        <v>46.91</v>
      </c>
    </row>
    <row r="59" spans="1:11" s="43" customFormat="1" ht="11.25" customHeight="1">
      <c r="A59" s="37" t="s">
        <v>46</v>
      </c>
      <c r="B59" s="38"/>
      <c r="C59" s="39">
        <v>0</v>
      </c>
      <c r="D59" s="39">
        <v>955</v>
      </c>
      <c r="E59" s="39">
        <v>0</v>
      </c>
      <c r="F59" s="136">
        <v>955</v>
      </c>
      <c r="G59" s="41"/>
      <c r="H59" s="105">
        <v>0</v>
      </c>
      <c r="I59" s="106">
        <v>73.928</v>
      </c>
      <c r="J59" s="106">
        <v>0</v>
      </c>
      <c r="K59" s="146">
        <v>73.928</v>
      </c>
    </row>
    <row r="60" spans="1:11" s="34" customFormat="1" ht="11.25" customHeight="1">
      <c r="A60" s="36"/>
      <c r="B60" s="30"/>
      <c r="C60" s="31"/>
      <c r="D60" s="31"/>
      <c r="E60" s="31"/>
      <c r="F60" s="31"/>
      <c r="G60" s="32"/>
      <c r="H60" s="104"/>
      <c r="I60" s="104"/>
      <c r="J60" s="104"/>
      <c r="K60" s="145"/>
    </row>
    <row r="61" spans="1:11" s="34" customFormat="1" ht="11.25" customHeight="1">
      <c r="A61" s="36" t="s">
        <v>47</v>
      </c>
      <c r="B61" s="30"/>
      <c r="C61" s="31">
        <v>145</v>
      </c>
      <c r="D61" s="31">
        <v>155</v>
      </c>
      <c r="E61" s="31">
        <v>270</v>
      </c>
      <c r="F61" s="31">
        <v>570</v>
      </c>
      <c r="G61" s="32"/>
      <c r="H61" s="104">
        <v>18.85</v>
      </c>
      <c r="I61" s="104">
        <v>10.85</v>
      </c>
      <c r="J61" s="104">
        <v>32.4</v>
      </c>
      <c r="K61" s="145">
        <v>62.1</v>
      </c>
    </row>
    <row r="62" spans="1:11" s="34" customFormat="1" ht="11.25" customHeight="1">
      <c r="A62" s="36" t="s">
        <v>48</v>
      </c>
      <c r="B62" s="30"/>
      <c r="C62" s="31">
        <v>91</v>
      </c>
      <c r="D62" s="31">
        <v>341</v>
      </c>
      <c r="E62" s="31">
        <v>78</v>
      </c>
      <c r="F62" s="31">
        <v>510</v>
      </c>
      <c r="G62" s="32"/>
      <c r="H62" s="104">
        <v>2.867</v>
      </c>
      <c r="I62" s="104">
        <v>11.29</v>
      </c>
      <c r="J62" s="104">
        <v>2.142</v>
      </c>
      <c r="K62" s="145">
        <v>16.299</v>
      </c>
    </row>
    <row r="63" spans="1:11" s="34" customFormat="1" ht="11.25" customHeight="1">
      <c r="A63" s="36" t="s">
        <v>49</v>
      </c>
      <c r="B63" s="30"/>
      <c r="C63" s="31">
        <v>19</v>
      </c>
      <c r="D63" s="31">
        <v>155</v>
      </c>
      <c r="E63" s="31">
        <v>0</v>
      </c>
      <c r="F63" s="31">
        <v>174</v>
      </c>
      <c r="G63" s="32"/>
      <c r="H63" s="104">
        <v>0.857</v>
      </c>
      <c r="I63" s="104">
        <v>7.082</v>
      </c>
      <c r="J63" s="104">
        <v>0</v>
      </c>
      <c r="K63" s="145">
        <v>7.939</v>
      </c>
    </row>
    <row r="64" spans="1:11" s="43" customFormat="1" ht="11.25" customHeight="1">
      <c r="A64" s="37" t="s">
        <v>50</v>
      </c>
      <c r="B64" s="38"/>
      <c r="C64" s="39">
        <v>255</v>
      </c>
      <c r="D64" s="39">
        <v>651</v>
      </c>
      <c r="E64" s="39">
        <v>348</v>
      </c>
      <c r="F64" s="136">
        <v>1254</v>
      </c>
      <c r="G64" s="41"/>
      <c r="H64" s="105">
        <v>22.574</v>
      </c>
      <c r="I64" s="106">
        <v>29.222</v>
      </c>
      <c r="J64" s="106">
        <v>34.542</v>
      </c>
      <c r="K64" s="146">
        <v>86.338</v>
      </c>
    </row>
    <row r="65" spans="1:11" s="34" customFormat="1" ht="11.25" customHeight="1">
      <c r="A65" s="36"/>
      <c r="B65" s="30"/>
      <c r="C65" s="31"/>
      <c r="D65" s="31"/>
      <c r="E65" s="31"/>
      <c r="F65" s="31"/>
      <c r="G65" s="32"/>
      <c r="H65" s="104"/>
      <c r="I65" s="104"/>
      <c r="J65" s="104"/>
      <c r="K65" s="145"/>
    </row>
    <row r="66" spans="1:11" s="43" customFormat="1" ht="11.25" customHeight="1">
      <c r="A66" s="37" t="s">
        <v>51</v>
      </c>
      <c r="B66" s="38"/>
      <c r="C66" s="39">
        <v>959</v>
      </c>
      <c r="D66" s="39">
        <v>465</v>
      </c>
      <c r="E66" s="39">
        <v>991</v>
      </c>
      <c r="F66" s="136">
        <v>2415</v>
      </c>
      <c r="G66" s="41"/>
      <c r="H66" s="105">
        <v>120.509</v>
      </c>
      <c r="I66" s="106">
        <v>35.828</v>
      </c>
      <c r="J66" s="106">
        <v>120.509</v>
      </c>
      <c r="K66" s="146">
        <v>276.846</v>
      </c>
    </row>
    <row r="67" spans="1:11" s="34" customFormat="1" ht="11.25" customHeight="1">
      <c r="A67" s="36"/>
      <c r="B67" s="30"/>
      <c r="C67" s="31"/>
      <c r="D67" s="31"/>
      <c r="E67" s="31"/>
      <c r="F67" s="31"/>
      <c r="G67" s="32"/>
      <c r="H67" s="104"/>
      <c r="I67" s="104"/>
      <c r="J67" s="104"/>
      <c r="K67" s="145"/>
    </row>
    <row r="68" spans="1:11" s="34" customFormat="1" ht="11.25" customHeight="1">
      <c r="A68" s="36" t="s">
        <v>52</v>
      </c>
      <c r="B68" s="30"/>
      <c r="C68" s="31">
        <v>0</v>
      </c>
      <c r="D68" s="31">
        <v>20625</v>
      </c>
      <c r="E68" s="31">
        <v>0</v>
      </c>
      <c r="F68" s="31">
        <v>20625</v>
      </c>
      <c r="G68" s="32"/>
      <c r="H68" s="104">
        <v>0</v>
      </c>
      <c r="I68" s="104">
        <v>1962.41</v>
      </c>
      <c r="J68" s="104">
        <v>0</v>
      </c>
      <c r="K68" s="145">
        <v>1962.41</v>
      </c>
    </row>
    <row r="69" spans="1:11" s="34" customFormat="1" ht="11.25" customHeight="1">
      <c r="A69" s="36" t="s">
        <v>53</v>
      </c>
      <c r="B69" s="30"/>
      <c r="C69" s="31">
        <v>0</v>
      </c>
      <c r="D69" s="31">
        <v>2770</v>
      </c>
      <c r="E69" s="31">
        <v>0</v>
      </c>
      <c r="F69" s="31">
        <v>2770</v>
      </c>
      <c r="G69" s="32"/>
      <c r="H69" s="104">
        <v>0</v>
      </c>
      <c r="I69" s="104">
        <v>261.4</v>
      </c>
      <c r="J69" s="104">
        <v>0</v>
      </c>
      <c r="K69" s="145">
        <v>261.4</v>
      </c>
    </row>
    <row r="70" spans="1:11" s="43" customFormat="1" ht="11.25" customHeight="1">
      <c r="A70" s="37" t="s">
        <v>54</v>
      </c>
      <c r="B70" s="38"/>
      <c r="C70" s="39">
        <v>0</v>
      </c>
      <c r="D70" s="39">
        <v>23395</v>
      </c>
      <c r="E70" s="39">
        <v>0</v>
      </c>
      <c r="F70" s="136">
        <v>23395</v>
      </c>
      <c r="G70" s="41"/>
      <c r="H70" s="105">
        <v>0</v>
      </c>
      <c r="I70" s="106">
        <v>2223.81</v>
      </c>
      <c r="J70" s="106">
        <v>0</v>
      </c>
      <c r="K70" s="146">
        <v>2223.81</v>
      </c>
    </row>
    <row r="71" spans="1:11" s="34" customFormat="1" ht="11.25" customHeight="1">
      <c r="A71" s="36"/>
      <c r="B71" s="30"/>
      <c r="C71" s="31"/>
      <c r="D71" s="31"/>
      <c r="E71" s="31"/>
      <c r="F71" s="31"/>
      <c r="G71" s="32"/>
      <c r="H71" s="104"/>
      <c r="I71" s="104"/>
      <c r="J71" s="104"/>
      <c r="K71" s="145"/>
    </row>
    <row r="72" spans="1:11" s="34" customFormat="1" ht="11.25" customHeight="1">
      <c r="A72" s="36" t="s">
        <v>55</v>
      </c>
      <c r="B72" s="30"/>
      <c r="C72" s="31">
        <v>6730</v>
      </c>
      <c r="D72" s="31">
        <v>900</v>
      </c>
      <c r="E72" s="31">
        <v>1925</v>
      </c>
      <c r="F72" s="31">
        <v>9555</v>
      </c>
      <c r="G72" s="32"/>
      <c r="H72" s="104">
        <v>586.56</v>
      </c>
      <c r="I72" s="104">
        <v>115.491</v>
      </c>
      <c r="J72" s="104">
        <v>204.329</v>
      </c>
      <c r="K72" s="145">
        <v>906.38</v>
      </c>
    </row>
    <row r="73" spans="1:11" s="34" customFormat="1" ht="11.25" customHeight="1">
      <c r="A73" s="36" t="s">
        <v>56</v>
      </c>
      <c r="B73" s="30"/>
      <c r="C73" s="31">
        <v>344</v>
      </c>
      <c r="D73" s="31">
        <v>1034</v>
      </c>
      <c r="E73" s="31">
        <v>154</v>
      </c>
      <c r="F73" s="31">
        <v>1532</v>
      </c>
      <c r="G73" s="32"/>
      <c r="H73" s="104">
        <v>10.985</v>
      </c>
      <c r="I73" s="104">
        <v>33.703</v>
      </c>
      <c r="J73" s="104">
        <v>5.25</v>
      </c>
      <c r="K73" s="145">
        <v>49.938</v>
      </c>
    </row>
    <row r="74" spans="1:11" s="34" customFormat="1" ht="11.25" customHeight="1">
      <c r="A74" s="36" t="s">
        <v>57</v>
      </c>
      <c r="B74" s="30"/>
      <c r="C74" s="31">
        <v>0</v>
      </c>
      <c r="D74" s="31">
        <v>70</v>
      </c>
      <c r="E74" s="31">
        <v>0</v>
      </c>
      <c r="F74" s="31">
        <v>70</v>
      </c>
      <c r="G74" s="32"/>
      <c r="H74" s="104">
        <v>0</v>
      </c>
      <c r="I74" s="104">
        <v>6.24</v>
      </c>
      <c r="J74" s="104">
        <v>0</v>
      </c>
      <c r="K74" s="145">
        <v>6.24</v>
      </c>
    </row>
    <row r="75" spans="1:11" s="34" customFormat="1" ht="11.25" customHeight="1">
      <c r="A75" s="36" t="s">
        <v>58</v>
      </c>
      <c r="B75" s="30"/>
      <c r="C75" s="31">
        <v>1625</v>
      </c>
      <c r="D75" s="31">
        <v>2148</v>
      </c>
      <c r="E75" s="31">
        <v>266</v>
      </c>
      <c r="F75" s="31">
        <v>4039</v>
      </c>
      <c r="G75" s="32"/>
      <c r="H75" s="104">
        <v>166.445</v>
      </c>
      <c r="I75" s="104">
        <v>175.551</v>
      </c>
      <c r="J75" s="104">
        <v>18.354</v>
      </c>
      <c r="K75" s="145">
        <v>360.35</v>
      </c>
    </row>
    <row r="76" spans="1:11" s="34" customFormat="1" ht="11.25" customHeight="1">
      <c r="A76" s="36" t="s">
        <v>59</v>
      </c>
      <c r="B76" s="30"/>
      <c r="C76" s="31">
        <v>10</v>
      </c>
      <c r="D76" s="31">
        <v>145</v>
      </c>
      <c r="E76" s="31">
        <v>15</v>
      </c>
      <c r="F76" s="31">
        <v>170</v>
      </c>
      <c r="G76" s="32"/>
      <c r="H76" s="104">
        <v>0.3</v>
      </c>
      <c r="I76" s="104">
        <v>3.7</v>
      </c>
      <c r="J76" s="104">
        <v>0.35</v>
      </c>
      <c r="K76" s="145">
        <v>4.35</v>
      </c>
    </row>
    <row r="77" spans="1:11" s="34" customFormat="1" ht="11.25" customHeight="1">
      <c r="A77" s="36" t="s">
        <v>60</v>
      </c>
      <c r="B77" s="30"/>
      <c r="C77" s="31">
        <v>0</v>
      </c>
      <c r="D77" s="31">
        <v>135</v>
      </c>
      <c r="E77" s="31">
        <v>15</v>
      </c>
      <c r="F77" s="31">
        <v>150</v>
      </c>
      <c r="G77" s="32"/>
      <c r="H77" s="104">
        <v>0</v>
      </c>
      <c r="I77" s="104">
        <v>5.26</v>
      </c>
      <c r="J77" s="104">
        <v>0.45</v>
      </c>
      <c r="K77" s="145">
        <v>5.71</v>
      </c>
    </row>
    <row r="78" spans="1:11" s="34" customFormat="1" ht="11.25" customHeight="1">
      <c r="A78" s="36" t="s">
        <v>61</v>
      </c>
      <c r="B78" s="30"/>
      <c r="C78" s="31">
        <v>350</v>
      </c>
      <c r="D78" s="31">
        <v>330</v>
      </c>
      <c r="E78" s="31">
        <v>180</v>
      </c>
      <c r="F78" s="31">
        <v>860</v>
      </c>
      <c r="G78" s="32"/>
      <c r="H78" s="104">
        <v>24.5</v>
      </c>
      <c r="I78" s="104">
        <v>21.45</v>
      </c>
      <c r="J78" s="104">
        <v>13.5</v>
      </c>
      <c r="K78" s="145">
        <v>59.45</v>
      </c>
    </row>
    <row r="79" spans="1:11" s="34" customFormat="1" ht="11.25" customHeight="1">
      <c r="A79" s="36" t="s">
        <v>62</v>
      </c>
      <c r="B79" s="30"/>
      <c r="C79" s="31">
        <v>62</v>
      </c>
      <c r="D79" s="31">
        <v>6263</v>
      </c>
      <c r="E79" s="31">
        <v>30</v>
      </c>
      <c r="F79" s="31">
        <v>6355</v>
      </c>
      <c r="G79" s="32"/>
      <c r="H79" s="104">
        <v>2.5</v>
      </c>
      <c r="I79" s="104">
        <v>717.77</v>
      </c>
      <c r="J79" s="104">
        <v>1.5</v>
      </c>
      <c r="K79" s="145">
        <v>721.77</v>
      </c>
    </row>
    <row r="80" spans="1:11" s="43" customFormat="1" ht="11.25" customHeight="1">
      <c r="A80" s="44" t="s">
        <v>63</v>
      </c>
      <c r="B80" s="38"/>
      <c r="C80" s="39">
        <v>9121</v>
      </c>
      <c r="D80" s="39">
        <v>11025</v>
      </c>
      <c r="E80" s="39">
        <v>2585</v>
      </c>
      <c r="F80" s="136">
        <v>22731</v>
      </c>
      <c r="G80" s="41"/>
      <c r="H80" s="105">
        <v>791.29</v>
      </c>
      <c r="I80" s="106">
        <v>1079.165</v>
      </c>
      <c r="J80" s="106">
        <v>243.73299999999998</v>
      </c>
      <c r="K80" s="146">
        <v>2114.188</v>
      </c>
    </row>
    <row r="81" spans="1:11" s="34" customFormat="1" ht="11.25" customHeight="1">
      <c r="A81" s="36"/>
      <c r="B81" s="30"/>
      <c r="C81" s="31"/>
      <c r="D81" s="31"/>
      <c r="E81" s="31"/>
      <c r="F81" s="31"/>
      <c r="G81" s="32"/>
      <c r="H81" s="104"/>
      <c r="I81" s="104"/>
      <c r="J81" s="104"/>
      <c r="K81" s="145"/>
    </row>
    <row r="82" spans="1:11" s="34" customFormat="1" ht="11.25" customHeight="1">
      <c r="A82" s="36" t="s">
        <v>64</v>
      </c>
      <c r="B82" s="30"/>
      <c r="C82" s="31">
        <v>265</v>
      </c>
      <c r="D82" s="31">
        <v>170</v>
      </c>
      <c r="E82" s="31">
        <v>130</v>
      </c>
      <c r="F82" s="31">
        <v>565</v>
      </c>
      <c r="G82" s="32"/>
      <c r="H82" s="104">
        <v>27.671</v>
      </c>
      <c r="I82" s="104">
        <v>12.218</v>
      </c>
      <c r="J82" s="104">
        <v>13.705</v>
      </c>
      <c r="K82" s="145">
        <v>53.594</v>
      </c>
    </row>
    <row r="83" spans="1:11" s="34" customFormat="1" ht="11.25" customHeight="1">
      <c r="A83" s="36" t="s">
        <v>65</v>
      </c>
      <c r="B83" s="30"/>
      <c r="C83" s="31">
        <v>80</v>
      </c>
      <c r="D83" s="31">
        <v>160</v>
      </c>
      <c r="E83" s="31">
        <v>20</v>
      </c>
      <c r="F83" s="31">
        <v>260</v>
      </c>
      <c r="G83" s="32"/>
      <c r="H83" s="104">
        <v>6</v>
      </c>
      <c r="I83" s="104">
        <v>10.701</v>
      </c>
      <c r="J83" s="104">
        <v>1.3</v>
      </c>
      <c r="K83" s="145">
        <v>18.001</v>
      </c>
    </row>
    <row r="84" spans="1:11" s="43" customFormat="1" ht="11.25" customHeight="1">
      <c r="A84" s="37" t="s">
        <v>66</v>
      </c>
      <c r="B84" s="38"/>
      <c r="C84" s="39">
        <v>345</v>
      </c>
      <c r="D84" s="39">
        <v>330</v>
      </c>
      <c r="E84" s="39">
        <v>150</v>
      </c>
      <c r="F84" s="136">
        <v>825</v>
      </c>
      <c r="G84" s="41"/>
      <c r="H84" s="105">
        <v>33.671</v>
      </c>
      <c r="I84" s="106">
        <v>22.919</v>
      </c>
      <c r="J84" s="106">
        <v>15.005</v>
      </c>
      <c r="K84" s="146">
        <v>71.595</v>
      </c>
    </row>
    <row r="85" spans="1:11" s="34" customFormat="1" ht="11.25" customHeight="1">
      <c r="A85" s="36"/>
      <c r="B85" s="30"/>
      <c r="C85" s="31"/>
      <c r="D85" s="31"/>
      <c r="E85" s="31"/>
      <c r="F85" s="31"/>
      <c r="G85" s="32"/>
      <c r="H85" s="104"/>
      <c r="I85" s="104"/>
      <c r="J85" s="104"/>
      <c r="K85" s="145"/>
    </row>
    <row r="86" spans="1:11" s="34" customFormat="1" ht="11.25" customHeight="1">
      <c r="A86" s="36" t="s">
        <v>67</v>
      </c>
      <c r="B86" s="30"/>
      <c r="C86" s="31">
        <v>10861</v>
      </c>
      <c r="D86" s="31">
        <v>42233</v>
      </c>
      <c r="E86" s="31">
        <v>4281</v>
      </c>
      <c r="F86" s="31">
        <v>57375</v>
      </c>
      <c r="G86" s="32"/>
      <c r="H86" s="104">
        <v>975.6030000000001</v>
      </c>
      <c r="I86" s="104">
        <v>3818.112</v>
      </c>
      <c r="J86" s="104">
        <v>423.36299999999994</v>
      </c>
      <c r="K86" s="145">
        <v>5217.078</v>
      </c>
    </row>
    <row r="87" spans="1:11" s="34" customFormat="1" ht="11.25" customHeight="1" thickBot="1">
      <c r="A87" s="36" t="s">
        <v>68</v>
      </c>
      <c r="B87" s="30"/>
      <c r="C87" s="31">
        <v>0</v>
      </c>
      <c r="D87" s="31">
        <v>0</v>
      </c>
      <c r="E87" s="31">
        <v>0</v>
      </c>
      <c r="F87" s="31">
        <v>0</v>
      </c>
      <c r="G87" s="32"/>
      <c r="H87" s="104">
        <v>0</v>
      </c>
      <c r="I87" s="104">
        <v>0</v>
      </c>
      <c r="J87" s="104">
        <v>0</v>
      </c>
      <c r="K87" s="145">
        <v>0</v>
      </c>
    </row>
    <row r="88" spans="1:11" s="34" customFormat="1" ht="11.25" customHeight="1">
      <c r="A88" s="48"/>
      <c r="B88" s="49"/>
      <c r="C88" s="50"/>
      <c r="D88" s="50"/>
      <c r="E88" s="50"/>
      <c r="F88" s="138"/>
      <c r="G88" s="32"/>
      <c r="H88" s="107"/>
      <c r="I88" s="108"/>
      <c r="J88" s="108"/>
      <c r="K88" s="147"/>
    </row>
    <row r="89" spans="1:11" s="43" customFormat="1" ht="11.25" customHeight="1">
      <c r="A89" s="52" t="s">
        <v>69</v>
      </c>
      <c r="B89" s="53"/>
      <c r="C89" s="54">
        <v>10861</v>
      </c>
      <c r="D89" s="54">
        <v>42233</v>
      </c>
      <c r="E89" s="54">
        <v>4281</v>
      </c>
      <c r="F89" s="139">
        <v>57375</v>
      </c>
      <c r="G89" s="41"/>
      <c r="H89" s="109">
        <v>975.6030000000001</v>
      </c>
      <c r="I89" s="110">
        <v>3818.112</v>
      </c>
      <c r="J89" s="110">
        <v>423.36299999999994</v>
      </c>
      <c r="K89" s="148">
        <v>5217.078</v>
      </c>
    </row>
    <row r="90" spans="1:11" s="43" customFormat="1" ht="11.25" customHeight="1">
      <c r="A90" s="52" t="s">
        <v>69</v>
      </c>
      <c r="B90" s="53"/>
      <c r="C90" s="54">
        <v>11310</v>
      </c>
      <c r="D90" s="54">
        <v>40134</v>
      </c>
      <c r="E90" s="54">
        <v>4684</v>
      </c>
      <c r="F90" s="139">
        <v>56128</v>
      </c>
      <c r="G90" s="41"/>
      <c r="H90" s="109">
        <v>991.8449999999998</v>
      </c>
      <c r="I90" s="110">
        <v>3336.107</v>
      </c>
      <c r="J90" s="110">
        <v>440.6430000000001</v>
      </c>
      <c r="K90" s="148">
        <v>4768.594999999999</v>
      </c>
    </row>
    <row r="91" spans="1:11" s="43" customFormat="1" ht="11.25" customHeight="1">
      <c r="A91" s="52" t="s">
        <v>69</v>
      </c>
      <c r="B91" s="53"/>
      <c r="C91" s="57">
        <v>96.03006189213086</v>
      </c>
      <c r="D91" s="57">
        <v>105.22997956844571</v>
      </c>
      <c r="E91" s="57">
        <v>91.39624252775405</v>
      </c>
      <c r="F91" s="140">
        <v>102.22170752565565</v>
      </c>
      <c r="G91" s="41"/>
      <c r="H91" s="56">
        <v>98.36244574505092</v>
      </c>
      <c r="I91" s="57">
        <v>114.44812771293007</v>
      </c>
      <c r="J91" s="57">
        <v>96.07845807150002</v>
      </c>
      <c r="K91" s="140">
        <v>109.40492954423685</v>
      </c>
    </row>
    <row r="92" spans="1:11" ht="11.25" customHeight="1" thickBot="1">
      <c r="A92" s="58"/>
      <c r="B92" s="59"/>
      <c r="C92" s="60"/>
      <c r="D92" s="60"/>
      <c r="E92" s="60"/>
      <c r="F92" s="141"/>
      <c r="G92" s="62"/>
      <c r="H92" s="63"/>
      <c r="I92" s="64"/>
      <c r="J92" s="64"/>
      <c r="K92" s="61"/>
    </row>
    <row r="626" ht="11.25" customHeight="1">
      <c r="B626" s="142"/>
    </row>
    <row r="627" ht="11.25" customHeight="1">
      <c r="B627" s="142"/>
    </row>
    <row r="628" ht="11.25" customHeight="1">
      <c r="B628" s="142"/>
    </row>
    <row r="629" ht="11.25" customHeight="1">
      <c r="B629" s="142"/>
    </row>
  </sheetData>
  <sheetProtection/>
  <mergeCells count="4">
    <mergeCell ref="A1:K1"/>
    <mergeCell ref="J2:K2"/>
    <mergeCell ref="C4:F4"/>
    <mergeCell ref="H4:K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1" zoomScaleSheetLayoutView="91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8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/>
      <c r="E15" s="39"/>
      <c r="F15" s="40"/>
      <c r="G15" s="41"/>
      <c r="H15" s="105">
        <v>0.01</v>
      </c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1</v>
      </c>
      <c r="D19" s="31"/>
      <c r="E19" s="31"/>
      <c r="F19" s="32"/>
      <c r="G19" s="32"/>
      <c r="H19" s="104">
        <v>0.012</v>
      </c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1</v>
      </c>
      <c r="D22" s="39"/>
      <c r="E22" s="39"/>
      <c r="F22" s="40"/>
      <c r="G22" s="41"/>
      <c r="H22" s="105">
        <v>0.012</v>
      </c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1269</v>
      </c>
      <c r="D24" s="39">
        <v>1165</v>
      </c>
      <c r="E24" s="39">
        <v>1156</v>
      </c>
      <c r="F24" s="40">
        <v>99.2274678111588</v>
      </c>
      <c r="G24" s="41"/>
      <c r="H24" s="105">
        <v>16.492</v>
      </c>
      <c r="I24" s="106">
        <v>14.872</v>
      </c>
      <c r="J24" s="106">
        <v>14.77</v>
      </c>
      <c r="K24" s="42">
        <v>99.31414739107046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175</v>
      </c>
      <c r="D26" s="39">
        <v>140</v>
      </c>
      <c r="E26" s="39">
        <v>140</v>
      </c>
      <c r="F26" s="40">
        <v>100</v>
      </c>
      <c r="G26" s="41"/>
      <c r="H26" s="105">
        <v>2.415</v>
      </c>
      <c r="I26" s="106">
        <v>2</v>
      </c>
      <c r="J26" s="106">
        <v>2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2</v>
      </c>
      <c r="D28" s="31">
        <v>1</v>
      </c>
      <c r="E28" s="31">
        <v>1</v>
      </c>
      <c r="F28" s="32"/>
      <c r="G28" s="32"/>
      <c r="H28" s="104">
        <v>0.038</v>
      </c>
      <c r="I28" s="104">
        <v>0.012</v>
      </c>
      <c r="J28" s="104">
        <v>0.012</v>
      </c>
      <c r="K28" s="33"/>
    </row>
    <row r="29" spans="1:11" s="34" customFormat="1" ht="11.25" customHeight="1">
      <c r="A29" s="36" t="s">
        <v>21</v>
      </c>
      <c r="B29" s="30"/>
      <c r="C29" s="31">
        <v>3</v>
      </c>
      <c r="D29" s="31"/>
      <c r="E29" s="31"/>
      <c r="F29" s="32"/>
      <c r="G29" s="32"/>
      <c r="H29" s="104">
        <v>0.036</v>
      </c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34</v>
      </c>
      <c r="D30" s="31">
        <v>24</v>
      </c>
      <c r="E30" s="31">
        <v>24</v>
      </c>
      <c r="F30" s="32"/>
      <c r="G30" s="32"/>
      <c r="H30" s="104">
        <v>0.833</v>
      </c>
      <c r="I30" s="104">
        <v>0.192</v>
      </c>
      <c r="J30" s="104">
        <v>0.192</v>
      </c>
      <c r="K30" s="33"/>
    </row>
    <row r="31" spans="1:11" s="43" customFormat="1" ht="11.25" customHeight="1">
      <c r="A31" s="44" t="s">
        <v>23</v>
      </c>
      <c r="B31" s="38"/>
      <c r="C31" s="39">
        <v>39</v>
      </c>
      <c r="D31" s="39">
        <v>25</v>
      </c>
      <c r="E31" s="39">
        <v>25</v>
      </c>
      <c r="F31" s="40">
        <v>100</v>
      </c>
      <c r="G31" s="41"/>
      <c r="H31" s="105">
        <v>0.9069999999999999</v>
      </c>
      <c r="I31" s="106">
        <v>0.20400000000000001</v>
      </c>
      <c r="J31" s="106">
        <v>0.20400000000000001</v>
      </c>
      <c r="K31" s="42"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353</v>
      </c>
      <c r="D33" s="31">
        <v>300</v>
      </c>
      <c r="E33" s="31">
        <v>350</v>
      </c>
      <c r="F33" s="32"/>
      <c r="G33" s="32"/>
      <c r="H33" s="104">
        <v>5.612</v>
      </c>
      <c r="I33" s="104">
        <v>3.3</v>
      </c>
      <c r="J33" s="104">
        <v>3.85</v>
      </c>
      <c r="K33" s="33"/>
    </row>
    <row r="34" spans="1:11" s="34" customFormat="1" ht="11.25" customHeight="1">
      <c r="A34" s="36" t="s">
        <v>25</v>
      </c>
      <c r="B34" s="30"/>
      <c r="C34" s="31">
        <v>15</v>
      </c>
      <c r="D34" s="31">
        <v>15</v>
      </c>
      <c r="E34" s="31">
        <v>15</v>
      </c>
      <c r="F34" s="32"/>
      <c r="G34" s="32"/>
      <c r="H34" s="104">
        <v>0.152</v>
      </c>
      <c r="I34" s="104">
        <v>0.15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8</v>
      </c>
      <c r="D35" s="31">
        <v>7</v>
      </c>
      <c r="E35" s="31">
        <v>7</v>
      </c>
      <c r="F35" s="32"/>
      <c r="G35" s="32"/>
      <c r="H35" s="104">
        <v>0.089</v>
      </c>
      <c r="I35" s="104">
        <v>0.09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415</v>
      </c>
      <c r="D36" s="31">
        <v>389</v>
      </c>
      <c r="E36" s="31">
        <v>389</v>
      </c>
      <c r="F36" s="32"/>
      <c r="G36" s="32"/>
      <c r="H36" s="104">
        <v>6.206</v>
      </c>
      <c r="I36" s="104">
        <v>5.811</v>
      </c>
      <c r="J36" s="104">
        <v>5.811</v>
      </c>
      <c r="K36" s="33"/>
    </row>
    <row r="37" spans="1:11" s="43" customFormat="1" ht="11.25" customHeight="1">
      <c r="A37" s="37" t="s">
        <v>28</v>
      </c>
      <c r="B37" s="38"/>
      <c r="C37" s="39">
        <v>791</v>
      </c>
      <c r="D37" s="39">
        <v>711</v>
      </c>
      <c r="E37" s="39">
        <v>761</v>
      </c>
      <c r="F37" s="40">
        <v>107.0323488045007</v>
      </c>
      <c r="G37" s="41"/>
      <c r="H37" s="105">
        <v>12.059000000000001</v>
      </c>
      <c r="I37" s="106">
        <v>9.350999999999999</v>
      </c>
      <c r="J37" s="106">
        <v>9.661</v>
      </c>
      <c r="K37" s="42">
        <f>IF(I37&gt;0,100*J37/I37,0)</f>
        <v>103.31515345952305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61</v>
      </c>
      <c r="D39" s="39">
        <v>65</v>
      </c>
      <c r="E39" s="39">
        <v>65</v>
      </c>
      <c r="F39" s="40">
        <v>100</v>
      </c>
      <c r="G39" s="41"/>
      <c r="H39" s="105">
        <v>0.872</v>
      </c>
      <c r="I39" s="106">
        <v>0.65</v>
      </c>
      <c r="J39" s="106">
        <v>0.855</v>
      </c>
      <c r="K39" s="42">
        <v>131.53846153846155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2</v>
      </c>
      <c r="D43" s="31">
        <v>2</v>
      </c>
      <c r="E43" s="31">
        <v>2</v>
      </c>
      <c r="F43" s="32"/>
      <c r="G43" s="32"/>
      <c r="H43" s="104">
        <v>0.03</v>
      </c>
      <c r="I43" s="104">
        <v>0.03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1</v>
      </c>
      <c r="D44" s="31"/>
      <c r="E44" s="31"/>
      <c r="F44" s="32"/>
      <c r="G44" s="32"/>
      <c r="H44" s="104">
        <v>0.01</v>
      </c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3</v>
      </c>
      <c r="D46" s="31">
        <v>1</v>
      </c>
      <c r="E46" s="31">
        <v>1</v>
      </c>
      <c r="F46" s="32"/>
      <c r="G46" s="32"/>
      <c r="H46" s="104">
        <v>0.03</v>
      </c>
      <c r="I46" s="104">
        <v>0.01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7</v>
      </c>
      <c r="D47" s="31">
        <v>9</v>
      </c>
      <c r="E47" s="31">
        <v>8</v>
      </c>
      <c r="F47" s="32"/>
      <c r="G47" s="32"/>
      <c r="H47" s="104">
        <v>0.032</v>
      </c>
      <c r="I47" s="104">
        <v>0.041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2</v>
      </c>
      <c r="D48" s="31"/>
      <c r="E48" s="31"/>
      <c r="F48" s="32"/>
      <c r="G48" s="32"/>
      <c r="H48" s="104">
        <v>0.026</v>
      </c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15</v>
      </c>
      <c r="D50" s="39">
        <v>12</v>
      </c>
      <c r="E50" s="39">
        <v>11</v>
      </c>
      <c r="F50" s="40">
        <v>91.66666666666667</v>
      </c>
      <c r="G50" s="41"/>
      <c r="H50" s="105">
        <v>0.128</v>
      </c>
      <c r="I50" s="106">
        <v>0.081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28</v>
      </c>
      <c r="D52" s="39">
        <v>29</v>
      </c>
      <c r="E52" s="39">
        <v>29</v>
      </c>
      <c r="F52" s="40">
        <v>100</v>
      </c>
      <c r="G52" s="41"/>
      <c r="H52" s="105">
        <v>0.364</v>
      </c>
      <c r="I52" s="106">
        <v>0.377</v>
      </c>
      <c r="J52" s="106">
        <v>0.377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300</v>
      </c>
      <c r="D54" s="31">
        <v>75</v>
      </c>
      <c r="E54" s="31">
        <v>80</v>
      </c>
      <c r="F54" s="32"/>
      <c r="G54" s="32"/>
      <c r="H54" s="104">
        <v>3.9</v>
      </c>
      <c r="I54" s="104">
        <v>0.975</v>
      </c>
      <c r="J54" s="104">
        <v>1.12</v>
      </c>
      <c r="K54" s="33"/>
    </row>
    <row r="55" spans="1:11" s="34" customFormat="1" ht="11.25" customHeight="1">
      <c r="A55" s="36" t="s">
        <v>42</v>
      </c>
      <c r="B55" s="30"/>
      <c r="C55" s="31">
        <v>4</v>
      </c>
      <c r="D55" s="31">
        <v>1</v>
      </c>
      <c r="E55" s="31">
        <v>1</v>
      </c>
      <c r="F55" s="32"/>
      <c r="G55" s="32"/>
      <c r="H55" s="104">
        <v>0.04</v>
      </c>
      <c r="I55" s="104">
        <v>0.01</v>
      </c>
      <c r="J55" s="104">
        <v>0.01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>
        <v>32</v>
      </c>
      <c r="D57" s="31">
        <v>7</v>
      </c>
      <c r="E57" s="31">
        <v>7</v>
      </c>
      <c r="F57" s="32"/>
      <c r="G57" s="32"/>
      <c r="H57" s="104">
        <v>0.448</v>
      </c>
      <c r="I57" s="104">
        <v>0.098</v>
      </c>
      <c r="J57" s="104">
        <v>0.098</v>
      </c>
      <c r="K57" s="33"/>
    </row>
    <row r="58" spans="1:11" s="34" customFormat="1" ht="11.25" customHeight="1">
      <c r="A58" s="36" t="s">
        <v>45</v>
      </c>
      <c r="B58" s="30"/>
      <c r="C58" s="31">
        <v>5</v>
      </c>
      <c r="D58" s="31">
        <v>6</v>
      </c>
      <c r="E58" s="31">
        <v>6</v>
      </c>
      <c r="F58" s="32"/>
      <c r="G58" s="32"/>
      <c r="H58" s="104">
        <v>0.05</v>
      </c>
      <c r="I58" s="104">
        <v>0.072</v>
      </c>
      <c r="J58" s="104">
        <v>0.047</v>
      </c>
      <c r="K58" s="33"/>
    </row>
    <row r="59" spans="1:11" s="43" customFormat="1" ht="11.25" customHeight="1">
      <c r="A59" s="37" t="s">
        <v>46</v>
      </c>
      <c r="B59" s="38"/>
      <c r="C59" s="39">
        <v>341</v>
      </c>
      <c r="D59" s="39">
        <v>89</v>
      </c>
      <c r="E59" s="39">
        <v>94</v>
      </c>
      <c r="F59" s="40">
        <v>105.61797752808988</v>
      </c>
      <c r="G59" s="41"/>
      <c r="H59" s="105">
        <v>4.438</v>
      </c>
      <c r="I59" s="106">
        <v>1.155</v>
      </c>
      <c r="J59" s="106">
        <v>1.2750000000000001</v>
      </c>
      <c r="K59" s="42">
        <v>110.3896103896104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2200</v>
      </c>
      <c r="D61" s="31">
        <v>2200</v>
      </c>
      <c r="E61" s="31">
        <v>2185</v>
      </c>
      <c r="F61" s="32"/>
      <c r="G61" s="32"/>
      <c r="H61" s="104">
        <v>28.6</v>
      </c>
      <c r="I61" s="104">
        <v>29.9</v>
      </c>
      <c r="J61" s="104">
        <v>27.875</v>
      </c>
      <c r="K61" s="33"/>
    </row>
    <row r="62" spans="1:11" s="34" customFormat="1" ht="11.25" customHeight="1">
      <c r="A62" s="36" t="s">
        <v>48</v>
      </c>
      <c r="B62" s="30"/>
      <c r="C62" s="31">
        <v>1055</v>
      </c>
      <c r="D62" s="31">
        <v>1075</v>
      </c>
      <c r="E62" s="31">
        <v>1045</v>
      </c>
      <c r="F62" s="32"/>
      <c r="G62" s="32"/>
      <c r="H62" s="104">
        <v>15.134</v>
      </c>
      <c r="I62" s="104">
        <v>13.311</v>
      </c>
      <c r="J62" s="104">
        <v>13.255</v>
      </c>
      <c r="K62" s="33"/>
    </row>
    <row r="63" spans="1:11" s="34" customFormat="1" ht="11.25" customHeight="1">
      <c r="A63" s="36" t="s">
        <v>49</v>
      </c>
      <c r="B63" s="30"/>
      <c r="C63" s="31">
        <v>1110</v>
      </c>
      <c r="D63" s="31">
        <v>1036</v>
      </c>
      <c r="E63" s="31">
        <v>1036</v>
      </c>
      <c r="F63" s="32"/>
      <c r="G63" s="32"/>
      <c r="H63" s="104">
        <v>18.369</v>
      </c>
      <c r="I63" s="104">
        <v>15.282</v>
      </c>
      <c r="J63" s="104">
        <v>16.976</v>
      </c>
      <c r="K63" s="33"/>
    </row>
    <row r="64" spans="1:11" s="43" customFormat="1" ht="11.25" customHeight="1">
      <c r="A64" s="37" t="s">
        <v>50</v>
      </c>
      <c r="B64" s="38"/>
      <c r="C64" s="39">
        <v>4365</v>
      </c>
      <c r="D64" s="39">
        <v>4311</v>
      </c>
      <c r="E64" s="39">
        <v>4266</v>
      </c>
      <c r="F64" s="40">
        <v>98.95615866388309</v>
      </c>
      <c r="G64" s="41"/>
      <c r="H64" s="105">
        <v>62.103</v>
      </c>
      <c r="I64" s="106">
        <v>58.492999999999995</v>
      </c>
      <c r="J64" s="106">
        <v>58.106</v>
      </c>
      <c r="K64" s="42">
        <v>99.33838237054007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7540</v>
      </c>
      <c r="D66" s="39">
        <v>7047</v>
      </c>
      <c r="E66" s="39">
        <v>6794</v>
      </c>
      <c r="F66" s="40">
        <v>96.40981978146729</v>
      </c>
      <c r="G66" s="41"/>
      <c r="H66" s="105">
        <v>101.036</v>
      </c>
      <c r="I66" s="106">
        <v>85.996</v>
      </c>
      <c r="J66" s="106">
        <v>81.696</v>
      </c>
      <c r="K66" s="42">
        <v>94.99976743104331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2</v>
      </c>
      <c r="D68" s="31"/>
      <c r="E68" s="31"/>
      <c r="F68" s="32"/>
      <c r="G68" s="32"/>
      <c r="H68" s="104">
        <v>0.026</v>
      </c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>
        <v>2</v>
      </c>
      <c r="D70" s="39"/>
      <c r="E70" s="39"/>
      <c r="F70" s="40"/>
      <c r="G70" s="41"/>
      <c r="H70" s="105">
        <v>0.026</v>
      </c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211</v>
      </c>
      <c r="D72" s="31">
        <v>250</v>
      </c>
      <c r="E72" s="31">
        <v>250</v>
      </c>
      <c r="F72" s="32"/>
      <c r="G72" s="32"/>
      <c r="H72" s="104">
        <v>2.396</v>
      </c>
      <c r="I72" s="104">
        <v>2.75</v>
      </c>
      <c r="J72" s="104">
        <v>2.75</v>
      </c>
      <c r="K72" s="33"/>
    </row>
    <row r="73" spans="1:11" s="34" customFormat="1" ht="11.25" customHeight="1">
      <c r="A73" s="36" t="s">
        <v>56</v>
      </c>
      <c r="B73" s="30"/>
      <c r="C73" s="31">
        <v>170</v>
      </c>
      <c r="D73" s="31">
        <v>190</v>
      </c>
      <c r="E73" s="31">
        <v>190</v>
      </c>
      <c r="F73" s="32"/>
      <c r="G73" s="32"/>
      <c r="H73" s="104">
        <v>3.1</v>
      </c>
      <c r="I73" s="104">
        <v>3.158</v>
      </c>
      <c r="J73" s="104">
        <v>3.158</v>
      </c>
      <c r="K73" s="33"/>
    </row>
    <row r="74" spans="1:11" s="34" customFormat="1" ht="11.25" customHeight="1">
      <c r="A74" s="36" t="s">
        <v>57</v>
      </c>
      <c r="B74" s="30"/>
      <c r="C74" s="31">
        <v>81</v>
      </c>
      <c r="D74" s="31">
        <v>22</v>
      </c>
      <c r="E74" s="31">
        <v>4</v>
      </c>
      <c r="F74" s="32"/>
      <c r="G74" s="32"/>
      <c r="H74" s="104">
        <v>1.094</v>
      </c>
      <c r="I74" s="104">
        <v>0.291</v>
      </c>
      <c r="J74" s="104">
        <v>0.1</v>
      </c>
      <c r="K74" s="33"/>
    </row>
    <row r="75" spans="1:11" s="34" customFormat="1" ht="11.25" customHeight="1">
      <c r="A75" s="36" t="s">
        <v>58</v>
      </c>
      <c r="B75" s="30"/>
      <c r="C75" s="31">
        <v>783</v>
      </c>
      <c r="D75" s="31">
        <v>727</v>
      </c>
      <c r="E75" s="31">
        <v>727</v>
      </c>
      <c r="F75" s="32"/>
      <c r="G75" s="32"/>
      <c r="H75" s="104">
        <v>9.073</v>
      </c>
      <c r="I75" s="104">
        <v>9.385</v>
      </c>
      <c r="J75" s="104">
        <v>9.385</v>
      </c>
      <c r="K75" s="33"/>
    </row>
    <row r="76" spans="1:11" s="34" customFormat="1" ht="11.25" customHeight="1">
      <c r="A76" s="36" t="s">
        <v>59</v>
      </c>
      <c r="B76" s="30"/>
      <c r="C76" s="31">
        <v>5</v>
      </c>
      <c r="D76" s="31">
        <v>7</v>
      </c>
      <c r="E76" s="31">
        <v>7</v>
      </c>
      <c r="F76" s="32"/>
      <c r="G76" s="32"/>
      <c r="H76" s="104">
        <v>0.195</v>
      </c>
      <c r="I76" s="104">
        <v>0.193</v>
      </c>
      <c r="J76" s="104">
        <v>0.19</v>
      </c>
      <c r="K76" s="33"/>
    </row>
    <row r="77" spans="1:11" s="34" customFormat="1" ht="11.25" customHeight="1">
      <c r="A77" s="36" t="s">
        <v>60</v>
      </c>
      <c r="B77" s="30"/>
      <c r="C77" s="31">
        <v>40</v>
      </c>
      <c r="D77" s="31">
        <v>39</v>
      </c>
      <c r="E77" s="31">
        <v>39</v>
      </c>
      <c r="F77" s="32"/>
      <c r="G77" s="32"/>
      <c r="H77" s="104">
        <v>0.52</v>
      </c>
      <c r="I77" s="104">
        <v>0.475</v>
      </c>
      <c r="J77" s="104">
        <v>0.475</v>
      </c>
      <c r="K77" s="33"/>
    </row>
    <row r="78" spans="1:11" s="34" customFormat="1" ht="11.25" customHeight="1">
      <c r="A78" s="36" t="s">
        <v>61</v>
      </c>
      <c r="B78" s="30"/>
      <c r="C78" s="31">
        <v>275</v>
      </c>
      <c r="D78" s="31">
        <v>275</v>
      </c>
      <c r="E78" s="31">
        <v>360</v>
      </c>
      <c r="F78" s="32"/>
      <c r="G78" s="32"/>
      <c r="H78" s="104">
        <v>4.54</v>
      </c>
      <c r="I78" s="104">
        <v>4.565</v>
      </c>
      <c r="J78" s="104">
        <v>6.1</v>
      </c>
      <c r="K78" s="33"/>
    </row>
    <row r="79" spans="1:11" s="34" customFormat="1" ht="11.25" customHeight="1">
      <c r="A79" s="36" t="s">
        <v>62</v>
      </c>
      <c r="B79" s="30"/>
      <c r="C79" s="31">
        <v>198</v>
      </c>
      <c r="D79" s="31">
        <v>120</v>
      </c>
      <c r="E79" s="31">
        <v>120</v>
      </c>
      <c r="F79" s="32"/>
      <c r="G79" s="32"/>
      <c r="H79" s="104">
        <v>1.317</v>
      </c>
      <c r="I79" s="104">
        <v>1.512</v>
      </c>
      <c r="J79" s="104">
        <v>1.875</v>
      </c>
      <c r="K79" s="33"/>
    </row>
    <row r="80" spans="1:11" s="43" customFormat="1" ht="11.25" customHeight="1">
      <c r="A80" s="44" t="s">
        <v>63</v>
      </c>
      <c r="B80" s="38"/>
      <c r="C80" s="39">
        <v>1763</v>
      </c>
      <c r="D80" s="39">
        <v>1630</v>
      </c>
      <c r="E80" s="39">
        <v>1697</v>
      </c>
      <c r="F80" s="40">
        <v>104.11042944785277</v>
      </c>
      <c r="G80" s="41"/>
      <c r="H80" s="105">
        <v>22.235</v>
      </c>
      <c r="I80" s="106">
        <v>22.329</v>
      </c>
      <c r="J80" s="106">
        <v>24.033</v>
      </c>
      <c r="K80" s="42">
        <v>107.63133145237136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2</v>
      </c>
      <c r="D82" s="31">
        <v>2</v>
      </c>
      <c r="E82" s="31">
        <v>2</v>
      </c>
      <c r="F82" s="32"/>
      <c r="G82" s="32"/>
      <c r="H82" s="104">
        <v>0.03</v>
      </c>
      <c r="I82" s="104">
        <v>0.03</v>
      </c>
      <c r="J82" s="104">
        <v>0.03</v>
      </c>
      <c r="K82" s="33"/>
    </row>
    <row r="83" spans="1:11" s="34" customFormat="1" ht="11.25" customHeight="1">
      <c r="A83" s="36" t="s">
        <v>65</v>
      </c>
      <c r="B83" s="30"/>
      <c r="C83" s="31">
        <v>10</v>
      </c>
      <c r="D83" s="31">
        <v>9</v>
      </c>
      <c r="E83" s="31">
        <v>9</v>
      </c>
      <c r="F83" s="32"/>
      <c r="G83" s="32"/>
      <c r="H83" s="104">
        <v>0.023</v>
      </c>
      <c r="I83" s="104">
        <v>0.023</v>
      </c>
      <c r="J83" s="104">
        <v>0.023</v>
      </c>
      <c r="K83" s="33"/>
    </row>
    <row r="84" spans="1:11" s="43" customFormat="1" ht="11.25" customHeight="1">
      <c r="A84" s="37" t="s">
        <v>66</v>
      </c>
      <c r="B84" s="38"/>
      <c r="C84" s="39">
        <v>12</v>
      </c>
      <c r="D84" s="39">
        <v>11</v>
      </c>
      <c r="E84" s="39">
        <v>11</v>
      </c>
      <c r="F84" s="40">
        <v>100</v>
      </c>
      <c r="G84" s="41"/>
      <c r="H84" s="105">
        <v>0.053</v>
      </c>
      <c r="I84" s="106">
        <v>0.053</v>
      </c>
      <c r="J84" s="106">
        <v>0.053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16403</v>
      </c>
      <c r="D87" s="54">
        <v>15235</v>
      </c>
      <c r="E87" s="54">
        <v>15049</v>
      </c>
      <c r="F87" s="55">
        <f>IF(D87&gt;0,100*E87/D87,0)</f>
        <v>98.77912701017394</v>
      </c>
      <c r="G87" s="41"/>
      <c r="H87" s="109">
        <v>223.15000000000003</v>
      </c>
      <c r="I87" s="110">
        <v>195.56099999999998</v>
      </c>
      <c r="J87" s="110">
        <v>193.02999999999997</v>
      </c>
      <c r="K87" s="55">
        <f>IF(I87&gt;0,100*J87/I87,0)</f>
        <v>98.70577466877342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40</v>
      </c>
      <c r="D26" s="39">
        <v>40</v>
      </c>
      <c r="E26" s="39">
        <v>40</v>
      </c>
      <c r="F26" s="40">
        <v>100</v>
      </c>
      <c r="G26" s="41"/>
      <c r="H26" s="105">
        <v>1.435</v>
      </c>
      <c r="I26" s="106">
        <v>1.45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13</v>
      </c>
      <c r="D30" s="31">
        <v>12</v>
      </c>
      <c r="E30" s="31">
        <v>12</v>
      </c>
      <c r="F30" s="32"/>
      <c r="G30" s="32"/>
      <c r="H30" s="104">
        <v>0.585</v>
      </c>
      <c r="I30" s="104">
        <v>0.661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13</v>
      </c>
      <c r="D31" s="39">
        <v>12</v>
      </c>
      <c r="E31" s="39">
        <v>12</v>
      </c>
      <c r="F31" s="40">
        <v>100</v>
      </c>
      <c r="G31" s="41"/>
      <c r="H31" s="105">
        <v>0.585</v>
      </c>
      <c r="I31" s="106">
        <v>0.661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119</v>
      </c>
      <c r="D33" s="31">
        <v>90</v>
      </c>
      <c r="E33" s="31">
        <v>90</v>
      </c>
      <c r="F33" s="32"/>
      <c r="G33" s="32"/>
      <c r="H33" s="104">
        <v>3.737</v>
      </c>
      <c r="I33" s="104">
        <v>2.835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14</v>
      </c>
      <c r="D34" s="31">
        <v>14</v>
      </c>
      <c r="E34" s="31"/>
      <c r="F34" s="32"/>
      <c r="G34" s="32"/>
      <c r="H34" s="104">
        <v>0.5</v>
      </c>
      <c r="I34" s="104">
        <v>0.5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19</v>
      </c>
      <c r="D35" s="31">
        <v>20</v>
      </c>
      <c r="E35" s="31"/>
      <c r="F35" s="32"/>
      <c r="G35" s="32"/>
      <c r="H35" s="104">
        <v>0.79</v>
      </c>
      <c r="I35" s="104">
        <v>0.8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140</v>
      </c>
      <c r="D36" s="31">
        <v>140</v>
      </c>
      <c r="E36" s="31">
        <v>140</v>
      </c>
      <c r="F36" s="32"/>
      <c r="G36" s="32"/>
      <c r="H36" s="104">
        <v>4.098</v>
      </c>
      <c r="I36" s="104">
        <v>4.098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292</v>
      </c>
      <c r="D37" s="39">
        <v>264</v>
      </c>
      <c r="E37" s="39">
        <v>230</v>
      </c>
      <c r="F37" s="40">
        <v>87.12121212121212</v>
      </c>
      <c r="G37" s="41"/>
      <c r="H37" s="105">
        <v>9.125</v>
      </c>
      <c r="I37" s="106">
        <v>8.233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14</v>
      </c>
      <c r="D39" s="39">
        <v>15</v>
      </c>
      <c r="E39" s="39">
        <v>14</v>
      </c>
      <c r="F39" s="40">
        <v>93.33333333333333</v>
      </c>
      <c r="G39" s="41"/>
      <c r="H39" s="105">
        <v>0.474</v>
      </c>
      <c r="I39" s="106">
        <v>0.47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6</v>
      </c>
      <c r="D43" s="31">
        <v>6</v>
      </c>
      <c r="E43" s="31"/>
      <c r="F43" s="32"/>
      <c r="G43" s="32"/>
      <c r="H43" s="104">
        <v>0.096</v>
      </c>
      <c r="I43" s="104">
        <v>0.108</v>
      </c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>
        <v>2</v>
      </c>
      <c r="D45" s="31">
        <v>1</v>
      </c>
      <c r="E45" s="31"/>
      <c r="F45" s="32"/>
      <c r="G45" s="32"/>
      <c r="H45" s="104">
        <v>0.056</v>
      </c>
      <c r="I45" s="104">
        <v>0.026</v>
      </c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8</v>
      </c>
      <c r="D50" s="39">
        <v>7</v>
      </c>
      <c r="E50" s="39"/>
      <c r="F50" s="40"/>
      <c r="G50" s="41"/>
      <c r="H50" s="105">
        <v>0.152</v>
      </c>
      <c r="I50" s="106">
        <v>0.134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150</v>
      </c>
      <c r="D54" s="31">
        <v>100</v>
      </c>
      <c r="E54" s="31">
        <v>125</v>
      </c>
      <c r="F54" s="32"/>
      <c r="G54" s="32"/>
      <c r="H54" s="104">
        <v>7.2</v>
      </c>
      <c r="I54" s="104">
        <v>5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272</v>
      </c>
      <c r="D55" s="31">
        <v>316</v>
      </c>
      <c r="E55" s="31">
        <v>316</v>
      </c>
      <c r="F55" s="32"/>
      <c r="G55" s="32"/>
      <c r="H55" s="104">
        <v>13.6</v>
      </c>
      <c r="I55" s="104">
        <v>15.8</v>
      </c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40</v>
      </c>
      <c r="D58" s="31">
        <v>40</v>
      </c>
      <c r="E58" s="31">
        <v>40</v>
      </c>
      <c r="F58" s="32"/>
      <c r="G58" s="32"/>
      <c r="H58" s="104">
        <v>1.52</v>
      </c>
      <c r="I58" s="104">
        <v>1.52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462</v>
      </c>
      <c r="D59" s="39">
        <v>456</v>
      </c>
      <c r="E59" s="39">
        <v>481</v>
      </c>
      <c r="F59" s="40">
        <v>105.48245614035088</v>
      </c>
      <c r="G59" s="41"/>
      <c r="H59" s="105">
        <v>22.32</v>
      </c>
      <c r="I59" s="106">
        <v>22.32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140</v>
      </c>
      <c r="D61" s="31">
        <v>150</v>
      </c>
      <c r="E61" s="31">
        <v>170</v>
      </c>
      <c r="F61" s="32"/>
      <c r="G61" s="32"/>
      <c r="H61" s="104">
        <v>4.9</v>
      </c>
      <c r="I61" s="104">
        <v>5.25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174</v>
      </c>
      <c r="D62" s="31">
        <v>174</v>
      </c>
      <c r="E62" s="31">
        <v>174</v>
      </c>
      <c r="F62" s="32"/>
      <c r="G62" s="32"/>
      <c r="H62" s="104">
        <v>3.68</v>
      </c>
      <c r="I62" s="104">
        <v>3.681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1139</v>
      </c>
      <c r="D63" s="31">
        <v>1139</v>
      </c>
      <c r="E63" s="31">
        <v>1139</v>
      </c>
      <c r="F63" s="32"/>
      <c r="G63" s="32"/>
      <c r="H63" s="104">
        <v>68.34</v>
      </c>
      <c r="I63" s="104">
        <v>58.284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1453</v>
      </c>
      <c r="D64" s="39">
        <v>1463</v>
      </c>
      <c r="E64" s="39">
        <v>1483</v>
      </c>
      <c r="F64" s="40">
        <v>101.36705399863294</v>
      </c>
      <c r="G64" s="41"/>
      <c r="H64" s="105">
        <v>76.92</v>
      </c>
      <c r="I64" s="106">
        <v>67.215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563</v>
      </c>
      <c r="D66" s="39">
        <v>580</v>
      </c>
      <c r="E66" s="39">
        <v>540</v>
      </c>
      <c r="F66" s="40">
        <v>93.10344827586206</v>
      </c>
      <c r="G66" s="41"/>
      <c r="H66" s="105">
        <v>28.432</v>
      </c>
      <c r="I66" s="106">
        <v>25.23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18</v>
      </c>
      <c r="D72" s="31">
        <v>15</v>
      </c>
      <c r="E72" s="31">
        <v>15</v>
      </c>
      <c r="F72" s="32"/>
      <c r="G72" s="32"/>
      <c r="H72" s="104">
        <v>0.307</v>
      </c>
      <c r="I72" s="104">
        <v>0.27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75</v>
      </c>
      <c r="D73" s="31">
        <v>75</v>
      </c>
      <c r="E73" s="31">
        <v>75</v>
      </c>
      <c r="F73" s="32"/>
      <c r="G73" s="32"/>
      <c r="H73" s="104">
        <v>2.298</v>
      </c>
      <c r="I73" s="104">
        <v>2.298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268</v>
      </c>
      <c r="D74" s="31">
        <v>410</v>
      </c>
      <c r="E74" s="31">
        <v>400</v>
      </c>
      <c r="F74" s="32"/>
      <c r="G74" s="32"/>
      <c r="H74" s="104">
        <v>18.293</v>
      </c>
      <c r="I74" s="104">
        <v>20.3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56</v>
      </c>
      <c r="D75" s="31">
        <v>65</v>
      </c>
      <c r="E75" s="31">
        <v>60</v>
      </c>
      <c r="F75" s="32"/>
      <c r="G75" s="32"/>
      <c r="H75" s="104">
        <v>2.205</v>
      </c>
      <c r="I75" s="104">
        <v>2.326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55</v>
      </c>
      <c r="D76" s="31">
        <v>55</v>
      </c>
      <c r="E76" s="31">
        <v>58</v>
      </c>
      <c r="F76" s="32"/>
      <c r="G76" s="32"/>
      <c r="H76" s="104">
        <v>1.65</v>
      </c>
      <c r="I76" s="104">
        <v>1.65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111</v>
      </c>
      <c r="D77" s="31">
        <v>84</v>
      </c>
      <c r="E77" s="31">
        <v>84</v>
      </c>
      <c r="F77" s="32"/>
      <c r="G77" s="32"/>
      <c r="H77" s="104">
        <v>4.44</v>
      </c>
      <c r="I77" s="104">
        <v>3.276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192</v>
      </c>
      <c r="D78" s="31">
        <v>190</v>
      </c>
      <c r="E78" s="31">
        <v>190</v>
      </c>
      <c r="F78" s="32"/>
      <c r="G78" s="32"/>
      <c r="H78" s="104">
        <v>9.116</v>
      </c>
      <c r="I78" s="104">
        <v>10.45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20</v>
      </c>
      <c r="D79" s="31">
        <v>233</v>
      </c>
      <c r="E79" s="31">
        <v>850</v>
      </c>
      <c r="F79" s="32"/>
      <c r="G79" s="32"/>
      <c r="H79" s="104">
        <v>0.692</v>
      </c>
      <c r="I79" s="104">
        <v>11.65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795</v>
      </c>
      <c r="D80" s="39">
        <v>1127</v>
      </c>
      <c r="E80" s="39">
        <v>1732</v>
      </c>
      <c r="F80" s="40">
        <v>153.6823425022183</v>
      </c>
      <c r="G80" s="41"/>
      <c r="H80" s="105">
        <v>39.001</v>
      </c>
      <c r="I80" s="106">
        <v>52.22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3640</v>
      </c>
      <c r="D87" s="54">
        <v>3964</v>
      </c>
      <c r="E87" s="54">
        <v>4532</v>
      </c>
      <c r="F87" s="55">
        <f>IF(D87&gt;0,100*E87/D87,0)</f>
        <v>114.32896064581232</v>
      </c>
      <c r="G87" s="41"/>
      <c r="H87" s="109">
        <v>178.444</v>
      </c>
      <c r="I87" s="110">
        <v>177.933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8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42</v>
      </c>
      <c r="D24" s="39">
        <v>56</v>
      </c>
      <c r="E24" s="39">
        <v>56</v>
      </c>
      <c r="F24" s="40">
        <v>100</v>
      </c>
      <c r="G24" s="41"/>
      <c r="H24" s="105">
        <v>1.218</v>
      </c>
      <c r="I24" s="106">
        <v>1.624</v>
      </c>
      <c r="J24" s="106">
        <v>1.624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103</v>
      </c>
      <c r="D28" s="31"/>
      <c r="E28" s="31"/>
      <c r="F28" s="32"/>
      <c r="G28" s="32"/>
      <c r="H28" s="104">
        <v>2.188</v>
      </c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>
        <v>103</v>
      </c>
      <c r="D31" s="39"/>
      <c r="E31" s="39"/>
      <c r="F31" s="40"/>
      <c r="G31" s="41"/>
      <c r="H31" s="105">
        <v>2.188</v>
      </c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>
        <v>51</v>
      </c>
      <c r="D36" s="31">
        <v>8</v>
      </c>
      <c r="E36" s="31">
        <v>8</v>
      </c>
      <c r="F36" s="32"/>
      <c r="G36" s="32"/>
      <c r="H36" s="104">
        <v>1.02</v>
      </c>
      <c r="I36" s="104">
        <v>0.16</v>
      </c>
      <c r="J36" s="104">
        <v>0.16</v>
      </c>
      <c r="K36" s="33"/>
    </row>
    <row r="37" spans="1:11" s="43" customFormat="1" ht="11.25" customHeight="1">
      <c r="A37" s="37" t="s">
        <v>28</v>
      </c>
      <c r="B37" s="38"/>
      <c r="C37" s="39">
        <v>51</v>
      </c>
      <c r="D37" s="39">
        <v>8</v>
      </c>
      <c r="E37" s="39">
        <v>8</v>
      </c>
      <c r="F37" s="40">
        <v>100</v>
      </c>
      <c r="G37" s="41"/>
      <c r="H37" s="105">
        <v>1.02</v>
      </c>
      <c r="I37" s="106">
        <v>0.16</v>
      </c>
      <c r="J37" s="106">
        <v>0.16</v>
      </c>
      <c r="K37" s="42">
        <v>100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75</v>
      </c>
      <c r="D46" s="31"/>
      <c r="E46" s="31">
        <v>93</v>
      </c>
      <c r="F46" s="32"/>
      <c r="G46" s="32"/>
      <c r="H46" s="104">
        <v>1.875</v>
      </c>
      <c r="I46" s="104"/>
      <c r="J46" s="104">
        <v>2.325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>
        <v>128</v>
      </c>
      <c r="D48" s="31">
        <v>172</v>
      </c>
      <c r="E48" s="31">
        <v>125</v>
      </c>
      <c r="F48" s="32"/>
      <c r="G48" s="32"/>
      <c r="H48" s="104">
        <v>2.816</v>
      </c>
      <c r="I48" s="104">
        <v>3.784</v>
      </c>
      <c r="J48" s="104">
        <v>2.75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203</v>
      </c>
      <c r="D50" s="39">
        <v>172</v>
      </c>
      <c r="E50" s="39">
        <v>218</v>
      </c>
      <c r="F50" s="40">
        <v>126.74418604651163</v>
      </c>
      <c r="G50" s="41"/>
      <c r="H50" s="105">
        <v>4.691</v>
      </c>
      <c r="I50" s="106">
        <v>3.784</v>
      </c>
      <c r="J50" s="106">
        <v>5.075</v>
      </c>
      <c r="K50" s="42">
        <v>134.11733615221988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>
        <v>1</v>
      </c>
      <c r="E56" s="31">
        <v>1</v>
      </c>
      <c r="F56" s="32"/>
      <c r="G56" s="32"/>
      <c r="H56" s="104"/>
      <c r="I56" s="104">
        <v>0.005</v>
      </c>
      <c r="J56" s="104">
        <v>0.007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>
        <v>1</v>
      </c>
      <c r="E59" s="39">
        <v>1</v>
      </c>
      <c r="F59" s="40">
        <v>100</v>
      </c>
      <c r="G59" s="41"/>
      <c r="H59" s="105"/>
      <c r="I59" s="106">
        <v>0.005</v>
      </c>
      <c r="J59" s="106">
        <v>0.007</v>
      </c>
      <c r="K59" s="42">
        <v>140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/>
      <c r="I64" s="106"/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>
        <v>4</v>
      </c>
      <c r="E66" s="39">
        <v>5</v>
      </c>
      <c r="F66" s="40">
        <v>125</v>
      </c>
      <c r="G66" s="41"/>
      <c r="H66" s="105"/>
      <c r="I66" s="106">
        <v>0.092</v>
      </c>
      <c r="J66" s="106">
        <v>0.121</v>
      </c>
      <c r="K66" s="42">
        <v>131.52173913043478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/>
      <c r="I73" s="104"/>
      <c r="J73" s="104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/>
      <c r="I75" s="104"/>
      <c r="J75" s="104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>
        <v>3</v>
      </c>
      <c r="D78" s="31"/>
      <c r="E78" s="31"/>
      <c r="F78" s="32"/>
      <c r="G78" s="32"/>
      <c r="H78" s="104">
        <v>0.042</v>
      </c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/>
      <c r="I79" s="104"/>
      <c r="J79" s="104"/>
      <c r="K79" s="33"/>
    </row>
    <row r="80" spans="1:11" s="43" customFormat="1" ht="11.25" customHeight="1">
      <c r="A80" s="44" t="s">
        <v>63</v>
      </c>
      <c r="B80" s="38"/>
      <c r="C80" s="39">
        <v>3</v>
      </c>
      <c r="D80" s="39"/>
      <c r="E80" s="39"/>
      <c r="F80" s="40"/>
      <c r="G80" s="41"/>
      <c r="H80" s="105">
        <v>0.042</v>
      </c>
      <c r="I80" s="106"/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402</v>
      </c>
      <c r="D87" s="54">
        <v>241</v>
      </c>
      <c r="E87" s="54">
        <v>288</v>
      </c>
      <c r="F87" s="55">
        <f>IF(D87&gt;0,100*E87/D87,0)</f>
        <v>119.50207468879668</v>
      </c>
      <c r="G87" s="41"/>
      <c r="H87" s="109">
        <v>9.159</v>
      </c>
      <c r="I87" s="110">
        <v>5.664999999999999</v>
      </c>
      <c r="J87" s="110">
        <v>6.987</v>
      </c>
      <c r="K87" s="55">
        <f>IF(I87&gt;0,100*J87/I87,0)</f>
        <v>123.33627537511035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1" zoomScaleSheetLayoutView="91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4</v>
      </c>
      <c r="D19" s="31">
        <v>4</v>
      </c>
      <c r="E19" s="31"/>
      <c r="F19" s="32"/>
      <c r="G19" s="32"/>
      <c r="H19" s="104">
        <v>0.074</v>
      </c>
      <c r="I19" s="104">
        <v>0.074</v>
      </c>
      <c r="J19" s="104"/>
      <c r="K19" s="33"/>
    </row>
    <row r="20" spans="1:11" s="34" customFormat="1" ht="11.25" customHeight="1">
      <c r="A20" s="36" t="s">
        <v>15</v>
      </c>
      <c r="B20" s="30"/>
      <c r="C20" s="31">
        <v>11</v>
      </c>
      <c r="D20" s="31">
        <v>11</v>
      </c>
      <c r="E20" s="31">
        <v>11</v>
      </c>
      <c r="F20" s="32"/>
      <c r="G20" s="32"/>
      <c r="H20" s="104">
        <v>0.249</v>
      </c>
      <c r="I20" s="104">
        <v>0.222</v>
      </c>
      <c r="J20" s="104">
        <v>0.25</v>
      </c>
      <c r="K20" s="33"/>
    </row>
    <row r="21" spans="1:11" s="34" customFormat="1" ht="11.25" customHeight="1">
      <c r="A21" s="36" t="s">
        <v>16</v>
      </c>
      <c r="B21" s="30"/>
      <c r="C21" s="31">
        <v>11</v>
      </c>
      <c r="D21" s="31">
        <v>11</v>
      </c>
      <c r="E21" s="31"/>
      <c r="F21" s="32"/>
      <c r="G21" s="32"/>
      <c r="H21" s="104">
        <v>0.237</v>
      </c>
      <c r="I21" s="104">
        <v>0.237</v>
      </c>
      <c r="J21" s="104"/>
      <c r="K21" s="33"/>
    </row>
    <row r="22" spans="1:11" s="43" customFormat="1" ht="11.25" customHeight="1">
      <c r="A22" s="37" t="s">
        <v>17</v>
      </c>
      <c r="B22" s="38"/>
      <c r="C22" s="39">
        <v>26</v>
      </c>
      <c r="D22" s="39">
        <v>26</v>
      </c>
      <c r="E22" s="39">
        <v>11</v>
      </c>
      <c r="F22" s="40">
        <v>42.30769230769231</v>
      </c>
      <c r="G22" s="41"/>
      <c r="H22" s="105">
        <v>0.56</v>
      </c>
      <c r="I22" s="106">
        <v>0.5329999999999999</v>
      </c>
      <c r="J22" s="106">
        <v>0.25</v>
      </c>
      <c r="K22" s="42">
        <f>IF(I22&gt;0,100*J22/I22,0)</f>
        <v>46.904315196998134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206</v>
      </c>
      <c r="D24" s="39">
        <v>206</v>
      </c>
      <c r="E24" s="39">
        <v>172</v>
      </c>
      <c r="F24" s="40">
        <v>83.49514563106796</v>
      </c>
      <c r="G24" s="41"/>
      <c r="H24" s="105">
        <v>5.047</v>
      </c>
      <c r="I24" s="106">
        <v>5.047</v>
      </c>
      <c r="J24" s="106">
        <v>5.643</v>
      </c>
      <c r="K24" s="42">
        <v>111.80899544283733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12</v>
      </c>
      <c r="D26" s="39">
        <v>12</v>
      </c>
      <c r="E26" s="39">
        <v>11</v>
      </c>
      <c r="F26" s="40">
        <v>91.66666666666667</v>
      </c>
      <c r="G26" s="41"/>
      <c r="H26" s="105">
        <v>0.293</v>
      </c>
      <c r="I26" s="106">
        <v>0.3</v>
      </c>
      <c r="J26" s="106">
        <v>0.265</v>
      </c>
      <c r="K26" s="42">
        <v>88.33333333333334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5</v>
      </c>
      <c r="D28" s="31">
        <v>4</v>
      </c>
      <c r="E28" s="31">
        <v>1</v>
      </c>
      <c r="F28" s="32"/>
      <c r="G28" s="32"/>
      <c r="H28" s="104">
        <v>0.14</v>
      </c>
      <c r="I28" s="104">
        <v>0.08</v>
      </c>
      <c r="J28" s="104">
        <v>0.02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15</v>
      </c>
      <c r="D30" s="31">
        <v>15</v>
      </c>
      <c r="E30" s="31">
        <v>18</v>
      </c>
      <c r="F30" s="32"/>
      <c r="G30" s="32"/>
      <c r="H30" s="104">
        <v>0.283</v>
      </c>
      <c r="I30" s="104">
        <v>0.283</v>
      </c>
      <c r="J30" s="104">
        <v>0.414</v>
      </c>
      <c r="K30" s="33"/>
    </row>
    <row r="31" spans="1:11" s="43" customFormat="1" ht="11.25" customHeight="1">
      <c r="A31" s="44" t="s">
        <v>23</v>
      </c>
      <c r="B31" s="38"/>
      <c r="C31" s="39">
        <v>20</v>
      </c>
      <c r="D31" s="39">
        <v>19</v>
      </c>
      <c r="E31" s="39">
        <v>19</v>
      </c>
      <c r="F31" s="40">
        <v>100</v>
      </c>
      <c r="G31" s="41"/>
      <c r="H31" s="105">
        <v>0.423</v>
      </c>
      <c r="I31" s="106">
        <v>0.363</v>
      </c>
      <c r="J31" s="106">
        <v>0.434</v>
      </c>
      <c r="K31" s="42">
        <v>119.55922865013774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100</v>
      </c>
      <c r="D33" s="31">
        <v>110</v>
      </c>
      <c r="E33" s="31">
        <v>100</v>
      </c>
      <c r="F33" s="32"/>
      <c r="G33" s="32"/>
      <c r="H33" s="104">
        <v>2.02</v>
      </c>
      <c r="I33" s="104">
        <v>2.15</v>
      </c>
      <c r="J33" s="104">
        <v>1.62</v>
      </c>
      <c r="K33" s="33"/>
    </row>
    <row r="34" spans="1:11" s="34" customFormat="1" ht="11.25" customHeight="1">
      <c r="A34" s="36" t="s">
        <v>25</v>
      </c>
      <c r="B34" s="30"/>
      <c r="C34" s="31">
        <v>45</v>
      </c>
      <c r="D34" s="31">
        <v>45</v>
      </c>
      <c r="E34" s="31">
        <v>45</v>
      </c>
      <c r="F34" s="32"/>
      <c r="G34" s="32"/>
      <c r="H34" s="104">
        <v>1.09</v>
      </c>
      <c r="I34" s="104">
        <v>1.1</v>
      </c>
      <c r="J34" s="104">
        <v>0.5</v>
      </c>
      <c r="K34" s="33"/>
    </row>
    <row r="35" spans="1:11" s="34" customFormat="1" ht="11.25" customHeight="1">
      <c r="A35" s="36" t="s">
        <v>26</v>
      </c>
      <c r="B35" s="30"/>
      <c r="C35" s="31">
        <v>40</v>
      </c>
      <c r="D35" s="31">
        <v>35</v>
      </c>
      <c r="E35" s="31">
        <v>35</v>
      </c>
      <c r="F35" s="32"/>
      <c r="G35" s="32"/>
      <c r="H35" s="104">
        <v>0.771</v>
      </c>
      <c r="I35" s="104">
        <v>0.65</v>
      </c>
      <c r="J35" s="104">
        <v>0.65</v>
      </c>
      <c r="K35" s="33"/>
    </row>
    <row r="36" spans="1:11" s="34" customFormat="1" ht="11.25" customHeight="1">
      <c r="A36" s="36" t="s">
        <v>27</v>
      </c>
      <c r="B36" s="30"/>
      <c r="C36" s="31">
        <v>103</v>
      </c>
      <c r="D36" s="31">
        <v>122</v>
      </c>
      <c r="E36" s="31">
        <v>103</v>
      </c>
      <c r="F36" s="32"/>
      <c r="G36" s="32"/>
      <c r="H36" s="104">
        <v>2.575</v>
      </c>
      <c r="I36" s="104">
        <v>2.575</v>
      </c>
      <c r="J36" s="104">
        <v>2.575</v>
      </c>
      <c r="K36" s="33"/>
    </row>
    <row r="37" spans="1:11" s="43" customFormat="1" ht="11.25" customHeight="1">
      <c r="A37" s="37" t="s">
        <v>28</v>
      </c>
      <c r="B37" s="38"/>
      <c r="C37" s="39">
        <v>288</v>
      </c>
      <c r="D37" s="39">
        <v>312</v>
      </c>
      <c r="E37" s="39">
        <v>283</v>
      </c>
      <c r="F37" s="40">
        <v>90.7051282051282</v>
      </c>
      <c r="G37" s="41"/>
      <c r="H37" s="105">
        <v>6.456</v>
      </c>
      <c r="I37" s="106">
        <v>6.475</v>
      </c>
      <c r="J37" s="106">
        <v>5.345000000000001</v>
      </c>
      <c r="K37" s="42">
        <v>82.54826254826257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13</v>
      </c>
      <c r="D39" s="39">
        <v>12</v>
      </c>
      <c r="E39" s="39">
        <v>10</v>
      </c>
      <c r="F39" s="40">
        <v>83.33333333333333</v>
      </c>
      <c r="G39" s="41"/>
      <c r="H39" s="105">
        <v>0.278</v>
      </c>
      <c r="I39" s="106">
        <v>0.275</v>
      </c>
      <c r="J39" s="106">
        <v>0.215</v>
      </c>
      <c r="K39" s="42">
        <v>78.18181818181817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5</v>
      </c>
      <c r="D43" s="31">
        <v>5</v>
      </c>
      <c r="E43" s="31"/>
      <c r="F43" s="32"/>
      <c r="G43" s="32"/>
      <c r="H43" s="104">
        <v>0.1</v>
      </c>
      <c r="I43" s="104">
        <v>0.1</v>
      </c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>
        <v>3</v>
      </c>
      <c r="D45" s="31">
        <v>3</v>
      </c>
      <c r="E45" s="31"/>
      <c r="F45" s="32"/>
      <c r="G45" s="32"/>
      <c r="H45" s="104">
        <v>0.063</v>
      </c>
      <c r="I45" s="104">
        <v>0.063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4</v>
      </c>
      <c r="D46" s="31">
        <v>4</v>
      </c>
      <c r="E46" s="31">
        <v>4</v>
      </c>
      <c r="F46" s="32"/>
      <c r="G46" s="32"/>
      <c r="H46" s="104">
        <v>0.06</v>
      </c>
      <c r="I46" s="104">
        <v>0.06</v>
      </c>
      <c r="J46" s="104">
        <v>0.06</v>
      </c>
      <c r="K46" s="33"/>
    </row>
    <row r="47" spans="1:11" s="34" customFormat="1" ht="11.25" customHeight="1">
      <c r="A47" s="36" t="s">
        <v>36</v>
      </c>
      <c r="B47" s="30"/>
      <c r="C47" s="31">
        <v>115</v>
      </c>
      <c r="D47" s="31">
        <v>115</v>
      </c>
      <c r="E47" s="31">
        <v>118</v>
      </c>
      <c r="F47" s="32"/>
      <c r="G47" s="32"/>
      <c r="H47" s="104">
        <v>4.025</v>
      </c>
      <c r="I47" s="104">
        <v>4.025</v>
      </c>
      <c r="J47" s="104">
        <v>4.13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127</v>
      </c>
      <c r="D50" s="39">
        <v>127</v>
      </c>
      <c r="E50" s="39">
        <v>122</v>
      </c>
      <c r="F50" s="40">
        <v>96.06299212598425</v>
      </c>
      <c r="G50" s="41"/>
      <c r="H50" s="105">
        <v>4.248</v>
      </c>
      <c r="I50" s="106">
        <v>4.248</v>
      </c>
      <c r="J50" s="106">
        <v>4.1899999999999995</v>
      </c>
      <c r="K50" s="42">
        <v>98.63465160075327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/>
      <c r="E52" s="39">
        <v>2</v>
      </c>
      <c r="F52" s="40"/>
      <c r="G52" s="41"/>
      <c r="H52" s="105">
        <v>0.024</v>
      </c>
      <c r="I52" s="106"/>
      <c r="J52" s="106">
        <v>0.024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3</v>
      </c>
      <c r="D58" s="31">
        <v>3</v>
      </c>
      <c r="E58" s="31">
        <v>3</v>
      </c>
      <c r="F58" s="32"/>
      <c r="G58" s="32"/>
      <c r="H58" s="104">
        <v>0.072</v>
      </c>
      <c r="I58" s="104">
        <v>0.072</v>
      </c>
      <c r="J58" s="104">
        <v>0.072</v>
      </c>
      <c r="K58" s="33"/>
    </row>
    <row r="59" spans="1:11" s="43" customFormat="1" ht="11.25" customHeight="1">
      <c r="A59" s="37" t="s">
        <v>46</v>
      </c>
      <c r="B59" s="38"/>
      <c r="C59" s="39">
        <v>3</v>
      </c>
      <c r="D59" s="39">
        <v>3</v>
      </c>
      <c r="E59" s="39">
        <v>3</v>
      </c>
      <c r="F59" s="40">
        <v>100</v>
      </c>
      <c r="G59" s="41"/>
      <c r="H59" s="105">
        <v>0.072</v>
      </c>
      <c r="I59" s="106">
        <v>0.072</v>
      </c>
      <c r="J59" s="106">
        <v>0.072</v>
      </c>
      <c r="K59" s="42">
        <v>100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260</v>
      </c>
      <c r="D61" s="31">
        <v>260</v>
      </c>
      <c r="E61" s="31">
        <v>180</v>
      </c>
      <c r="F61" s="32"/>
      <c r="G61" s="32"/>
      <c r="H61" s="104">
        <v>6.76</v>
      </c>
      <c r="I61" s="104">
        <v>7.8</v>
      </c>
      <c r="J61" s="104">
        <v>5.4</v>
      </c>
      <c r="K61" s="33"/>
    </row>
    <row r="62" spans="1:11" s="34" customFormat="1" ht="11.25" customHeight="1">
      <c r="A62" s="36" t="s">
        <v>48</v>
      </c>
      <c r="B62" s="30"/>
      <c r="C62" s="31">
        <v>235</v>
      </c>
      <c r="D62" s="31">
        <v>234</v>
      </c>
      <c r="E62" s="31">
        <v>235</v>
      </c>
      <c r="F62" s="32"/>
      <c r="G62" s="32"/>
      <c r="H62" s="104">
        <v>5.111</v>
      </c>
      <c r="I62" s="104">
        <v>5.111</v>
      </c>
      <c r="J62" s="104">
        <v>5.288</v>
      </c>
      <c r="K62" s="33"/>
    </row>
    <row r="63" spans="1:11" s="34" customFormat="1" ht="11.25" customHeight="1">
      <c r="A63" s="36" t="s">
        <v>49</v>
      </c>
      <c r="B63" s="30"/>
      <c r="C63" s="31">
        <v>95</v>
      </c>
      <c r="D63" s="31">
        <v>100</v>
      </c>
      <c r="E63" s="31">
        <v>95</v>
      </c>
      <c r="F63" s="32"/>
      <c r="G63" s="32"/>
      <c r="H63" s="104">
        <v>3.136</v>
      </c>
      <c r="I63" s="104">
        <v>3.04</v>
      </c>
      <c r="J63" s="104">
        <v>3.136</v>
      </c>
      <c r="K63" s="33"/>
    </row>
    <row r="64" spans="1:11" s="43" customFormat="1" ht="11.25" customHeight="1">
      <c r="A64" s="37" t="s">
        <v>50</v>
      </c>
      <c r="B64" s="38"/>
      <c r="C64" s="39">
        <v>590</v>
      </c>
      <c r="D64" s="39">
        <v>594</v>
      </c>
      <c r="E64" s="39">
        <v>510</v>
      </c>
      <c r="F64" s="40">
        <v>85.85858585858585</v>
      </c>
      <c r="G64" s="41"/>
      <c r="H64" s="105">
        <v>15.006999999999998</v>
      </c>
      <c r="I64" s="106">
        <v>15.951</v>
      </c>
      <c r="J64" s="106">
        <v>13.824000000000002</v>
      </c>
      <c r="K64" s="42">
        <v>86.66541282678202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601</v>
      </c>
      <c r="D66" s="39">
        <v>420</v>
      </c>
      <c r="E66" s="39">
        <v>660</v>
      </c>
      <c r="F66" s="40">
        <v>157.14285714285714</v>
      </c>
      <c r="G66" s="41"/>
      <c r="H66" s="105">
        <v>18.09</v>
      </c>
      <c r="I66" s="106">
        <v>14.218</v>
      </c>
      <c r="J66" s="106">
        <v>15.84</v>
      </c>
      <c r="K66" s="42">
        <v>111.40807427204952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204</v>
      </c>
      <c r="D72" s="31">
        <v>204</v>
      </c>
      <c r="E72" s="31">
        <v>200</v>
      </c>
      <c r="F72" s="32"/>
      <c r="G72" s="32"/>
      <c r="H72" s="104">
        <v>7.06</v>
      </c>
      <c r="I72" s="104">
        <v>7</v>
      </c>
      <c r="J72" s="104">
        <v>7</v>
      </c>
      <c r="K72" s="33"/>
    </row>
    <row r="73" spans="1:11" s="34" customFormat="1" ht="11.25" customHeight="1">
      <c r="A73" s="36" t="s">
        <v>56</v>
      </c>
      <c r="B73" s="30"/>
      <c r="C73" s="31">
        <v>5</v>
      </c>
      <c r="D73" s="31">
        <v>5</v>
      </c>
      <c r="E73" s="31">
        <v>5</v>
      </c>
      <c r="F73" s="32"/>
      <c r="G73" s="32"/>
      <c r="H73" s="104">
        <v>0.09</v>
      </c>
      <c r="I73" s="104">
        <v>0.09</v>
      </c>
      <c r="J73" s="104">
        <v>0.09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>
        <v>345</v>
      </c>
      <c r="D75" s="31">
        <v>320</v>
      </c>
      <c r="E75" s="31">
        <v>354</v>
      </c>
      <c r="F75" s="32"/>
      <c r="G75" s="32"/>
      <c r="H75" s="104">
        <v>10.885</v>
      </c>
      <c r="I75" s="104">
        <v>10.885</v>
      </c>
      <c r="J75" s="104">
        <v>10.885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>
        <v>4</v>
      </c>
      <c r="D77" s="31">
        <v>4</v>
      </c>
      <c r="E77" s="31">
        <v>4</v>
      </c>
      <c r="F77" s="32"/>
      <c r="G77" s="32"/>
      <c r="H77" s="104">
        <v>0.08</v>
      </c>
      <c r="I77" s="104">
        <v>0.08</v>
      </c>
      <c r="J77" s="104">
        <v>0.08</v>
      </c>
      <c r="K77" s="33"/>
    </row>
    <row r="78" spans="1:11" s="34" customFormat="1" ht="11.25" customHeight="1">
      <c r="A78" s="36" t="s">
        <v>61</v>
      </c>
      <c r="B78" s="30"/>
      <c r="C78" s="31">
        <v>10</v>
      </c>
      <c r="D78" s="31"/>
      <c r="E78" s="31">
        <v>10</v>
      </c>
      <c r="F78" s="32"/>
      <c r="G78" s="32"/>
      <c r="H78" s="104">
        <v>0.25</v>
      </c>
      <c r="I78" s="104"/>
      <c r="J78" s="104">
        <v>0.25</v>
      </c>
      <c r="K78" s="33"/>
    </row>
    <row r="79" spans="1:11" s="34" customFormat="1" ht="11.25" customHeight="1">
      <c r="A79" s="36" t="s">
        <v>62</v>
      </c>
      <c r="B79" s="30"/>
      <c r="C79" s="31">
        <v>5</v>
      </c>
      <c r="D79" s="31">
        <v>5</v>
      </c>
      <c r="E79" s="31"/>
      <c r="F79" s="32"/>
      <c r="G79" s="32"/>
      <c r="H79" s="104">
        <v>0.134</v>
      </c>
      <c r="I79" s="104">
        <v>0.1</v>
      </c>
      <c r="J79" s="104">
        <v>0.05</v>
      </c>
      <c r="K79" s="33"/>
    </row>
    <row r="80" spans="1:11" s="43" customFormat="1" ht="11.25" customHeight="1">
      <c r="A80" s="44" t="s">
        <v>63</v>
      </c>
      <c r="B80" s="38"/>
      <c r="C80" s="39">
        <v>573</v>
      </c>
      <c r="D80" s="39">
        <v>538</v>
      </c>
      <c r="E80" s="39">
        <v>573</v>
      </c>
      <c r="F80" s="40">
        <v>106.50557620817844</v>
      </c>
      <c r="G80" s="41"/>
      <c r="H80" s="105">
        <v>18.499</v>
      </c>
      <c r="I80" s="106">
        <v>18.155</v>
      </c>
      <c r="J80" s="106">
        <v>18.355</v>
      </c>
      <c r="K80" s="42">
        <v>101.10162489672265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57</v>
      </c>
      <c r="D82" s="31">
        <v>56</v>
      </c>
      <c r="E82" s="31">
        <v>57</v>
      </c>
      <c r="F82" s="32"/>
      <c r="G82" s="32"/>
      <c r="H82" s="104">
        <v>1.35</v>
      </c>
      <c r="I82" s="104">
        <v>1.35</v>
      </c>
      <c r="J82" s="104">
        <v>1.35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>
        <v>57</v>
      </c>
      <c r="D84" s="39">
        <v>56</v>
      </c>
      <c r="E84" s="39">
        <v>57</v>
      </c>
      <c r="F84" s="40">
        <v>101.78571428571429</v>
      </c>
      <c r="G84" s="41"/>
      <c r="H84" s="105">
        <v>1.35</v>
      </c>
      <c r="I84" s="106">
        <v>1.35</v>
      </c>
      <c r="J84" s="106">
        <v>1.35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2518</v>
      </c>
      <c r="D87" s="54">
        <v>2325</v>
      </c>
      <c r="E87" s="54">
        <v>2433</v>
      </c>
      <c r="F87" s="55">
        <f>IF(D87&gt;0,100*E87/D87,0)</f>
        <v>104.64516129032258</v>
      </c>
      <c r="G87" s="41"/>
      <c r="H87" s="109">
        <v>70.347</v>
      </c>
      <c r="I87" s="110">
        <v>66.987</v>
      </c>
      <c r="J87" s="110">
        <v>65.807</v>
      </c>
      <c r="K87" s="55">
        <f>IF(I87&gt;0,100*J87/I87,0)</f>
        <v>98.23846417961694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11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</v>
      </c>
      <c r="D9" s="31">
        <v>1</v>
      </c>
      <c r="E9" s="31">
        <v>1</v>
      </c>
      <c r="F9" s="32"/>
      <c r="G9" s="32"/>
      <c r="H9" s="104">
        <v>0.024</v>
      </c>
      <c r="I9" s="104">
        <v>0.024</v>
      </c>
      <c r="J9" s="104">
        <v>0.038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>
        <v>2</v>
      </c>
      <c r="D12" s="31">
        <v>2</v>
      </c>
      <c r="E12" s="31">
        <v>2</v>
      </c>
      <c r="F12" s="32"/>
      <c r="G12" s="32"/>
      <c r="H12" s="104">
        <v>0.044</v>
      </c>
      <c r="I12" s="104">
        <v>0.044</v>
      </c>
      <c r="J12" s="104">
        <v>0.044</v>
      </c>
      <c r="K12" s="33"/>
    </row>
    <row r="13" spans="1:11" s="43" customFormat="1" ht="11.25" customHeight="1">
      <c r="A13" s="37" t="s">
        <v>11</v>
      </c>
      <c r="B13" s="38"/>
      <c r="C13" s="39">
        <v>3</v>
      </c>
      <c r="D13" s="39">
        <v>3</v>
      </c>
      <c r="E13" s="39">
        <v>3</v>
      </c>
      <c r="F13" s="40">
        <v>100</v>
      </c>
      <c r="G13" s="41"/>
      <c r="H13" s="105">
        <v>0.068</v>
      </c>
      <c r="I13" s="106">
        <v>0.068</v>
      </c>
      <c r="J13" s="106">
        <v>0.08199999999999999</v>
      </c>
      <c r="K13" s="42">
        <f>IF(I13&gt;0,100*J13/I13,0)</f>
        <v>120.58823529411762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05">
        <v>0.011</v>
      </c>
      <c r="I15" s="106">
        <v>0.012</v>
      </c>
      <c r="J15" s="106">
        <v>0.012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29</v>
      </c>
      <c r="D19" s="31">
        <v>3</v>
      </c>
      <c r="E19" s="31">
        <v>3</v>
      </c>
      <c r="F19" s="32"/>
      <c r="G19" s="32"/>
      <c r="H19" s="104">
        <v>0.232</v>
      </c>
      <c r="I19" s="104">
        <v>0.024</v>
      </c>
      <c r="J19" s="104">
        <v>0.026</v>
      </c>
      <c r="K19" s="33"/>
    </row>
    <row r="20" spans="1:11" s="34" customFormat="1" ht="11.25" customHeight="1">
      <c r="A20" s="36" t="s">
        <v>15</v>
      </c>
      <c r="B20" s="30"/>
      <c r="C20" s="31">
        <v>2</v>
      </c>
      <c r="D20" s="31">
        <v>2</v>
      </c>
      <c r="E20" s="31">
        <v>2</v>
      </c>
      <c r="F20" s="32"/>
      <c r="G20" s="32"/>
      <c r="H20" s="104">
        <v>0.034</v>
      </c>
      <c r="I20" s="104">
        <v>0.032</v>
      </c>
      <c r="J20" s="104">
        <v>0.029</v>
      </c>
      <c r="K20" s="33"/>
    </row>
    <row r="21" spans="1:11" s="34" customFormat="1" ht="11.25" customHeight="1">
      <c r="A21" s="36" t="s">
        <v>16</v>
      </c>
      <c r="B21" s="30"/>
      <c r="C21" s="31">
        <v>3</v>
      </c>
      <c r="D21" s="31">
        <v>3</v>
      </c>
      <c r="E21" s="31">
        <v>3</v>
      </c>
      <c r="F21" s="32"/>
      <c r="G21" s="32"/>
      <c r="H21" s="104">
        <v>0.069</v>
      </c>
      <c r="I21" s="104">
        <v>0.063</v>
      </c>
      <c r="J21" s="104">
        <v>0.032</v>
      </c>
      <c r="K21" s="33"/>
    </row>
    <row r="22" spans="1:11" s="43" customFormat="1" ht="11.25" customHeight="1">
      <c r="A22" s="37" t="s">
        <v>17</v>
      </c>
      <c r="B22" s="38"/>
      <c r="C22" s="39">
        <v>34</v>
      </c>
      <c r="D22" s="39">
        <v>8</v>
      </c>
      <c r="E22" s="39">
        <v>8</v>
      </c>
      <c r="F22" s="40">
        <f>IF(D22&gt;0,100*E22/D22,0)</f>
        <v>100</v>
      </c>
      <c r="G22" s="41"/>
      <c r="H22" s="105">
        <v>0.335</v>
      </c>
      <c r="I22" s="106">
        <v>0.119</v>
      </c>
      <c r="J22" s="106">
        <v>0.087</v>
      </c>
      <c r="K22" s="42">
        <v>73.10924369747899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985</v>
      </c>
      <c r="D24" s="39">
        <v>839</v>
      </c>
      <c r="E24" s="39">
        <v>651</v>
      </c>
      <c r="F24" s="40">
        <v>77.59237187127533</v>
      </c>
      <c r="G24" s="41"/>
      <c r="H24" s="105">
        <v>20.618</v>
      </c>
      <c r="I24" s="106">
        <v>13.561</v>
      </c>
      <c r="J24" s="106">
        <v>12.518</v>
      </c>
      <c r="K24" s="42">
        <v>92.30882678268566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7</v>
      </c>
      <c r="D26" s="39">
        <v>6</v>
      </c>
      <c r="E26" s="39">
        <v>6</v>
      </c>
      <c r="F26" s="40">
        <v>100</v>
      </c>
      <c r="G26" s="41"/>
      <c r="H26" s="105">
        <v>0.14</v>
      </c>
      <c r="I26" s="106">
        <v>0.144</v>
      </c>
      <c r="J26" s="106">
        <v>0.14</v>
      </c>
      <c r="K26" s="42">
        <v>97.22222222222224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132</v>
      </c>
      <c r="D28" s="31">
        <v>132</v>
      </c>
      <c r="E28" s="31">
        <v>82</v>
      </c>
      <c r="F28" s="32"/>
      <c r="G28" s="32"/>
      <c r="H28" s="104">
        <v>3.321</v>
      </c>
      <c r="I28" s="104">
        <v>3.102</v>
      </c>
      <c r="J28" s="104">
        <v>2.706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>
        <v>1</v>
      </c>
      <c r="F29" s="32"/>
      <c r="G29" s="32"/>
      <c r="H29" s="104"/>
      <c r="I29" s="104"/>
      <c r="J29" s="104">
        <v>0.01</v>
      </c>
      <c r="K29" s="33"/>
    </row>
    <row r="30" spans="1:11" s="34" customFormat="1" ht="11.25" customHeight="1">
      <c r="A30" s="36" t="s">
        <v>22</v>
      </c>
      <c r="B30" s="30"/>
      <c r="C30" s="31">
        <v>31</v>
      </c>
      <c r="D30" s="31">
        <v>31</v>
      </c>
      <c r="E30" s="31">
        <v>80</v>
      </c>
      <c r="F30" s="32"/>
      <c r="G30" s="32"/>
      <c r="H30" s="104">
        <v>0.651</v>
      </c>
      <c r="I30" s="104">
        <v>0.824</v>
      </c>
      <c r="J30" s="104">
        <v>1.846</v>
      </c>
      <c r="K30" s="33"/>
    </row>
    <row r="31" spans="1:11" s="43" customFormat="1" ht="11.25" customHeight="1">
      <c r="A31" s="44" t="s">
        <v>23</v>
      </c>
      <c r="B31" s="38"/>
      <c r="C31" s="39">
        <v>163</v>
      </c>
      <c r="D31" s="39">
        <v>163</v>
      </c>
      <c r="E31" s="39">
        <v>163</v>
      </c>
      <c r="F31" s="40">
        <v>100</v>
      </c>
      <c r="G31" s="41"/>
      <c r="H31" s="105">
        <v>3.9720000000000004</v>
      </c>
      <c r="I31" s="106">
        <v>3.9259999999999997</v>
      </c>
      <c r="J31" s="106">
        <v>4.561999999999999</v>
      </c>
      <c r="K31" s="42">
        <f>IF(I31&gt;0,100*J31/I31,0)</f>
        <v>116.1996943453897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111</v>
      </c>
      <c r="D33" s="31">
        <v>102</v>
      </c>
      <c r="E33" s="31">
        <v>90</v>
      </c>
      <c r="F33" s="32"/>
      <c r="G33" s="32"/>
      <c r="H33" s="104">
        <v>1.237</v>
      </c>
      <c r="I33" s="104">
        <v>0.894</v>
      </c>
      <c r="J33" s="104">
        <v>0.76</v>
      </c>
      <c r="K33" s="33"/>
    </row>
    <row r="34" spans="1:11" s="34" customFormat="1" ht="11.25" customHeight="1">
      <c r="A34" s="36" t="s">
        <v>25</v>
      </c>
      <c r="B34" s="30"/>
      <c r="C34" s="31">
        <v>7</v>
      </c>
      <c r="D34" s="31">
        <v>10</v>
      </c>
      <c r="E34" s="31">
        <v>10</v>
      </c>
      <c r="F34" s="32"/>
      <c r="G34" s="32"/>
      <c r="H34" s="104">
        <v>0.114</v>
      </c>
      <c r="I34" s="104">
        <v>0.152</v>
      </c>
      <c r="J34" s="104">
        <v>0.15</v>
      </c>
      <c r="K34" s="33"/>
    </row>
    <row r="35" spans="1:11" s="34" customFormat="1" ht="11.25" customHeight="1">
      <c r="A35" s="36" t="s">
        <v>26</v>
      </c>
      <c r="B35" s="30"/>
      <c r="C35" s="31">
        <v>25</v>
      </c>
      <c r="D35" s="31">
        <v>17</v>
      </c>
      <c r="E35" s="31">
        <v>20</v>
      </c>
      <c r="F35" s="32"/>
      <c r="G35" s="32"/>
      <c r="H35" s="104">
        <v>0.348</v>
      </c>
      <c r="I35" s="104">
        <v>0.237</v>
      </c>
      <c r="J35" s="104">
        <v>0.28</v>
      </c>
      <c r="K35" s="33"/>
    </row>
    <row r="36" spans="1:11" s="34" customFormat="1" ht="11.25" customHeight="1">
      <c r="A36" s="36" t="s">
        <v>27</v>
      </c>
      <c r="B36" s="30"/>
      <c r="C36" s="31">
        <v>70</v>
      </c>
      <c r="D36" s="31">
        <v>42</v>
      </c>
      <c r="E36" s="31">
        <v>42</v>
      </c>
      <c r="F36" s="32"/>
      <c r="G36" s="32"/>
      <c r="H36" s="104">
        <v>0.91</v>
      </c>
      <c r="I36" s="104">
        <v>0.525</v>
      </c>
      <c r="J36" s="104">
        <v>0.525</v>
      </c>
      <c r="K36" s="33"/>
    </row>
    <row r="37" spans="1:11" s="43" customFormat="1" ht="11.25" customHeight="1">
      <c r="A37" s="37" t="s">
        <v>28</v>
      </c>
      <c r="B37" s="38"/>
      <c r="C37" s="39">
        <v>213</v>
      </c>
      <c r="D37" s="39">
        <v>171</v>
      </c>
      <c r="E37" s="39">
        <v>162</v>
      </c>
      <c r="F37" s="40">
        <v>94.73684210526316</v>
      </c>
      <c r="G37" s="41"/>
      <c r="H37" s="105">
        <v>2.6090000000000004</v>
      </c>
      <c r="I37" s="106">
        <v>1.8079999999999998</v>
      </c>
      <c r="J37" s="106">
        <v>1.7149999999999999</v>
      </c>
      <c r="K37" s="42">
        <v>94.8561946902655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11</v>
      </c>
      <c r="D39" s="39">
        <v>16</v>
      </c>
      <c r="E39" s="39">
        <v>15</v>
      </c>
      <c r="F39" s="40">
        <v>93.75</v>
      </c>
      <c r="G39" s="41"/>
      <c r="H39" s="105">
        <v>0.179</v>
      </c>
      <c r="I39" s="106">
        <v>0.27</v>
      </c>
      <c r="J39" s="106">
        <v>0.25</v>
      </c>
      <c r="K39" s="42">
        <v>92.59259259259258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82</v>
      </c>
      <c r="D41" s="31">
        <v>201</v>
      </c>
      <c r="E41" s="31"/>
      <c r="F41" s="32"/>
      <c r="G41" s="32"/>
      <c r="H41" s="104">
        <v>1.148</v>
      </c>
      <c r="I41" s="104">
        <v>2.659</v>
      </c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1</v>
      </c>
      <c r="D43" s="31"/>
      <c r="E43" s="31"/>
      <c r="F43" s="32"/>
      <c r="G43" s="32"/>
      <c r="H43" s="104">
        <v>0.012</v>
      </c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>
        <v>3</v>
      </c>
      <c r="D45" s="31"/>
      <c r="E45" s="31"/>
      <c r="F45" s="32"/>
      <c r="G45" s="32"/>
      <c r="H45" s="104">
        <v>0.075</v>
      </c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12</v>
      </c>
      <c r="D46" s="31">
        <v>3</v>
      </c>
      <c r="E46" s="31">
        <v>4</v>
      </c>
      <c r="F46" s="32"/>
      <c r="G46" s="32"/>
      <c r="H46" s="104">
        <v>0.18</v>
      </c>
      <c r="I46" s="104">
        <v>0.045</v>
      </c>
      <c r="J46" s="104">
        <v>0.06</v>
      </c>
      <c r="K46" s="33"/>
    </row>
    <row r="47" spans="1:11" s="34" customFormat="1" ht="11.25" customHeight="1">
      <c r="A47" s="36" t="s">
        <v>36</v>
      </c>
      <c r="B47" s="30"/>
      <c r="C47" s="31">
        <v>13</v>
      </c>
      <c r="D47" s="31">
        <v>47</v>
      </c>
      <c r="E47" s="31">
        <v>37</v>
      </c>
      <c r="F47" s="32"/>
      <c r="G47" s="32"/>
      <c r="H47" s="104">
        <v>0.195</v>
      </c>
      <c r="I47" s="104">
        <v>0.376</v>
      </c>
      <c r="J47" s="104">
        <v>0.296</v>
      </c>
      <c r="K47" s="33"/>
    </row>
    <row r="48" spans="1:11" s="34" customFormat="1" ht="11.25" customHeight="1">
      <c r="A48" s="36" t="s">
        <v>37</v>
      </c>
      <c r="B48" s="30"/>
      <c r="C48" s="31">
        <v>303</v>
      </c>
      <c r="D48" s="31">
        <v>348</v>
      </c>
      <c r="E48" s="31">
        <v>309</v>
      </c>
      <c r="F48" s="32"/>
      <c r="G48" s="32"/>
      <c r="H48" s="104">
        <v>6.666</v>
      </c>
      <c r="I48" s="104">
        <v>7.656</v>
      </c>
      <c r="J48" s="104">
        <v>6.798</v>
      </c>
      <c r="K48" s="33"/>
    </row>
    <row r="49" spans="1:11" s="34" customFormat="1" ht="11.25" customHeight="1">
      <c r="A49" s="36" t="s">
        <v>38</v>
      </c>
      <c r="B49" s="30"/>
      <c r="C49" s="31"/>
      <c r="D49" s="31">
        <v>16</v>
      </c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414</v>
      </c>
      <c r="D50" s="39">
        <v>615</v>
      </c>
      <c r="E50" s="39">
        <v>350</v>
      </c>
      <c r="F50" s="40">
        <v>56.91056910569106</v>
      </c>
      <c r="G50" s="41"/>
      <c r="H50" s="105">
        <v>8.276</v>
      </c>
      <c r="I50" s="106">
        <v>10.735999999999999</v>
      </c>
      <c r="J50" s="106">
        <v>7.154</v>
      </c>
      <c r="K50" s="42">
        <v>66.63561847988078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05">
        <v>0.038</v>
      </c>
      <c r="I52" s="106">
        <v>0.038</v>
      </c>
      <c r="J52" s="106">
        <v>0.038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165</v>
      </c>
      <c r="D54" s="31">
        <v>258</v>
      </c>
      <c r="E54" s="31">
        <v>200</v>
      </c>
      <c r="F54" s="32"/>
      <c r="G54" s="32"/>
      <c r="H54" s="104">
        <v>4.29</v>
      </c>
      <c r="I54" s="104">
        <v>6.45</v>
      </c>
      <c r="J54" s="104">
        <v>5</v>
      </c>
      <c r="K54" s="33"/>
    </row>
    <row r="55" spans="1:11" s="34" customFormat="1" ht="11.25" customHeight="1">
      <c r="A55" s="36" t="s">
        <v>42</v>
      </c>
      <c r="B55" s="30"/>
      <c r="C55" s="31">
        <v>2</v>
      </c>
      <c r="D55" s="31">
        <v>3</v>
      </c>
      <c r="E55" s="31">
        <v>5</v>
      </c>
      <c r="F55" s="32"/>
      <c r="G55" s="32"/>
      <c r="H55" s="104">
        <v>0.033</v>
      </c>
      <c r="I55" s="104">
        <v>0.048</v>
      </c>
      <c r="J55" s="104">
        <v>0.08</v>
      </c>
      <c r="K55" s="33"/>
    </row>
    <row r="56" spans="1:11" s="34" customFormat="1" ht="11.25" customHeight="1">
      <c r="A56" s="36" t="s">
        <v>43</v>
      </c>
      <c r="B56" s="30"/>
      <c r="C56" s="31">
        <v>1</v>
      </c>
      <c r="D56" s="31">
        <v>17</v>
      </c>
      <c r="E56" s="31"/>
      <c r="F56" s="32"/>
      <c r="G56" s="32"/>
      <c r="H56" s="104">
        <v>2.82</v>
      </c>
      <c r="I56" s="104">
        <v>0.306</v>
      </c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2</v>
      </c>
      <c r="D58" s="31">
        <v>2</v>
      </c>
      <c r="E58" s="31">
        <v>2</v>
      </c>
      <c r="F58" s="32"/>
      <c r="G58" s="32"/>
      <c r="H58" s="104">
        <v>0.035</v>
      </c>
      <c r="I58" s="104">
        <v>0.037</v>
      </c>
      <c r="J58" s="104">
        <v>0.02</v>
      </c>
      <c r="K58" s="33"/>
    </row>
    <row r="59" spans="1:11" s="43" customFormat="1" ht="11.25" customHeight="1">
      <c r="A59" s="37" t="s">
        <v>46</v>
      </c>
      <c r="B59" s="38"/>
      <c r="C59" s="39">
        <v>170</v>
      </c>
      <c r="D59" s="39">
        <v>280</v>
      </c>
      <c r="E59" s="39">
        <v>207</v>
      </c>
      <c r="F59" s="40">
        <v>73.92857142857143</v>
      </c>
      <c r="G59" s="41"/>
      <c r="H59" s="105">
        <v>7.178000000000001</v>
      </c>
      <c r="I59" s="106">
        <v>6.841</v>
      </c>
      <c r="J59" s="106">
        <v>5.1</v>
      </c>
      <c r="K59" s="42">
        <v>74.55050431223505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280</v>
      </c>
      <c r="D61" s="31">
        <v>307</v>
      </c>
      <c r="E61" s="31">
        <v>240</v>
      </c>
      <c r="F61" s="32"/>
      <c r="G61" s="32"/>
      <c r="H61" s="104">
        <v>7</v>
      </c>
      <c r="I61" s="104">
        <v>6.754</v>
      </c>
      <c r="J61" s="104">
        <v>6</v>
      </c>
      <c r="K61" s="33"/>
    </row>
    <row r="62" spans="1:11" s="34" customFormat="1" ht="11.25" customHeight="1">
      <c r="A62" s="36" t="s">
        <v>48</v>
      </c>
      <c r="B62" s="30"/>
      <c r="C62" s="31">
        <v>13</v>
      </c>
      <c r="D62" s="31">
        <v>13</v>
      </c>
      <c r="E62" s="31">
        <v>13</v>
      </c>
      <c r="F62" s="32"/>
      <c r="G62" s="32"/>
      <c r="H62" s="104">
        <v>0.278</v>
      </c>
      <c r="I62" s="104">
        <v>0.263</v>
      </c>
      <c r="J62" s="104">
        <v>0.263</v>
      </c>
      <c r="K62" s="33"/>
    </row>
    <row r="63" spans="1:11" s="34" customFormat="1" ht="11.25" customHeight="1">
      <c r="A63" s="36" t="s">
        <v>49</v>
      </c>
      <c r="B63" s="30"/>
      <c r="C63" s="31">
        <v>193</v>
      </c>
      <c r="D63" s="31">
        <v>193</v>
      </c>
      <c r="E63" s="31">
        <v>193</v>
      </c>
      <c r="F63" s="32"/>
      <c r="G63" s="32"/>
      <c r="H63" s="104">
        <v>3.31</v>
      </c>
      <c r="I63" s="104">
        <v>3.474</v>
      </c>
      <c r="J63" s="104">
        <v>3.474</v>
      </c>
      <c r="K63" s="33"/>
    </row>
    <row r="64" spans="1:11" s="43" customFormat="1" ht="11.25" customHeight="1">
      <c r="A64" s="37" t="s">
        <v>50</v>
      </c>
      <c r="B64" s="38"/>
      <c r="C64" s="39">
        <v>486</v>
      </c>
      <c r="D64" s="39">
        <v>513</v>
      </c>
      <c r="E64" s="39">
        <v>446</v>
      </c>
      <c r="F64" s="40">
        <v>86.93957115009746</v>
      </c>
      <c r="G64" s="41"/>
      <c r="H64" s="105">
        <v>10.588000000000001</v>
      </c>
      <c r="I64" s="106">
        <v>10.491</v>
      </c>
      <c r="J64" s="106">
        <v>9.737</v>
      </c>
      <c r="K64" s="42">
        <v>92.81288723667906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890</v>
      </c>
      <c r="D66" s="39">
        <v>936</v>
      </c>
      <c r="E66" s="39">
        <v>2300</v>
      </c>
      <c r="F66" s="40">
        <v>245.72649572649573</v>
      </c>
      <c r="G66" s="41"/>
      <c r="H66" s="105">
        <v>11.125</v>
      </c>
      <c r="I66" s="106">
        <v>20.498</v>
      </c>
      <c r="J66" s="106">
        <v>21.85</v>
      </c>
      <c r="K66" s="42">
        <v>106.59576544053078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235</v>
      </c>
      <c r="D68" s="31">
        <v>205</v>
      </c>
      <c r="E68" s="31">
        <v>210</v>
      </c>
      <c r="F68" s="32"/>
      <c r="G68" s="32"/>
      <c r="H68" s="104">
        <v>3.525</v>
      </c>
      <c r="I68" s="104">
        <v>3.075</v>
      </c>
      <c r="J68" s="104">
        <v>3.5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>
        <v>235</v>
      </c>
      <c r="D70" s="39">
        <v>205</v>
      </c>
      <c r="E70" s="39">
        <v>210</v>
      </c>
      <c r="F70" s="40">
        <v>102.4390243902439</v>
      </c>
      <c r="G70" s="41"/>
      <c r="H70" s="105">
        <v>3.525</v>
      </c>
      <c r="I70" s="106">
        <v>3.075</v>
      </c>
      <c r="J70" s="106">
        <v>3.5</v>
      </c>
      <c r="K70" s="42">
        <v>113.8211382113821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365</v>
      </c>
      <c r="D72" s="31">
        <v>340</v>
      </c>
      <c r="E72" s="31">
        <v>300</v>
      </c>
      <c r="F72" s="32"/>
      <c r="G72" s="32"/>
      <c r="H72" s="104">
        <v>3.65</v>
      </c>
      <c r="I72" s="104">
        <v>3.85</v>
      </c>
      <c r="J72" s="104">
        <v>3.45</v>
      </c>
      <c r="K72" s="33"/>
    </row>
    <row r="73" spans="1:11" s="34" customFormat="1" ht="11.25" customHeight="1">
      <c r="A73" s="36" t="s">
        <v>56</v>
      </c>
      <c r="B73" s="30"/>
      <c r="C73" s="31">
        <v>48</v>
      </c>
      <c r="D73" s="31">
        <v>43</v>
      </c>
      <c r="E73" s="31">
        <v>43</v>
      </c>
      <c r="F73" s="32"/>
      <c r="G73" s="32"/>
      <c r="H73" s="104">
        <v>0.8</v>
      </c>
      <c r="I73" s="104">
        <v>0.774</v>
      </c>
      <c r="J73" s="104">
        <v>0.77</v>
      </c>
      <c r="K73" s="33"/>
    </row>
    <row r="74" spans="1:11" s="34" customFormat="1" ht="11.25" customHeight="1">
      <c r="A74" s="36" t="s">
        <v>57</v>
      </c>
      <c r="B74" s="30"/>
      <c r="C74" s="31">
        <v>87</v>
      </c>
      <c r="D74" s="31">
        <v>70</v>
      </c>
      <c r="E74" s="31">
        <v>15</v>
      </c>
      <c r="F74" s="32"/>
      <c r="G74" s="32"/>
      <c r="H74" s="104">
        <v>1.74</v>
      </c>
      <c r="I74" s="104">
        <v>1.4</v>
      </c>
      <c r="J74" s="104">
        <v>0.3</v>
      </c>
      <c r="K74" s="33"/>
    </row>
    <row r="75" spans="1:11" s="34" customFormat="1" ht="11.25" customHeight="1">
      <c r="A75" s="36" t="s">
        <v>58</v>
      </c>
      <c r="B75" s="30"/>
      <c r="C75" s="31">
        <v>79</v>
      </c>
      <c r="D75" s="31">
        <v>174</v>
      </c>
      <c r="E75" s="31">
        <v>174</v>
      </c>
      <c r="F75" s="32"/>
      <c r="G75" s="32"/>
      <c r="H75" s="104">
        <v>1.11</v>
      </c>
      <c r="I75" s="104">
        <v>1.836</v>
      </c>
      <c r="J75" s="104">
        <v>1.836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>
        <v>21</v>
      </c>
      <c r="D77" s="31">
        <v>10</v>
      </c>
      <c r="E77" s="31">
        <v>10</v>
      </c>
      <c r="F77" s="32"/>
      <c r="G77" s="32"/>
      <c r="H77" s="104">
        <v>0.252</v>
      </c>
      <c r="I77" s="104">
        <v>0.12</v>
      </c>
      <c r="J77" s="104">
        <v>0.12</v>
      </c>
      <c r="K77" s="33"/>
    </row>
    <row r="78" spans="1:11" s="34" customFormat="1" ht="11.25" customHeight="1">
      <c r="A78" s="36" t="s">
        <v>61</v>
      </c>
      <c r="B78" s="30"/>
      <c r="C78" s="31">
        <v>18</v>
      </c>
      <c r="D78" s="31">
        <v>16</v>
      </c>
      <c r="E78" s="31">
        <v>18</v>
      </c>
      <c r="F78" s="32"/>
      <c r="G78" s="32"/>
      <c r="H78" s="104">
        <v>0.342</v>
      </c>
      <c r="I78" s="104">
        <v>0.304</v>
      </c>
      <c r="J78" s="104">
        <v>0.36</v>
      </c>
      <c r="K78" s="33"/>
    </row>
    <row r="79" spans="1:11" s="34" customFormat="1" ht="11.25" customHeight="1">
      <c r="A79" s="36" t="s">
        <v>62</v>
      </c>
      <c r="B79" s="30"/>
      <c r="C79" s="31">
        <v>65</v>
      </c>
      <c r="D79" s="31">
        <v>32</v>
      </c>
      <c r="E79" s="31">
        <v>350</v>
      </c>
      <c r="F79" s="32"/>
      <c r="G79" s="32"/>
      <c r="H79" s="104">
        <v>1.169</v>
      </c>
      <c r="I79" s="104">
        <v>0.528</v>
      </c>
      <c r="J79" s="104">
        <v>8.4</v>
      </c>
      <c r="K79" s="33"/>
    </row>
    <row r="80" spans="1:11" s="43" customFormat="1" ht="11.25" customHeight="1">
      <c r="A80" s="44" t="s">
        <v>63</v>
      </c>
      <c r="B80" s="38"/>
      <c r="C80" s="39">
        <v>683</v>
      </c>
      <c r="D80" s="39">
        <v>685</v>
      </c>
      <c r="E80" s="39">
        <v>910</v>
      </c>
      <c r="F80" s="40">
        <v>132.84671532846716</v>
      </c>
      <c r="G80" s="41"/>
      <c r="H80" s="105">
        <v>9.063</v>
      </c>
      <c r="I80" s="106">
        <v>8.812000000000001</v>
      </c>
      <c r="J80" s="106">
        <v>15.236</v>
      </c>
      <c r="K80" s="42">
        <v>172.90059010440308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23</v>
      </c>
      <c r="D82" s="31">
        <v>23</v>
      </c>
      <c r="E82" s="31">
        <v>23</v>
      </c>
      <c r="F82" s="32"/>
      <c r="G82" s="32"/>
      <c r="H82" s="104">
        <v>0.443</v>
      </c>
      <c r="I82" s="104">
        <v>0.443</v>
      </c>
      <c r="J82" s="104">
        <v>0.443</v>
      </c>
      <c r="K82" s="33"/>
    </row>
    <row r="83" spans="1:11" s="34" customFormat="1" ht="11.25" customHeight="1">
      <c r="A83" s="36" t="s">
        <v>65</v>
      </c>
      <c r="B83" s="30"/>
      <c r="C83" s="31">
        <v>33</v>
      </c>
      <c r="D83" s="31">
        <v>35</v>
      </c>
      <c r="E83" s="31">
        <v>35</v>
      </c>
      <c r="F83" s="32"/>
      <c r="G83" s="32"/>
      <c r="H83" s="104">
        <v>0.634</v>
      </c>
      <c r="I83" s="104">
        <v>0.688</v>
      </c>
      <c r="J83" s="104">
        <v>0.69</v>
      </c>
      <c r="K83" s="33"/>
    </row>
    <row r="84" spans="1:11" s="43" customFormat="1" ht="11.25" customHeight="1">
      <c r="A84" s="37" t="s">
        <v>66</v>
      </c>
      <c r="B84" s="38"/>
      <c r="C84" s="39">
        <v>56</v>
      </c>
      <c r="D84" s="39">
        <v>58</v>
      </c>
      <c r="E84" s="39">
        <v>58</v>
      </c>
      <c r="F84" s="40">
        <v>100</v>
      </c>
      <c r="G84" s="41"/>
      <c r="H84" s="105">
        <v>1.077</v>
      </c>
      <c r="I84" s="106">
        <v>1.131</v>
      </c>
      <c r="J84" s="106">
        <v>1.133</v>
      </c>
      <c r="K84" s="42">
        <v>100.17683465959328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4353</v>
      </c>
      <c r="D87" s="54">
        <v>4501</v>
      </c>
      <c r="E87" s="54">
        <v>5492</v>
      </c>
      <c r="F87" s="55">
        <f>IF(D87&gt;0,100*E87/D87,0)</f>
        <v>122.01732948233726</v>
      </c>
      <c r="G87" s="41"/>
      <c r="H87" s="109">
        <v>78.802</v>
      </c>
      <c r="I87" s="110">
        <v>81.53</v>
      </c>
      <c r="J87" s="110">
        <v>83.114</v>
      </c>
      <c r="K87" s="55">
        <f>IF(I87&gt;0,100*J87/I87,0)</f>
        <v>101.94284312522997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P153"/>
  <sheetViews>
    <sheetView showZeros="0" view="pageBreakPreview" zoomScale="81" zoomScaleNormal="82" zoomScaleSheetLayoutView="81" zoomScalePageLayoutView="0" workbookViewId="0" topLeftCell="A1">
      <selection activeCell="M70" sqref="M70"/>
    </sheetView>
  </sheetViews>
  <sheetFormatPr defaultColWidth="8.7109375" defaultRowHeight="15"/>
  <cols>
    <col min="1" max="1" width="22.00390625" style="68" customWidth="1"/>
    <col min="2" max="2" width="0.9921875" style="68" customWidth="1"/>
    <col min="3" max="3" width="1.1484375" style="68" customWidth="1"/>
    <col min="4" max="4" width="6.421875" style="68" customWidth="1"/>
    <col min="5" max="7" width="9.421875" style="68" customWidth="1"/>
    <col min="8" max="8" width="10.421875" style="68" customWidth="1"/>
    <col min="9" max="9" width="0.9921875" style="68" customWidth="1"/>
    <col min="10" max="10" width="6.421875" style="68" customWidth="1"/>
    <col min="11" max="13" width="9.421875" style="68" customWidth="1"/>
    <col min="14" max="14" width="10.421875" style="68" customWidth="1"/>
    <col min="15" max="15" width="22.00390625" style="68" customWidth="1"/>
    <col min="16" max="16" width="0.9921875" style="68" customWidth="1"/>
    <col min="17" max="17" width="1.1484375" style="68" customWidth="1"/>
    <col min="18" max="18" width="6.421875" style="68" customWidth="1"/>
    <col min="19" max="21" width="9.421875" style="68" customWidth="1"/>
    <col min="22" max="22" width="10.421875" style="68" customWidth="1"/>
    <col min="23" max="23" width="0.9921875" style="68" customWidth="1"/>
    <col min="24" max="24" width="6.421875" style="68" customWidth="1"/>
    <col min="25" max="27" width="9.421875" style="68" customWidth="1"/>
    <col min="28" max="28" width="10.421875" style="68" customWidth="1"/>
    <col min="29" max="29" width="22.140625" style="68" customWidth="1"/>
    <col min="30" max="30" width="1.7109375" style="68" customWidth="1"/>
    <col min="31" max="31" width="1.28515625" style="68" customWidth="1"/>
    <col min="32" max="36" width="8.7109375" style="68" customWidth="1"/>
    <col min="37" max="37" width="1.28515625" style="68" customWidth="1"/>
    <col min="38" max="16384" width="8.7109375" style="68" customWidth="1"/>
  </cols>
  <sheetData>
    <row r="1" spans="1:42" ht="11.25">
      <c r="A1" s="67"/>
      <c r="B1" s="67"/>
      <c r="C1" s="67"/>
      <c r="D1" s="67"/>
      <c r="E1" s="67"/>
      <c r="F1" s="67"/>
      <c r="G1" s="67"/>
      <c r="H1" s="67"/>
      <c r="O1" s="67"/>
      <c r="P1" s="67"/>
      <c r="Q1" s="67"/>
      <c r="R1" s="67"/>
      <c r="S1" s="67"/>
      <c r="T1" s="67"/>
      <c r="U1" s="67"/>
      <c r="V1" s="67"/>
      <c r="AC1" s="92"/>
      <c r="AD1" s="96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1:41" s="71" customFormat="1" ht="9.75">
      <c r="A2" s="69" t="s">
        <v>113</v>
      </c>
      <c r="B2" s="70"/>
      <c r="C2" s="70"/>
      <c r="D2" s="70"/>
      <c r="E2" s="70"/>
      <c r="F2" s="70"/>
      <c r="G2" s="70"/>
      <c r="H2" s="70"/>
      <c r="J2" s="71" t="s">
        <v>114</v>
      </c>
      <c r="M2" s="71" t="s">
        <v>120</v>
      </c>
      <c r="O2" s="69" t="s">
        <v>113</v>
      </c>
      <c r="P2" s="70"/>
      <c r="Q2" s="70"/>
      <c r="R2" s="70"/>
      <c r="S2" s="70"/>
      <c r="T2" s="70"/>
      <c r="U2" s="70"/>
      <c r="V2" s="70"/>
      <c r="X2" s="71" t="s">
        <v>114</v>
      </c>
      <c r="AA2" s="71" t="s">
        <v>120</v>
      </c>
      <c r="AC2" s="69" t="s">
        <v>113</v>
      </c>
      <c r="AD2" s="70"/>
      <c r="AE2" s="70"/>
      <c r="AF2" s="70"/>
      <c r="AG2" s="70"/>
      <c r="AH2" s="70"/>
      <c r="AI2" s="70"/>
      <c r="AJ2" s="70"/>
      <c r="AL2" s="71" t="s">
        <v>114</v>
      </c>
      <c r="AO2" s="71" t="s">
        <v>120</v>
      </c>
    </row>
    <row r="3" spans="1:36" s="71" customFormat="1" ht="12" customHeight="1" thickBot="1">
      <c r="A3" s="70"/>
      <c r="B3" s="70"/>
      <c r="C3" s="70"/>
      <c r="D3" s="70"/>
      <c r="E3" s="70"/>
      <c r="F3" s="70"/>
      <c r="G3" s="70"/>
      <c r="H3" s="70"/>
      <c r="O3" s="70"/>
      <c r="P3" s="70"/>
      <c r="Q3" s="70"/>
      <c r="R3" s="70"/>
      <c r="S3" s="70"/>
      <c r="T3" s="70"/>
      <c r="U3" s="70"/>
      <c r="V3" s="70"/>
      <c r="AC3" s="70"/>
      <c r="AD3" s="70"/>
      <c r="AE3" s="70"/>
      <c r="AF3" s="70"/>
      <c r="AG3" s="70"/>
      <c r="AH3" s="70"/>
      <c r="AI3" s="70"/>
      <c r="AJ3" s="70"/>
    </row>
    <row r="4" spans="1:42" s="71" customFormat="1" ht="10.5" thickBot="1">
      <c r="A4" s="72"/>
      <c r="B4" s="73"/>
      <c r="C4" s="74"/>
      <c r="D4" s="205" t="s">
        <v>115</v>
      </c>
      <c r="E4" s="206"/>
      <c r="F4" s="206"/>
      <c r="G4" s="206"/>
      <c r="H4" s="207"/>
      <c r="J4" s="205" t="s">
        <v>116</v>
      </c>
      <c r="K4" s="206"/>
      <c r="L4" s="206"/>
      <c r="M4" s="206"/>
      <c r="N4" s="207"/>
      <c r="O4" s="72"/>
      <c r="P4" s="73"/>
      <c r="Q4" s="74"/>
      <c r="R4" s="205" t="s">
        <v>115</v>
      </c>
      <c r="S4" s="206"/>
      <c r="T4" s="206"/>
      <c r="U4" s="206"/>
      <c r="V4" s="207"/>
      <c r="X4" s="205" t="s">
        <v>116</v>
      </c>
      <c r="Y4" s="206"/>
      <c r="Z4" s="206"/>
      <c r="AA4" s="206"/>
      <c r="AB4" s="207"/>
      <c r="AC4" s="72"/>
      <c r="AD4" s="73"/>
      <c r="AE4" s="74"/>
      <c r="AF4" s="205" t="s">
        <v>115</v>
      </c>
      <c r="AG4" s="206"/>
      <c r="AH4" s="206"/>
      <c r="AI4" s="206"/>
      <c r="AJ4" s="207"/>
      <c r="AL4" s="205" t="s">
        <v>116</v>
      </c>
      <c r="AM4" s="206"/>
      <c r="AN4" s="206"/>
      <c r="AO4" s="206"/>
      <c r="AP4" s="207"/>
    </row>
    <row r="5" spans="1:42" s="71" customFormat="1" ht="9.75">
      <c r="A5" s="75" t="s">
        <v>117</v>
      </c>
      <c r="B5" s="76"/>
      <c r="C5" s="74"/>
      <c r="D5" s="72"/>
      <c r="E5" s="77" t="s">
        <v>338</v>
      </c>
      <c r="F5" s="77" t="s">
        <v>118</v>
      </c>
      <c r="G5" s="77" t="s">
        <v>119</v>
      </c>
      <c r="H5" s="78">
        <f>G6</f>
        <v>2019</v>
      </c>
      <c r="J5" s="72"/>
      <c r="K5" s="77" t="s">
        <v>338</v>
      </c>
      <c r="L5" s="77" t="s">
        <v>118</v>
      </c>
      <c r="M5" s="77" t="s">
        <v>119</v>
      </c>
      <c r="N5" s="78">
        <f>M6</f>
        <v>2019</v>
      </c>
      <c r="O5" s="75" t="s">
        <v>117</v>
      </c>
      <c r="P5" s="76"/>
      <c r="Q5" s="74"/>
      <c r="R5" s="72"/>
      <c r="S5" s="77" t="s">
        <v>338</v>
      </c>
      <c r="T5" s="77" t="s">
        <v>118</v>
      </c>
      <c r="U5" s="77" t="s">
        <v>119</v>
      </c>
      <c r="V5" s="78">
        <f>U6</f>
        <v>2019</v>
      </c>
      <c r="X5" s="72"/>
      <c r="Y5" s="77" t="s">
        <v>338</v>
      </c>
      <c r="Z5" s="77" t="s">
        <v>118</v>
      </c>
      <c r="AA5" s="77" t="s">
        <v>119</v>
      </c>
      <c r="AB5" s="78">
        <f>AA6</f>
        <v>2019</v>
      </c>
      <c r="AC5" s="75" t="s">
        <v>117</v>
      </c>
      <c r="AD5" s="76"/>
      <c r="AE5" s="74"/>
      <c r="AF5" s="72"/>
      <c r="AG5" s="77" t="s">
        <v>118</v>
      </c>
      <c r="AH5" s="77" t="s">
        <v>118</v>
      </c>
      <c r="AI5" s="77" t="s">
        <v>119</v>
      </c>
      <c r="AJ5" s="78">
        <f>AI6</f>
        <v>2020</v>
      </c>
      <c r="AL5" s="72"/>
      <c r="AM5" s="77" t="s">
        <v>118</v>
      </c>
      <c r="AN5" s="77" t="s">
        <v>118</v>
      </c>
      <c r="AO5" s="77" t="s">
        <v>119</v>
      </c>
      <c r="AP5" s="78">
        <f>AO6</f>
        <v>2020</v>
      </c>
    </row>
    <row r="6" spans="1:42" s="71" customFormat="1" ht="23.25" customHeight="1" thickBot="1">
      <c r="A6" s="79"/>
      <c r="B6" s="80"/>
      <c r="C6" s="81"/>
      <c r="D6" s="82" t="s">
        <v>337</v>
      </c>
      <c r="E6" s="83">
        <f>G6-2</f>
        <v>2017</v>
      </c>
      <c r="F6" s="83">
        <f>G6-1</f>
        <v>2018</v>
      </c>
      <c r="G6" s="83">
        <v>2019</v>
      </c>
      <c r="H6" s="84" t="str">
        <f>CONCATENATE(F6,"=100")</f>
        <v>2018=100</v>
      </c>
      <c r="I6" s="85"/>
      <c r="J6" s="82" t="s">
        <v>337</v>
      </c>
      <c r="K6" s="83">
        <f>M6-2</f>
        <v>2017</v>
      </c>
      <c r="L6" s="83">
        <f>M6-1</f>
        <v>2018</v>
      </c>
      <c r="M6" s="83">
        <v>2019</v>
      </c>
      <c r="N6" s="84" t="str">
        <f>CONCATENATE(L6,"=100")</f>
        <v>2018=100</v>
      </c>
      <c r="O6" s="79"/>
      <c r="P6" s="80"/>
      <c r="Q6" s="81"/>
      <c r="R6" s="82" t="s">
        <v>337</v>
      </c>
      <c r="S6" s="83">
        <f>U6-2</f>
        <v>2017</v>
      </c>
      <c r="T6" s="83">
        <f>U6-1</f>
        <v>2018</v>
      </c>
      <c r="U6" s="83">
        <v>2019</v>
      </c>
      <c r="V6" s="84" t="str">
        <f>CONCATENATE(T6,"=100")</f>
        <v>2018=100</v>
      </c>
      <c r="W6" s="85"/>
      <c r="X6" s="82" t="s">
        <v>337</v>
      </c>
      <c r="Y6" s="83">
        <f>AA6-2</f>
        <v>2017</v>
      </c>
      <c r="Z6" s="83">
        <f>AA6-1</f>
        <v>2018</v>
      </c>
      <c r="AA6" s="83">
        <v>2019</v>
      </c>
      <c r="AB6" s="84" t="str">
        <f>CONCATENATE(Z6,"=100")</f>
        <v>2018=100</v>
      </c>
      <c r="AC6" s="97"/>
      <c r="AD6" s="98"/>
      <c r="AE6" s="74"/>
      <c r="AF6" s="82" t="s">
        <v>337</v>
      </c>
      <c r="AG6" s="83">
        <f>AI6-2</f>
        <v>2018</v>
      </c>
      <c r="AH6" s="83">
        <f>AI6-1</f>
        <v>2019</v>
      </c>
      <c r="AI6" s="83">
        <v>2020</v>
      </c>
      <c r="AJ6" s="84" t="str">
        <f>CONCATENATE(AH6,"=100")</f>
        <v>2019=100</v>
      </c>
      <c r="AL6" s="82" t="s">
        <v>337</v>
      </c>
      <c r="AM6" s="83">
        <f>AO6-2</f>
        <v>2018</v>
      </c>
      <c r="AN6" s="83">
        <f>AO6-1</f>
        <v>2019</v>
      </c>
      <c r="AO6" s="83">
        <v>2020</v>
      </c>
      <c r="AP6" s="84" t="str">
        <f>CONCATENATE(AN6,"=100")</f>
        <v>2019=100</v>
      </c>
    </row>
    <row r="7" spans="1:42" s="92" customFormat="1" ht="11.25" customHeight="1">
      <c r="A7" s="86"/>
      <c r="B7" s="86"/>
      <c r="C7" s="86"/>
      <c r="D7" s="87"/>
      <c r="E7" s="88"/>
      <c r="F7" s="88"/>
      <c r="G7" s="88"/>
      <c r="H7" s="88">
        <f>IF(AND(F7&gt;0,G7&gt;0),G7*100/F7,"")</f>
      </c>
      <c r="I7" s="89"/>
      <c r="J7" s="89"/>
      <c r="K7" s="90"/>
      <c r="L7" s="90"/>
      <c r="M7" s="90"/>
      <c r="N7" s="90">
        <f>IF(AND(L7&gt;0,M7&gt;0),M7*100/L7,"")</f>
      </c>
      <c r="O7" s="86"/>
      <c r="P7" s="86"/>
      <c r="Q7" s="86"/>
      <c r="R7" s="87"/>
      <c r="S7" s="88"/>
      <c r="T7" s="88"/>
      <c r="U7" s="88"/>
      <c r="V7" s="88">
        <f>IF(AND(T7&gt;0,U7&gt;0),U7*100/T7,"")</f>
      </c>
      <c r="W7" s="89"/>
      <c r="X7" s="89"/>
      <c r="Y7" s="90"/>
      <c r="Z7" s="90"/>
      <c r="AA7" s="90"/>
      <c r="AB7" s="91">
        <f>IF(AND(Z7&gt;0,AA7&gt;0),AA7*100/Z7,"")</f>
      </c>
      <c r="AC7" s="86"/>
      <c r="AD7" s="86"/>
      <c r="AE7" s="86"/>
      <c r="AF7" s="87"/>
      <c r="AG7" s="88"/>
      <c r="AH7" s="88"/>
      <c r="AI7" s="88"/>
      <c r="AJ7" s="88">
        <f>IF(AND(AH7&gt;0,AI7&gt;0),AI7*100/AH7,"")</f>
      </c>
      <c r="AK7" s="89"/>
      <c r="AL7" s="89"/>
      <c r="AM7" s="90"/>
      <c r="AN7" s="90"/>
      <c r="AO7" s="90"/>
      <c r="AP7" s="91">
        <f>IF(AND(AN7&gt;0,AO7&gt;0),AO7*100/AN7,"")</f>
      </c>
    </row>
    <row r="8" spans="1:42" s="92" customFormat="1" ht="11.25" customHeight="1">
      <c r="A8" s="86"/>
      <c r="B8" s="86"/>
      <c r="C8" s="86"/>
      <c r="D8" s="87"/>
      <c r="E8" s="88"/>
      <c r="F8" s="88"/>
      <c r="G8" s="88"/>
      <c r="H8" s="88"/>
      <c r="I8" s="89"/>
      <c r="J8" s="89"/>
      <c r="K8" s="90"/>
      <c r="L8" s="90"/>
      <c r="M8" s="90"/>
      <c r="N8" s="90"/>
      <c r="O8" s="86"/>
      <c r="P8" s="86"/>
      <c r="Q8" s="86"/>
      <c r="R8" s="87"/>
      <c r="S8" s="88"/>
      <c r="T8" s="88"/>
      <c r="U8" s="88"/>
      <c r="V8" s="88"/>
      <c r="W8" s="89"/>
      <c r="X8" s="89"/>
      <c r="Y8" s="90"/>
      <c r="Z8" s="90"/>
      <c r="AA8" s="90"/>
      <c r="AB8" s="91"/>
      <c r="AC8" s="86"/>
      <c r="AD8" s="86"/>
      <c r="AE8" s="86"/>
      <c r="AF8" s="87"/>
      <c r="AG8" s="88"/>
      <c r="AH8" s="88"/>
      <c r="AI8" s="88"/>
      <c r="AJ8" s="88"/>
      <c r="AK8" s="89"/>
      <c r="AL8" s="89"/>
      <c r="AM8" s="90"/>
      <c r="AN8" s="90"/>
      <c r="AO8" s="90"/>
      <c r="AP8" s="91"/>
    </row>
    <row r="9" spans="1:42" s="92" customFormat="1" ht="11.25" customHeight="1">
      <c r="A9" s="86" t="s">
        <v>121</v>
      </c>
      <c r="B9" s="86"/>
      <c r="C9" s="86"/>
      <c r="D9" s="102"/>
      <c r="E9" s="88"/>
      <c r="F9" s="88"/>
      <c r="G9" s="88"/>
      <c r="H9" s="88">
        <f aca="true" t="shared" si="0" ref="H9:H22">IF(AND(F9&gt;0,G9&gt;0),G9*100/F9,"")</f>
      </c>
      <c r="I9" s="89"/>
      <c r="J9" s="103"/>
      <c r="K9" s="90"/>
      <c r="L9" s="90"/>
      <c r="M9" s="90"/>
      <c r="N9" s="90">
        <f aca="true" t="shared" si="1" ref="N9:N22">IF(AND(L9&gt;0,M9&gt;0),M9*100/L9,"")</f>
      </c>
      <c r="O9" s="86" t="s">
        <v>135</v>
      </c>
      <c r="P9" s="86"/>
      <c r="Q9" s="86"/>
      <c r="R9" s="102"/>
      <c r="S9" s="88"/>
      <c r="T9" s="88"/>
      <c r="U9" s="88"/>
      <c r="V9" s="88">
        <f aca="true" t="shared" si="2" ref="V9:V18">IF(AND(T9&gt;0,U9&gt;0),U9*100/T9,"")</f>
      </c>
      <c r="W9" s="89"/>
      <c r="X9" s="103"/>
      <c r="Y9" s="90"/>
      <c r="Z9" s="90"/>
      <c r="AA9" s="90"/>
      <c r="AB9" s="91">
        <f aca="true" t="shared" si="3" ref="AB9:AB18">IF(AND(Z9&gt;0,AA9&gt;0),AA9*100/Z9,"")</f>
      </c>
      <c r="AC9" s="86" t="s">
        <v>121</v>
      </c>
      <c r="AD9" s="86"/>
      <c r="AE9" s="86"/>
      <c r="AF9" s="102"/>
      <c r="AG9" s="88"/>
      <c r="AH9" s="88"/>
      <c r="AI9" s="88"/>
      <c r="AJ9" s="88">
        <f aca="true" t="shared" si="4" ref="AJ9:AJ18">IF(AND(AH9&gt;0,AI9&gt;0),AI9*100/AH9,"")</f>
      </c>
      <c r="AK9" s="89"/>
      <c r="AL9" s="103"/>
      <c r="AM9" s="90"/>
      <c r="AN9" s="90"/>
      <c r="AO9" s="90"/>
      <c r="AP9" s="91">
        <f aca="true" t="shared" si="5" ref="AP9:AP18">IF(AND(AN9&gt;0,AO9&gt;0),AO9*100/AN9,"")</f>
      </c>
    </row>
    <row r="10" spans="1:42" s="92" customFormat="1" ht="11.25" customHeight="1">
      <c r="A10" s="86" t="s">
        <v>122</v>
      </c>
      <c r="B10" s="88"/>
      <c r="C10" s="88"/>
      <c r="D10" s="102">
        <v>9</v>
      </c>
      <c r="E10" s="94">
        <v>1641.635</v>
      </c>
      <c r="F10" s="94">
        <v>1686.9</v>
      </c>
      <c r="G10" s="94">
        <v>1652.924</v>
      </c>
      <c r="H10" s="94">
        <f t="shared" si="0"/>
        <v>97.98589127986246</v>
      </c>
      <c r="I10" s="90"/>
      <c r="J10" s="103">
        <v>9</v>
      </c>
      <c r="K10" s="91">
        <v>3763.4610000000002</v>
      </c>
      <c r="L10" s="91">
        <v>6703.231000000001</v>
      </c>
      <c r="M10" s="91">
        <v>5107.658</v>
      </c>
      <c r="N10" s="90">
        <f t="shared" si="1"/>
        <v>76.19695636328213</v>
      </c>
      <c r="O10" s="86" t="s">
        <v>305</v>
      </c>
      <c r="P10" s="88"/>
      <c r="Q10" s="88"/>
      <c r="R10" s="102">
        <v>6</v>
      </c>
      <c r="S10" s="94">
        <v>6.774</v>
      </c>
      <c r="T10" s="94">
        <v>5.976</v>
      </c>
      <c r="U10" s="94">
        <v>6.393</v>
      </c>
      <c r="V10" s="94">
        <f t="shared" si="2"/>
        <v>106.97791164658634</v>
      </c>
      <c r="W10" s="90"/>
      <c r="X10" s="103">
        <v>6</v>
      </c>
      <c r="Y10" s="91">
        <v>59.209999999999994</v>
      </c>
      <c r="Z10" s="91">
        <v>50.9</v>
      </c>
      <c r="AA10" s="91">
        <v>55.31200000000001</v>
      </c>
      <c r="AB10" s="91">
        <f t="shared" si="3"/>
        <v>108.66797642436151</v>
      </c>
      <c r="AC10" s="86" t="s">
        <v>122</v>
      </c>
      <c r="AD10" s="88"/>
      <c r="AE10" s="88"/>
      <c r="AF10" s="102">
        <v>12</v>
      </c>
      <c r="AG10" s="94">
        <v>1686.9</v>
      </c>
      <c r="AH10" s="94">
        <v>1652.924</v>
      </c>
      <c r="AI10" s="94">
        <v>1654.069</v>
      </c>
      <c r="AJ10" s="94">
        <f t="shared" si="4"/>
        <v>100.0692711824621</v>
      </c>
      <c r="AK10" s="90"/>
      <c r="AL10" s="103">
        <v>9</v>
      </c>
      <c r="AM10" s="91">
        <v>6703.231000000001</v>
      </c>
      <c r="AN10" s="91">
        <v>5107.658</v>
      </c>
      <c r="AO10" s="91">
        <v>0</v>
      </c>
      <c r="AP10" s="91">
        <f t="shared" si="5"/>
      </c>
    </row>
    <row r="11" spans="1:42" s="92" customFormat="1" ht="11.25" customHeight="1">
      <c r="A11" s="86" t="s">
        <v>123</v>
      </c>
      <c r="B11" s="88"/>
      <c r="C11" s="88"/>
      <c r="D11" s="102">
        <v>9</v>
      </c>
      <c r="E11" s="94">
        <v>417.589</v>
      </c>
      <c r="F11" s="94">
        <v>374.608</v>
      </c>
      <c r="G11" s="94">
        <v>265.569</v>
      </c>
      <c r="H11" s="94">
        <f t="shared" si="0"/>
        <v>70.89250629991885</v>
      </c>
      <c r="I11" s="90"/>
      <c r="J11" s="103">
        <v>9</v>
      </c>
      <c r="K11" s="91">
        <v>1061.648</v>
      </c>
      <c r="L11" s="91">
        <v>1282.494</v>
      </c>
      <c r="M11" s="91">
        <v>733.662</v>
      </c>
      <c r="N11" s="90">
        <f t="shared" si="1"/>
        <v>57.20588166494346</v>
      </c>
      <c r="O11" s="86" t="s">
        <v>306</v>
      </c>
      <c r="P11" s="88"/>
      <c r="Q11" s="88"/>
      <c r="R11" s="102">
        <v>8</v>
      </c>
      <c r="S11" s="174">
        <v>40.2</v>
      </c>
      <c r="T11" s="174">
        <v>24.099999999999998</v>
      </c>
      <c r="U11" s="174">
        <v>28.799999999999997</v>
      </c>
      <c r="V11" s="94">
        <f t="shared" si="2"/>
        <v>119.50207468879667</v>
      </c>
      <c r="W11" s="90"/>
      <c r="X11" s="103">
        <v>12</v>
      </c>
      <c r="Y11" s="91">
        <v>9.159</v>
      </c>
      <c r="Z11" s="91">
        <v>5.664999999999999</v>
      </c>
      <c r="AA11" s="91">
        <v>6.987</v>
      </c>
      <c r="AB11" s="91">
        <f t="shared" si="3"/>
        <v>123.33627537511035</v>
      </c>
      <c r="AC11" s="86" t="s">
        <v>123</v>
      </c>
      <c r="AD11" s="88"/>
      <c r="AE11" s="88"/>
      <c r="AF11" s="102">
        <v>12</v>
      </c>
      <c r="AG11" s="94">
        <v>374.608</v>
      </c>
      <c r="AH11" s="94">
        <v>265.569</v>
      </c>
      <c r="AI11" s="94">
        <v>282.8</v>
      </c>
      <c r="AJ11" s="94">
        <f t="shared" si="4"/>
        <v>106.48833259906088</v>
      </c>
      <c r="AK11" s="90"/>
      <c r="AL11" s="103">
        <v>9</v>
      </c>
      <c r="AM11" s="91">
        <v>1282.494</v>
      </c>
      <c r="AN11" s="91">
        <v>733.662</v>
      </c>
      <c r="AO11" s="91">
        <v>0</v>
      </c>
      <c r="AP11" s="91">
        <f t="shared" si="5"/>
      </c>
    </row>
    <row r="12" spans="1:42" ht="11.25">
      <c r="A12" s="86" t="s">
        <v>124</v>
      </c>
      <c r="B12" s="88"/>
      <c r="C12" s="88"/>
      <c r="D12" s="102">
        <v>9</v>
      </c>
      <c r="E12" s="94">
        <v>2059.224</v>
      </c>
      <c r="F12" s="94">
        <v>2061.508</v>
      </c>
      <c r="G12" s="94">
        <v>1918.493</v>
      </c>
      <c r="H12" s="94">
        <f t="shared" si="0"/>
        <v>93.06260271606999</v>
      </c>
      <c r="I12" s="90"/>
      <c r="J12" s="103">
        <v>9</v>
      </c>
      <c r="K12" s="91">
        <v>4825.109</v>
      </c>
      <c r="L12" s="91">
        <v>7985.724999999999</v>
      </c>
      <c r="M12" s="91">
        <v>5841.319999999999</v>
      </c>
      <c r="N12" s="90">
        <f t="shared" si="1"/>
        <v>73.14702171687604</v>
      </c>
      <c r="O12" s="86" t="s">
        <v>138</v>
      </c>
      <c r="P12" s="88"/>
      <c r="Q12" s="88"/>
      <c r="R12" s="102">
        <v>10</v>
      </c>
      <c r="S12" s="94">
        <v>2.199</v>
      </c>
      <c r="T12" s="94">
        <v>2.518</v>
      </c>
      <c r="U12" s="94">
        <v>2.325</v>
      </c>
      <c r="V12" s="94">
        <f t="shared" si="2"/>
        <v>92.33518665607627</v>
      </c>
      <c r="W12" s="90"/>
      <c r="X12" s="103">
        <v>3</v>
      </c>
      <c r="Y12" s="91">
        <v>59.587</v>
      </c>
      <c r="Z12" s="91">
        <v>70.347</v>
      </c>
      <c r="AA12" s="91">
        <v>66.987</v>
      </c>
      <c r="AB12" s="91">
        <f t="shared" si="3"/>
        <v>95.22367691585995</v>
      </c>
      <c r="AC12" s="86" t="s">
        <v>124</v>
      </c>
      <c r="AD12" s="88"/>
      <c r="AE12" s="88"/>
      <c r="AF12" s="102">
        <v>12</v>
      </c>
      <c r="AG12" s="94">
        <v>2061.508</v>
      </c>
      <c r="AH12" s="94">
        <v>1918.493</v>
      </c>
      <c r="AI12" s="94">
        <v>1936.869</v>
      </c>
      <c r="AJ12" s="94">
        <f t="shared" si="4"/>
        <v>100.95783513413915</v>
      </c>
      <c r="AK12" s="90"/>
      <c r="AL12" s="103">
        <v>9</v>
      </c>
      <c r="AM12" s="91">
        <v>7985.724999999999</v>
      </c>
      <c r="AN12" s="91">
        <v>5841.319999999999</v>
      </c>
      <c r="AO12" s="91">
        <v>0</v>
      </c>
      <c r="AP12" s="91">
        <f t="shared" si="5"/>
      </c>
    </row>
    <row r="13" spans="1:42" s="71" customFormat="1" ht="11.25">
      <c r="A13" s="86" t="s">
        <v>125</v>
      </c>
      <c r="B13" s="88"/>
      <c r="C13" s="88"/>
      <c r="D13" s="102">
        <v>9</v>
      </c>
      <c r="E13" s="94">
        <v>404.589</v>
      </c>
      <c r="F13" s="94">
        <v>336.68</v>
      </c>
      <c r="G13" s="94">
        <v>267.91554</v>
      </c>
      <c r="H13" s="94">
        <f t="shared" si="0"/>
        <v>79.57572175359392</v>
      </c>
      <c r="I13" s="90"/>
      <c r="J13" s="103">
        <v>9</v>
      </c>
      <c r="K13" s="91">
        <v>766.3630000000002</v>
      </c>
      <c r="L13" s="91">
        <v>1020.669</v>
      </c>
      <c r="M13" s="91">
        <v>619.494</v>
      </c>
      <c r="N13" s="90">
        <f t="shared" si="1"/>
        <v>60.69489717038531</v>
      </c>
      <c r="O13" s="86" t="s">
        <v>185</v>
      </c>
      <c r="P13" s="88"/>
      <c r="Q13" s="88"/>
      <c r="R13" s="102">
        <v>11</v>
      </c>
      <c r="S13" s="94">
        <v>4.353</v>
      </c>
      <c r="T13" s="94">
        <v>4.501</v>
      </c>
      <c r="U13" s="94">
        <v>5.492</v>
      </c>
      <c r="V13" s="94">
        <f t="shared" si="2"/>
        <v>122.01732948233726</v>
      </c>
      <c r="W13" s="90"/>
      <c r="X13" s="103">
        <v>12</v>
      </c>
      <c r="Y13" s="91">
        <v>78.802</v>
      </c>
      <c r="Z13" s="91">
        <v>81.53</v>
      </c>
      <c r="AA13" s="91">
        <v>83.114</v>
      </c>
      <c r="AB13" s="91">
        <f t="shared" si="3"/>
        <v>101.94284312522997</v>
      </c>
      <c r="AC13" s="86" t="s">
        <v>125</v>
      </c>
      <c r="AD13" s="88"/>
      <c r="AE13" s="88"/>
      <c r="AF13" s="102">
        <v>12</v>
      </c>
      <c r="AG13" s="94">
        <v>336.68</v>
      </c>
      <c r="AH13" s="94">
        <v>267.91554</v>
      </c>
      <c r="AI13" s="94">
        <v>296.204</v>
      </c>
      <c r="AJ13" s="94">
        <f t="shared" si="4"/>
        <v>110.55872309609215</v>
      </c>
      <c r="AK13" s="90"/>
      <c r="AL13" s="103">
        <v>9</v>
      </c>
      <c r="AM13" s="91">
        <v>1020.669</v>
      </c>
      <c r="AN13" s="91">
        <v>619.494</v>
      </c>
      <c r="AO13" s="91">
        <v>0</v>
      </c>
      <c r="AP13" s="91">
        <f t="shared" si="5"/>
      </c>
    </row>
    <row r="14" spans="1:42" s="71" customFormat="1" ht="12" customHeight="1">
      <c r="A14" s="86" t="s">
        <v>126</v>
      </c>
      <c r="B14" s="88"/>
      <c r="C14" s="88"/>
      <c r="D14" s="102">
        <v>9</v>
      </c>
      <c r="E14" s="94">
        <v>2192.938</v>
      </c>
      <c r="F14" s="94">
        <v>2232.782</v>
      </c>
      <c r="G14" s="94">
        <v>2416.3754599999997</v>
      </c>
      <c r="H14" s="94">
        <f t="shared" si="0"/>
        <v>108.22263257227976</v>
      </c>
      <c r="I14" s="90"/>
      <c r="J14" s="103">
        <v>9</v>
      </c>
      <c r="K14" s="91">
        <v>5019.581</v>
      </c>
      <c r="L14" s="91">
        <v>8108.866</v>
      </c>
      <c r="M14" s="91">
        <v>6777.411</v>
      </c>
      <c r="N14" s="90">
        <f t="shared" si="1"/>
        <v>83.58025647482644</v>
      </c>
      <c r="O14" s="86" t="s">
        <v>307</v>
      </c>
      <c r="P14" s="88"/>
      <c r="Q14" s="88"/>
      <c r="R14" s="102">
        <v>5</v>
      </c>
      <c r="S14" s="174">
        <v>44.974000000000004</v>
      </c>
      <c r="T14" s="174">
        <v>45.565</v>
      </c>
      <c r="U14" s="174">
        <v>43.166999999999994</v>
      </c>
      <c r="V14" s="94">
        <f t="shared" si="2"/>
        <v>94.73718863162514</v>
      </c>
      <c r="W14" s="90"/>
      <c r="X14" s="103">
        <v>6</v>
      </c>
      <c r="Y14" s="91">
        <v>144.05200000000002</v>
      </c>
      <c r="Z14" s="91">
        <v>149.80000000000004</v>
      </c>
      <c r="AA14" s="91">
        <v>145.9912</v>
      </c>
      <c r="AB14" s="91">
        <f t="shared" si="3"/>
        <v>97.45740987983976</v>
      </c>
      <c r="AC14" s="86" t="s">
        <v>126</v>
      </c>
      <c r="AD14" s="88"/>
      <c r="AE14" s="88"/>
      <c r="AF14" s="102">
        <v>12</v>
      </c>
      <c r="AG14" s="94">
        <v>2232.782</v>
      </c>
      <c r="AH14" s="94">
        <v>2416.3754599999997</v>
      </c>
      <c r="AI14" s="94">
        <v>2557.524</v>
      </c>
      <c r="AJ14" s="94">
        <f t="shared" si="4"/>
        <v>105.84133311799152</v>
      </c>
      <c r="AK14" s="90"/>
      <c r="AL14" s="103">
        <v>9</v>
      </c>
      <c r="AM14" s="91">
        <v>8108.866</v>
      </c>
      <c r="AN14" s="91">
        <v>6777.411</v>
      </c>
      <c r="AO14" s="91">
        <v>0</v>
      </c>
      <c r="AP14" s="91">
        <f t="shared" si="5"/>
      </c>
    </row>
    <row r="15" spans="1:42" s="71" customFormat="1" ht="11.25">
      <c r="A15" s="86" t="s">
        <v>127</v>
      </c>
      <c r="B15" s="88"/>
      <c r="C15" s="88"/>
      <c r="D15" s="102">
        <v>9</v>
      </c>
      <c r="E15" s="94">
        <v>2597.527</v>
      </c>
      <c r="F15" s="94">
        <v>2569.462</v>
      </c>
      <c r="G15" s="94">
        <v>2684.291</v>
      </c>
      <c r="H15" s="94">
        <f t="shared" si="0"/>
        <v>104.46899000646829</v>
      </c>
      <c r="I15" s="90"/>
      <c r="J15" s="103">
        <v>9</v>
      </c>
      <c r="K15" s="91">
        <v>5785.9439999999995</v>
      </c>
      <c r="L15" s="91">
        <v>9129.535000000002</v>
      </c>
      <c r="M15" s="91">
        <v>7396.905000000001</v>
      </c>
      <c r="N15" s="90">
        <f t="shared" si="1"/>
        <v>81.02170592478149</v>
      </c>
      <c r="O15" s="86" t="s">
        <v>308</v>
      </c>
      <c r="P15" s="88"/>
      <c r="Q15" s="88"/>
      <c r="R15" s="102">
        <v>5</v>
      </c>
      <c r="S15" s="174">
        <v>8.51</v>
      </c>
      <c r="T15" s="174">
        <v>9.426000000000002</v>
      </c>
      <c r="U15" s="174">
        <v>9.252</v>
      </c>
      <c r="V15" s="94">
        <f t="shared" si="2"/>
        <v>98.15404201145766</v>
      </c>
      <c r="W15" s="90"/>
      <c r="X15" s="103">
        <v>6</v>
      </c>
      <c r="Y15" s="91">
        <v>14.966</v>
      </c>
      <c r="Z15" s="91">
        <v>16.450000000000003</v>
      </c>
      <c r="AA15" s="91">
        <v>16.006</v>
      </c>
      <c r="AB15" s="91">
        <f t="shared" si="3"/>
        <v>97.30091185410332</v>
      </c>
      <c r="AC15" s="86" t="s">
        <v>127</v>
      </c>
      <c r="AD15" s="88"/>
      <c r="AE15" s="88"/>
      <c r="AF15" s="102">
        <v>12</v>
      </c>
      <c r="AG15" s="94">
        <v>2569.462</v>
      </c>
      <c r="AH15" s="94">
        <v>2684.291</v>
      </c>
      <c r="AI15" s="94">
        <v>2853.728</v>
      </c>
      <c r="AJ15" s="94">
        <f t="shared" si="4"/>
        <v>106.31216958220996</v>
      </c>
      <c r="AK15" s="90"/>
      <c r="AL15" s="103">
        <v>9</v>
      </c>
      <c r="AM15" s="91">
        <v>9129.535000000002</v>
      </c>
      <c r="AN15" s="91">
        <v>7396.905000000001</v>
      </c>
      <c r="AO15" s="91">
        <v>0</v>
      </c>
      <c r="AP15" s="91">
        <f t="shared" si="5"/>
      </c>
    </row>
    <row r="16" spans="1:42" s="71" customFormat="1" ht="11.25">
      <c r="A16" s="86" t="s">
        <v>128</v>
      </c>
      <c r="B16" s="88"/>
      <c r="C16" s="88"/>
      <c r="D16" s="102">
        <v>9</v>
      </c>
      <c r="E16" s="94">
        <v>558.767</v>
      </c>
      <c r="F16" s="94">
        <v>556.5</v>
      </c>
      <c r="G16" s="94">
        <v>463.245</v>
      </c>
      <c r="H16" s="94">
        <f t="shared" si="0"/>
        <v>83.24258760107817</v>
      </c>
      <c r="I16" s="90"/>
      <c r="J16" s="103">
        <v>9</v>
      </c>
      <c r="K16" s="91">
        <v>843.2589999999999</v>
      </c>
      <c r="L16" s="91">
        <v>1486.9479999999999</v>
      </c>
      <c r="M16" s="91">
        <v>811.15</v>
      </c>
      <c r="N16" s="90">
        <f t="shared" si="1"/>
        <v>54.55133602520062</v>
      </c>
      <c r="O16" s="86" t="s">
        <v>186</v>
      </c>
      <c r="P16" s="88"/>
      <c r="Q16" s="88"/>
      <c r="R16" s="102">
        <v>10</v>
      </c>
      <c r="S16" s="94">
        <v>32.867</v>
      </c>
      <c r="T16" s="94">
        <v>33.528</v>
      </c>
      <c r="U16" s="94">
        <v>31.452</v>
      </c>
      <c r="V16" s="94">
        <f t="shared" si="2"/>
        <v>93.80816034359343</v>
      </c>
      <c r="W16" s="90"/>
      <c r="X16" s="103">
        <v>12</v>
      </c>
      <c r="Y16" s="91">
        <v>541.448</v>
      </c>
      <c r="Z16" s="91">
        <v>543.0889999999999</v>
      </c>
      <c r="AA16" s="91">
        <v>524.168</v>
      </c>
      <c r="AB16" s="91">
        <f t="shared" si="3"/>
        <v>96.51604064895442</v>
      </c>
      <c r="AC16" s="86" t="s">
        <v>128</v>
      </c>
      <c r="AD16" s="88"/>
      <c r="AE16" s="88"/>
      <c r="AF16" s="102">
        <v>12</v>
      </c>
      <c r="AG16" s="94">
        <v>556.5</v>
      </c>
      <c r="AH16" s="94">
        <v>463.245</v>
      </c>
      <c r="AI16" s="94">
        <v>481.798</v>
      </c>
      <c r="AJ16" s="94">
        <f t="shared" si="4"/>
        <v>104.00500814903562</v>
      </c>
      <c r="AK16" s="90"/>
      <c r="AL16" s="103">
        <v>9</v>
      </c>
      <c r="AM16" s="91">
        <v>1486.9479999999999</v>
      </c>
      <c r="AN16" s="91">
        <v>811.15</v>
      </c>
      <c r="AO16" s="91">
        <v>0</v>
      </c>
      <c r="AP16" s="91">
        <f t="shared" si="5"/>
      </c>
    </row>
    <row r="17" spans="1:42" s="71" customFormat="1" ht="12" customHeight="1">
      <c r="A17" s="86" t="s">
        <v>129</v>
      </c>
      <c r="B17" s="88"/>
      <c r="C17" s="88"/>
      <c r="D17" s="102">
        <v>9</v>
      </c>
      <c r="E17" s="94">
        <v>108.08</v>
      </c>
      <c r="F17" s="94">
        <v>136.251</v>
      </c>
      <c r="G17" s="94">
        <v>135.926</v>
      </c>
      <c r="H17" s="94">
        <f t="shared" si="0"/>
        <v>99.76146964058978</v>
      </c>
      <c r="I17" s="90"/>
      <c r="J17" s="103">
        <v>9</v>
      </c>
      <c r="K17" s="91">
        <v>139.17799999999994</v>
      </c>
      <c r="L17" s="91">
        <v>388.467</v>
      </c>
      <c r="M17" s="91">
        <v>246.74800000000005</v>
      </c>
      <c r="N17" s="90">
        <f t="shared" si="1"/>
        <v>63.51839409782556</v>
      </c>
      <c r="O17" s="86" t="s">
        <v>141</v>
      </c>
      <c r="P17" s="88"/>
      <c r="Q17" s="88"/>
      <c r="R17" s="102">
        <v>5</v>
      </c>
      <c r="S17" s="94">
        <v>1.79</v>
      </c>
      <c r="T17" s="94">
        <v>1.88</v>
      </c>
      <c r="U17" s="94">
        <v>1.879</v>
      </c>
      <c r="V17" s="94">
        <f t="shared" si="2"/>
        <v>99.9468085106383</v>
      </c>
      <c r="W17" s="90"/>
      <c r="X17" s="103">
        <v>5</v>
      </c>
      <c r="Y17" s="91">
        <v>94.32000000000002</v>
      </c>
      <c r="Z17" s="91">
        <v>94.696</v>
      </c>
      <c r="AA17" s="91">
        <v>97.233</v>
      </c>
      <c r="AB17" s="91">
        <f t="shared" si="3"/>
        <v>102.67909943397822</v>
      </c>
      <c r="AC17" s="86" t="s">
        <v>129</v>
      </c>
      <c r="AD17" s="88"/>
      <c r="AE17" s="88"/>
      <c r="AF17" s="102">
        <v>12</v>
      </c>
      <c r="AG17" s="94">
        <v>136.251</v>
      </c>
      <c r="AH17" s="94">
        <v>135.926</v>
      </c>
      <c r="AI17" s="94">
        <v>140.226</v>
      </c>
      <c r="AJ17" s="94">
        <f t="shared" si="4"/>
        <v>103.16348601444905</v>
      </c>
      <c r="AK17" s="90"/>
      <c r="AL17" s="103">
        <v>9</v>
      </c>
      <c r="AM17" s="91">
        <v>388.467</v>
      </c>
      <c r="AN17" s="91">
        <v>246.74800000000005</v>
      </c>
      <c r="AO17" s="91">
        <v>0</v>
      </c>
      <c r="AP17" s="91">
        <f t="shared" si="5"/>
      </c>
    </row>
    <row r="18" spans="1:42" s="92" customFormat="1" ht="11.25" customHeight="1">
      <c r="A18" s="86" t="s">
        <v>130</v>
      </c>
      <c r="B18" s="88"/>
      <c r="C18" s="88"/>
      <c r="D18" s="102">
        <v>9</v>
      </c>
      <c r="E18" s="94">
        <v>195.884</v>
      </c>
      <c r="F18" s="94">
        <v>213.091</v>
      </c>
      <c r="G18" s="94">
        <v>246.085</v>
      </c>
      <c r="H18" s="94">
        <f t="shared" si="0"/>
        <v>115.48352581760844</v>
      </c>
      <c r="I18" s="90"/>
      <c r="J18" s="103">
        <v>9</v>
      </c>
      <c r="K18" s="91">
        <v>355.84</v>
      </c>
      <c r="L18" s="91">
        <v>649.0110000000001</v>
      </c>
      <c r="M18" s="91">
        <v>571.7660000000001</v>
      </c>
      <c r="N18" s="90">
        <f t="shared" si="1"/>
        <v>88.09804456318922</v>
      </c>
      <c r="O18" s="86" t="s">
        <v>142</v>
      </c>
      <c r="P18" s="88"/>
      <c r="Q18" s="88"/>
      <c r="R18" s="102">
        <v>3</v>
      </c>
      <c r="S18" s="94">
        <v>7.475</v>
      </c>
      <c r="T18" s="94">
        <v>7.503</v>
      </c>
      <c r="U18" s="94">
        <v>7.12</v>
      </c>
      <c r="V18" s="94">
        <f t="shared" si="2"/>
        <v>94.89537518326003</v>
      </c>
      <c r="W18" s="90"/>
      <c r="X18" s="103">
        <v>6</v>
      </c>
      <c r="Y18" s="91">
        <v>634.43</v>
      </c>
      <c r="Z18" s="91">
        <v>643.621</v>
      </c>
      <c r="AA18" s="91">
        <v>622.012</v>
      </c>
      <c r="AB18" s="91">
        <f t="shared" si="3"/>
        <v>96.64258934994352</v>
      </c>
      <c r="AC18" s="86" t="s">
        <v>130</v>
      </c>
      <c r="AD18" s="88"/>
      <c r="AE18" s="88"/>
      <c r="AF18" s="102">
        <v>12</v>
      </c>
      <c r="AG18" s="94">
        <v>213.091</v>
      </c>
      <c r="AH18" s="94">
        <v>246.085</v>
      </c>
      <c r="AI18" s="94">
        <v>246.957</v>
      </c>
      <c r="AJ18" s="94">
        <f t="shared" si="4"/>
        <v>100.35434910701586</v>
      </c>
      <c r="AK18" s="90"/>
      <c r="AL18" s="103">
        <v>9</v>
      </c>
      <c r="AM18" s="91">
        <v>649.0110000000001</v>
      </c>
      <c r="AN18" s="91">
        <v>571.7660000000001</v>
      </c>
      <c r="AO18" s="91">
        <v>0</v>
      </c>
      <c r="AP18" s="91">
        <f t="shared" si="5"/>
      </c>
    </row>
    <row r="19" spans="1:42" s="92" customFormat="1" ht="11.25" customHeight="1">
      <c r="A19" s="86" t="s">
        <v>292</v>
      </c>
      <c r="B19" s="88"/>
      <c r="C19" s="88"/>
      <c r="D19" s="102"/>
      <c r="E19" s="94">
        <f>E12+E15+E16+E17+E18</f>
        <v>5519.482</v>
      </c>
      <c r="F19" s="94">
        <f>F12+F15+F16+F17+F18</f>
        <v>5536.812</v>
      </c>
      <c r="G19" s="94">
        <f>G12+G15+G16+G17+G18</f>
        <v>5448.04</v>
      </c>
      <c r="H19" s="94">
        <f>IF(AND(F19&gt;0,G19&gt;0),G19*100/F19,"")</f>
        <v>98.39669470446171</v>
      </c>
      <c r="I19" s="90"/>
      <c r="J19" s="103"/>
      <c r="K19" s="94">
        <f>K12+K15+K16+K17+K18</f>
        <v>11949.33</v>
      </c>
      <c r="L19" s="94">
        <f>L12+L15+L16+L17+L18</f>
        <v>19639.686</v>
      </c>
      <c r="M19" s="94">
        <f>M12+M15+M16+M17+M18</f>
        <v>14867.888999999997</v>
      </c>
      <c r="N19" s="90">
        <f>IF(AND(L19&gt;0,M19&gt;0),M19*100/L19,"")</f>
        <v>75.70329281231886</v>
      </c>
      <c r="O19" s="86" t="s">
        <v>309</v>
      </c>
      <c r="P19" s="88"/>
      <c r="Q19" s="88"/>
      <c r="R19" s="102">
        <v>6</v>
      </c>
      <c r="S19" s="174">
        <v>3.5000000000000004</v>
      </c>
      <c r="T19" s="174">
        <v>0.4</v>
      </c>
      <c r="U19" s="174">
        <v>0.4</v>
      </c>
      <c r="V19" s="94">
        <f aca="true" t="shared" si="6" ref="V19:V26">IF(AND(T19&gt;0,U19&gt;0),U19*100/T19,"")</f>
        <v>100</v>
      </c>
      <c r="W19" s="90"/>
      <c r="X19" s="103">
        <v>11</v>
      </c>
      <c r="Y19" s="91">
        <v>0.39399999999999996</v>
      </c>
      <c r="Z19" s="91">
        <v>0.04</v>
      </c>
      <c r="AA19" s="91">
        <v>0.041</v>
      </c>
      <c r="AB19" s="91">
        <f aca="true" t="shared" si="7" ref="AB19:AB26">IF(AND(Z19&gt;0,AA19&gt;0),AA19*100/Z19,"")</f>
        <v>102.50000000000001</v>
      </c>
      <c r="AC19" s="86"/>
      <c r="AD19" s="88"/>
      <c r="AE19" s="88"/>
      <c r="AF19" s="102"/>
      <c r="AG19" s="94"/>
      <c r="AH19" s="94"/>
      <c r="AI19" s="94"/>
      <c r="AJ19" s="94"/>
      <c r="AK19" s="90"/>
      <c r="AL19" s="103"/>
      <c r="AM19" s="91"/>
      <c r="AN19" s="91"/>
      <c r="AO19" s="91"/>
      <c r="AP19" s="91"/>
    </row>
    <row r="20" spans="1:42" s="92" customFormat="1" ht="11.25" customHeight="1">
      <c r="A20" s="86" t="s">
        <v>148</v>
      </c>
      <c r="B20" s="88"/>
      <c r="C20" s="88"/>
      <c r="D20" s="102">
        <v>7</v>
      </c>
      <c r="E20" s="94">
        <v>333.628</v>
      </c>
      <c r="F20" s="94">
        <v>322.373</v>
      </c>
      <c r="G20" s="94">
        <v>359.159</v>
      </c>
      <c r="H20" s="94">
        <f t="shared" si="0"/>
        <v>111.4110052640885</v>
      </c>
      <c r="I20" s="90"/>
      <c r="J20" s="103">
        <v>11</v>
      </c>
      <c r="K20" s="91">
        <v>3775.645</v>
      </c>
      <c r="L20" s="91">
        <v>3842.5190000000002</v>
      </c>
      <c r="M20" s="91">
        <v>4233.1320000000005</v>
      </c>
      <c r="N20" s="90">
        <f t="shared" si="1"/>
        <v>110.16554505000497</v>
      </c>
      <c r="O20" s="86" t="s">
        <v>143</v>
      </c>
      <c r="P20" s="88"/>
      <c r="Q20" s="88"/>
      <c r="R20" s="102">
        <v>4</v>
      </c>
      <c r="S20" s="94">
        <v>3.58</v>
      </c>
      <c r="T20" s="94">
        <v>3.619</v>
      </c>
      <c r="U20" s="94">
        <v>3.472</v>
      </c>
      <c r="V20" s="94">
        <f t="shared" si="6"/>
        <v>95.93810444874273</v>
      </c>
      <c r="W20" s="90"/>
      <c r="X20" s="103">
        <v>8</v>
      </c>
      <c r="Y20" s="91">
        <v>225.91200000000003</v>
      </c>
      <c r="Z20" s="91">
        <v>238.32500000000002</v>
      </c>
      <c r="AA20" s="91">
        <v>231.21400000000003</v>
      </c>
      <c r="AB20" s="91">
        <f t="shared" si="7"/>
        <v>97.01625930976607</v>
      </c>
      <c r="AC20" s="86" t="s">
        <v>131</v>
      </c>
      <c r="AD20" s="88"/>
      <c r="AE20" s="88"/>
      <c r="AF20" s="102"/>
      <c r="AG20" s="94"/>
      <c r="AH20" s="94"/>
      <c r="AI20" s="94"/>
      <c r="AJ20" s="94"/>
      <c r="AK20" s="90"/>
      <c r="AL20" s="103"/>
      <c r="AM20" s="91"/>
      <c r="AN20" s="91"/>
      <c r="AO20" s="91"/>
      <c r="AP20" s="91"/>
    </row>
    <row r="21" spans="1:42" s="92" customFormat="1" ht="11.25" customHeight="1">
      <c r="A21" s="86" t="s">
        <v>149</v>
      </c>
      <c r="B21" s="88"/>
      <c r="C21" s="88"/>
      <c r="D21" s="102">
        <v>12</v>
      </c>
      <c r="E21" s="94">
        <v>6.958</v>
      </c>
      <c r="F21" s="94">
        <v>5.967</v>
      </c>
      <c r="G21" s="94">
        <v>6.724</v>
      </c>
      <c r="H21" s="94">
        <f t="shared" si="0"/>
        <v>112.68644209820681</v>
      </c>
      <c r="I21" s="90"/>
      <c r="J21" s="103">
        <v>12</v>
      </c>
      <c r="K21" s="91">
        <v>30.137999999999998</v>
      </c>
      <c r="L21" s="91">
        <v>25.589</v>
      </c>
      <c r="M21" s="91">
        <v>28.096000000000004</v>
      </c>
      <c r="N21" s="90">
        <f t="shared" si="1"/>
        <v>109.79717847512605</v>
      </c>
      <c r="O21" s="86" t="s">
        <v>187</v>
      </c>
      <c r="P21" s="88"/>
      <c r="Q21" s="88"/>
      <c r="R21" s="102">
        <v>5</v>
      </c>
      <c r="S21" s="94">
        <v>3.739</v>
      </c>
      <c r="T21" s="94">
        <v>4.053</v>
      </c>
      <c r="U21" s="94">
        <v>4.077</v>
      </c>
      <c r="V21" s="94">
        <f t="shared" si="6"/>
        <v>100.5921539600296</v>
      </c>
      <c r="W21" s="90"/>
      <c r="X21" s="103">
        <v>11</v>
      </c>
      <c r="Y21" s="91">
        <v>115.10399999999998</v>
      </c>
      <c r="Z21" s="91">
        <v>121.33000000000001</v>
      </c>
      <c r="AA21" s="91">
        <v>130.238</v>
      </c>
      <c r="AB21" s="91">
        <f t="shared" si="7"/>
        <v>107.34195994395449</v>
      </c>
      <c r="AC21" s="86" t="s">
        <v>132</v>
      </c>
      <c r="AD21" s="88"/>
      <c r="AE21" s="88"/>
      <c r="AF21" s="102">
        <v>12</v>
      </c>
      <c r="AG21" s="94">
        <v>3.647</v>
      </c>
      <c r="AH21" s="94">
        <v>3.744</v>
      </c>
      <c r="AI21" s="94">
        <v>3.783</v>
      </c>
      <c r="AJ21" s="94">
        <f>IF(AND(AH21&gt;0,AI21&gt;0),AI21*100/AH21,"")</f>
        <v>101.04166666666666</v>
      </c>
      <c r="AK21" s="90"/>
      <c r="AL21" s="103">
        <v>4</v>
      </c>
      <c r="AM21" s="91">
        <v>76.034</v>
      </c>
      <c r="AN21" s="91">
        <v>89.475</v>
      </c>
      <c r="AO21" s="91">
        <v>0</v>
      </c>
      <c r="AP21" s="91">
        <f>IF(AND(AN21&gt;0,AO21&gt;0),AO21*100/AN21,"")</f>
      </c>
    </row>
    <row r="22" spans="1:42" s="92" customFormat="1" ht="11.25" customHeight="1">
      <c r="A22" s="86" t="s">
        <v>296</v>
      </c>
      <c r="B22" s="88"/>
      <c r="C22" s="88"/>
      <c r="D22" s="102">
        <v>11</v>
      </c>
      <c r="E22" s="94">
        <v>107.604</v>
      </c>
      <c r="F22" s="94">
        <v>105.012</v>
      </c>
      <c r="G22" s="94">
        <v>103.888</v>
      </c>
      <c r="H22" s="94">
        <f t="shared" si="0"/>
        <v>98.92964613567975</v>
      </c>
      <c r="I22" s="90"/>
      <c r="J22" s="103">
        <v>11</v>
      </c>
      <c r="K22" s="91">
        <v>835.178</v>
      </c>
      <c r="L22" s="91">
        <v>808.167</v>
      </c>
      <c r="M22" s="91">
        <v>800.905</v>
      </c>
      <c r="N22" s="90">
        <f t="shared" si="1"/>
        <v>99.10142334443252</v>
      </c>
      <c r="O22" s="86" t="s">
        <v>144</v>
      </c>
      <c r="P22" s="88"/>
      <c r="Q22" s="88"/>
      <c r="R22" s="102">
        <v>5</v>
      </c>
      <c r="S22" s="94">
        <v>11.218</v>
      </c>
      <c r="T22" s="94">
        <v>11.112</v>
      </c>
      <c r="U22" s="94">
        <v>10.616</v>
      </c>
      <c r="V22" s="94">
        <f t="shared" si="6"/>
        <v>95.53635709143268</v>
      </c>
      <c r="W22" s="90"/>
      <c r="X22" s="103">
        <v>10</v>
      </c>
      <c r="Y22" s="91">
        <v>587.1740000000001</v>
      </c>
      <c r="Z22" s="91">
        <v>596.315</v>
      </c>
      <c r="AA22" s="91">
        <v>603.1379999999999</v>
      </c>
      <c r="AB22" s="91">
        <f t="shared" si="7"/>
        <v>101.14419392435204</v>
      </c>
      <c r="AC22" s="86"/>
      <c r="AD22" s="88"/>
      <c r="AE22" s="88"/>
      <c r="AF22" s="102"/>
      <c r="AG22" s="94"/>
      <c r="AH22" s="94"/>
      <c r="AI22" s="94"/>
      <c r="AJ22" s="94"/>
      <c r="AK22" s="90"/>
      <c r="AL22" s="103"/>
      <c r="AM22" s="91"/>
      <c r="AN22" s="91"/>
      <c r="AO22" s="91"/>
      <c r="AP22" s="91"/>
    </row>
    <row r="23" spans="1:42" s="92" customFormat="1" ht="11.25" customHeight="1">
      <c r="A23" s="86"/>
      <c r="B23" s="88"/>
      <c r="C23" s="88"/>
      <c r="D23" s="102"/>
      <c r="E23" s="94"/>
      <c r="F23" s="94"/>
      <c r="G23" s="94"/>
      <c r="H23" s="94"/>
      <c r="I23" s="90"/>
      <c r="J23" s="103"/>
      <c r="K23" s="91"/>
      <c r="L23" s="91"/>
      <c r="M23" s="91"/>
      <c r="N23" s="90"/>
      <c r="O23" s="86" t="s">
        <v>188</v>
      </c>
      <c r="P23" s="88"/>
      <c r="Q23" s="88"/>
      <c r="R23" s="102">
        <v>5</v>
      </c>
      <c r="S23" s="94">
        <v>6.444</v>
      </c>
      <c r="T23" s="94">
        <v>6.55</v>
      </c>
      <c r="U23" s="94">
        <v>6.548</v>
      </c>
      <c r="V23" s="94">
        <f t="shared" si="6"/>
        <v>99.96946564885496</v>
      </c>
      <c r="W23" s="90"/>
      <c r="X23" s="103">
        <v>9</v>
      </c>
      <c r="Y23" s="91">
        <v>389.84399999999994</v>
      </c>
      <c r="Z23" s="91">
        <v>382.4270000000001</v>
      </c>
      <c r="AA23" s="91">
        <v>386.245</v>
      </c>
      <c r="AB23" s="91">
        <f t="shared" si="7"/>
        <v>100.99836047141021</v>
      </c>
      <c r="AC23" s="86" t="s">
        <v>133</v>
      </c>
      <c r="AD23" s="88"/>
      <c r="AE23" s="88"/>
      <c r="AF23" s="102"/>
      <c r="AG23" s="94"/>
      <c r="AH23" s="94"/>
      <c r="AI23" s="94"/>
      <c r="AJ23" s="94"/>
      <c r="AK23" s="90"/>
      <c r="AL23" s="103"/>
      <c r="AM23" s="91"/>
      <c r="AN23" s="91"/>
      <c r="AO23" s="91"/>
      <c r="AP23" s="91"/>
    </row>
    <row r="24" spans="1:42" s="92" customFormat="1" ht="11.25" customHeight="1">
      <c r="A24" s="86" t="s">
        <v>150</v>
      </c>
      <c r="B24" s="88"/>
      <c r="C24" s="88"/>
      <c r="D24" s="102"/>
      <c r="E24" s="94"/>
      <c r="F24" s="94"/>
      <c r="G24" s="94"/>
      <c r="H24" s="94"/>
      <c r="I24" s="90"/>
      <c r="J24" s="103"/>
      <c r="K24" s="91"/>
      <c r="L24" s="91"/>
      <c r="M24" s="91"/>
      <c r="N24" s="90"/>
      <c r="O24" s="86" t="s">
        <v>310</v>
      </c>
      <c r="P24" s="88"/>
      <c r="Q24" s="88"/>
      <c r="R24" s="102">
        <v>3</v>
      </c>
      <c r="S24" s="94">
        <v>6.551</v>
      </c>
      <c r="T24" s="94">
        <v>6.305</v>
      </c>
      <c r="U24" s="94">
        <v>5.286</v>
      </c>
      <c r="V24" s="94">
        <f t="shared" si="6"/>
        <v>83.83822363203805</v>
      </c>
      <c r="W24" s="90"/>
      <c r="X24" s="103">
        <v>5</v>
      </c>
      <c r="Y24" s="91">
        <v>76.741</v>
      </c>
      <c r="Z24" s="91">
        <v>65.712</v>
      </c>
      <c r="AA24" s="91">
        <v>71.93099999999998</v>
      </c>
      <c r="AB24" s="91">
        <f t="shared" si="7"/>
        <v>109.46402483564643</v>
      </c>
      <c r="AC24" s="86" t="s">
        <v>134</v>
      </c>
      <c r="AD24" s="88"/>
      <c r="AE24" s="88"/>
      <c r="AF24" s="102">
        <v>12</v>
      </c>
      <c r="AG24" s="94">
        <v>7.636</v>
      </c>
      <c r="AH24" s="94">
        <v>6.527</v>
      </c>
      <c r="AI24" s="94">
        <v>8.386</v>
      </c>
      <c r="AJ24" s="94">
        <f>IF(AND(AH24&gt;0,AI24&gt;0),AI24*100/AH24,"")</f>
        <v>128.4816914355753</v>
      </c>
      <c r="AK24" s="90"/>
      <c r="AL24" s="103">
        <v>9</v>
      </c>
      <c r="AM24" s="91">
        <v>699.341</v>
      </c>
      <c r="AN24" s="91">
        <v>545.441</v>
      </c>
      <c r="AO24" s="91">
        <v>0</v>
      </c>
      <c r="AP24" s="91">
        <f>IF(AND(AN24&gt;0,AO24&gt;0),AO24*100/AN24,"")</f>
      </c>
    </row>
    <row r="25" spans="1:42" s="92" customFormat="1" ht="11.25" customHeight="1">
      <c r="A25" s="86" t="s">
        <v>151</v>
      </c>
      <c r="B25" s="88"/>
      <c r="C25" s="88"/>
      <c r="D25" s="102">
        <v>11</v>
      </c>
      <c r="E25" s="94">
        <v>10.31</v>
      </c>
      <c r="F25" s="94">
        <v>9.315</v>
      </c>
      <c r="G25" s="94">
        <v>9.346</v>
      </c>
      <c r="H25" s="94">
        <f aca="true" t="shared" si="8" ref="H25:H32">IF(AND(F25&gt;0,G25&gt;0),G25*100/F25,"")</f>
        <v>100.33279656468063</v>
      </c>
      <c r="I25" s="90"/>
      <c r="J25" s="103">
        <v>11</v>
      </c>
      <c r="K25" s="91">
        <v>19.675000000000004</v>
      </c>
      <c r="L25" s="91">
        <v>17.090999999999994</v>
      </c>
      <c r="M25" s="91">
        <v>15.146</v>
      </c>
      <c r="N25" s="90">
        <f aca="true" t="shared" si="9" ref="N25:N32">IF(AND(L25&gt;0,M25&gt;0),M25*100/L25,"")</f>
        <v>88.61974138435438</v>
      </c>
      <c r="O25" s="86" t="s">
        <v>311</v>
      </c>
      <c r="P25" s="88"/>
      <c r="Q25" s="88"/>
      <c r="R25" s="102">
        <v>3</v>
      </c>
      <c r="S25" s="174">
        <v>27.900000000000002</v>
      </c>
      <c r="T25" s="174">
        <v>23.3</v>
      </c>
      <c r="U25" s="174">
        <v>22.3</v>
      </c>
      <c r="V25" s="94">
        <f t="shared" si="6"/>
        <v>95.70815450643777</v>
      </c>
      <c r="W25" s="90"/>
      <c r="X25" s="103">
        <v>6</v>
      </c>
      <c r="Y25" s="91">
        <v>5.710000000000001</v>
      </c>
      <c r="Z25" s="91">
        <v>4.178</v>
      </c>
      <c r="AA25" s="91">
        <v>3.997</v>
      </c>
      <c r="AB25" s="91">
        <f t="shared" si="7"/>
        <v>95.6677836285304</v>
      </c>
      <c r="AC25" s="86"/>
      <c r="AD25" s="88"/>
      <c r="AE25" s="88"/>
      <c r="AF25" s="102"/>
      <c r="AG25" s="94"/>
      <c r="AH25" s="94"/>
      <c r="AI25" s="94"/>
      <c r="AJ25" s="94"/>
      <c r="AK25" s="90"/>
      <c r="AL25" s="103"/>
      <c r="AM25" s="91"/>
      <c r="AN25" s="91"/>
      <c r="AO25" s="91"/>
      <c r="AP25" s="91"/>
    </row>
    <row r="26" spans="1:42" s="92" customFormat="1" ht="11.25" customHeight="1">
      <c r="A26" s="86" t="s">
        <v>152</v>
      </c>
      <c r="B26" s="88"/>
      <c r="C26" s="88"/>
      <c r="D26" s="102">
        <v>8</v>
      </c>
      <c r="E26" s="94">
        <v>36.574</v>
      </c>
      <c r="F26" s="94">
        <v>23.234</v>
      </c>
      <c r="G26" s="94">
        <v>22.43642</v>
      </c>
      <c r="H26" s="94">
        <f t="shared" si="8"/>
        <v>96.5671860204872</v>
      </c>
      <c r="I26" s="90"/>
      <c r="J26" s="103">
        <v>8</v>
      </c>
      <c r="K26" s="91">
        <v>48.468</v>
      </c>
      <c r="L26" s="91">
        <v>34.75</v>
      </c>
      <c r="M26" s="91">
        <v>30.369</v>
      </c>
      <c r="N26" s="90">
        <f t="shared" si="9"/>
        <v>87.39280575539568</v>
      </c>
      <c r="O26" s="86" t="s">
        <v>147</v>
      </c>
      <c r="P26" s="88"/>
      <c r="Q26" s="88"/>
      <c r="R26" s="102">
        <v>11</v>
      </c>
      <c r="S26" s="94">
        <v>3.089</v>
      </c>
      <c r="T26" s="94">
        <v>2.847</v>
      </c>
      <c r="U26" s="94">
        <v>2.689</v>
      </c>
      <c r="V26" s="94">
        <f t="shared" si="6"/>
        <v>94.4502985598876</v>
      </c>
      <c r="W26" s="90"/>
      <c r="X26" s="103">
        <v>3</v>
      </c>
      <c r="Y26" s="91">
        <v>95.24800000000002</v>
      </c>
      <c r="Z26" s="91">
        <v>81.63700000000001</v>
      </c>
      <c r="AA26" s="91">
        <v>80.826</v>
      </c>
      <c r="AB26" s="91">
        <f t="shared" si="7"/>
        <v>99.00657789972682</v>
      </c>
      <c r="AC26" s="86" t="s">
        <v>135</v>
      </c>
      <c r="AD26" s="88"/>
      <c r="AE26" s="88"/>
      <c r="AF26" s="102"/>
      <c r="AG26" s="94"/>
      <c r="AH26" s="94"/>
      <c r="AI26" s="94"/>
      <c r="AJ26" s="94"/>
      <c r="AK26" s="90"/>
      <c r="AL26" s="103"/>
      <c r="AM26" s="91"/>
      <c r="AN26" s="91"/>
      <c r="AO26" s="91"/>
      <c r="AP26" s="91"/>
    </row>
    <row r="27" spans="1:42" s="92" customFormat="1" ht="11.25" customHeight="1">
      <c r="A27" s="86" t="s">
        <v>153</v>
      </c>
      <c r="B27" s="88"/>
      <c r="C27" s="88"/>
      <c r="D27" s="102">
        <v>8</v>
      </c>
      <c r="E27" s="94">
        <v>36.504</v>
      </c>
      <c r="F27" s="94">
        <v>44.101</v>
      </c>
      <c r="G27" s="94">
        <v>50.17</v>
      </c>
      <c r="H27" s="94">
        <f t="shared" si="8"/>
        <v>113.76159270764836</v>
      </c>
      <c r="I27" s="90"/>
      <c r="J27" s="103">
        <v>8</v>
      </c>
      <c r="K27" s="91">
        <v>24.357</v>
      </c>
      <c r="L27" s="91">
        <v>42.827</v>
      </c>
      <c r="M27" s="91">
        <v>35.479000000000006</v>
      </c>
      <c r="N27" s="90">
        <f t="shared" si="9"/>
        <v>82.84259929483738</v>
      </c>
      <c r="O27" s="86"/>
      <c r="P27" s="88"/>
      <c r="Q27" s="88"/>
      <c r="R27" s="102"/>
      <c r="S27" s="94"/>
      <c r="T27" s="94"/>
      <c r="U27" s="94"/>
      <c r="V27" s="94"/>
      <c r="W27" s="90"/>
      <c r="X27" s="103"/>
      <c r="Y27" s="91"/>
      <c r="Z27" s="91"/>
      <c r="AA27" s="91"/>
      <c r="AB27" s="91"/>
      <c r="AC27" s="86" t="s">
        <v>136</v>
      </c>
      <c r="AD27" s="88"/>
      <c r="AE27" s="88"/>
      <c r="AF27" s="102">
        <v>12</v>
      </c>
      <c r="AG27" s="94">
        <v>11.31</v>
      </c>
      <c r="AH27" s="94">
        <v>10.861</v>
      </c>
      <c r="AI27" s="94">
        <v>10.76</v>
      </c>
      <c r="AJ27" s="94">
        <f aca="true" t="shared" si="10" ref="AJ27:AJ38">IF(AND(AH27&gt;0,AI27&gt;0),AI27*100/AH27,"")</f>
        <v>99.0700672129638</v>
      </c>
      <c r="AK27" s="90"/>
      <c r="AL27" s="103">
        <v>5</v>
      </c>
      <c r="AM27" s="91">
        <v>991.8449999999998</v>
      </c>
      <c r="AN27" s="91">
        <v>975.6030000000001</v>
      </c>
      <c r="AO27" s="91">
        <v>0</v>
      </c>
      <c r="AP27" s="91">
        <f aca="true" t="shared" si="11" ref="AP27:AP38">IF(AND(AN27&gt;0,AO27&gt;0),AO27*100/AN27,"")</f>
      </c>
    </row>
    <row r="28" spans="1:42" s="92" customFormat="1" ht="11.25" customHeight="1">
      <c r="A28" s="86" t="s">
        <v>154</v>
      </c>
      <c r="B28" s="88"/>
      <c r="C28" s="88"/>
      <c r="D28" s="102">
        <v>8</v>
      </c>
      <c r="E28" s="94">
        <v>51.856</v>
      </c>
      <c r="F28" s="94">
        <v>70.609</v>
      </c>
      <c r="G28" s="94">
        <v>51.66268</v>
      </c>
      <c r="H28" s="94">
        <f t="shared" si="8"/>
        <v>73.16727329377275</v>
      </c>
      <c r="I28" s="90"/>
      <c r="J28" s="103">
        <v>8</v>
      </c>
      <c r="K28" s="91">
        <v>56.498000000000005</v>
      </c>
      <c r="L28" s="91">
        <v>91.456</v>
      </c>
      <c r="M28" s="91">
        <v>47.658</v>
      </c>
      <c r="N28" s="90">
        <f t="shared" si="9"/>
        <v>52.1103044086774</v>
      </c>
      <c r="O28" s="86" t="s">
        <v>189</v>
      </c>
      <c r="P28" s="88"/>
      <c r="Q28" s="88"/>
      <c r="R28" s="102"/>
      <c r="S28" s="94"/>
      <c r="T28" s="94"/>
      <c r="U28" s="94"/>
      <c r="V28" s="94"/>
      <c r="W28" s="90"/>
      <c r="X28" s="103"/>
      <c r="Y28" s="91"/>
      <c r="Z28" s="91"/>
      <c r="AA28" s="91"/>
      <c r="AB28" s="91"/>
      <c r="AC28" s="86" t="s">
        <v>137</v>
      </c>
      <c r="AD28" s="88"/>
      <c r="AE28" s="88"/>
      <c r="AF28" s="102">
        <v>12</v>
      </c>
      <c r="AG28" s="94">
        <v>3.64</v>
      </c>
      <c r="AH28" s="94">
        <v>3.964</v>
      </c>
      <c r="AI28" s="94">
        <v>4.532</v>
      </c>
      <c r="AJ28" s="94">
        <f t="shared" si="10"/>
        <v>114.3289606458123</v>
      </c>
      <c r="AK28" s="90"/>
      <c r="AL28" s="103">
        <v>8</v>
      </c>
      <c r="AM28" s="91">
        <v>178.444</v>
      </c>
      <c r="AN28" s="91">
        <v>177.933</v>
      </c>
      <c r="AO28" s="91">
        <v>0</v>
      </c>
      <c r="AP28" s="91">
        <f t="shared" si="11"/>
      </c>
    </row>
    <row r="29" spans="1:42" s="92" customFormat="1" ht="12" customHeight="1">
      <c r="A29" s="86" t="s">
        <v>155</v>
      </c>
      <c r="B29" s="88"/>
      <c r="C29" s="88"/>
      <c r="D29" s="102">
        <v>8</v>
      </c>
      <c r="E29" s="94">
        <v>173.854</v>
      </c>
      <c r="F29" s="94">
        <v>149.02</v>
      </c>
      <c r="G29" s="94">
        <v>145.05</v>
      </c>
      <c r="H29" s="94">
        <f t="shared" si="8"/>
        <v>97.33592806334721</v>
      </c>
      <c r="I29" s="90"/>
      <c r="J29" s="103">
        <v>8</v>
      </c>
      <c r="K29" s="91">
        <v>186.406</v>
      </c>
      <c r="L29" s="91">
        <v>262.567</v>
      </c>
      <c r="M29" s="91">
        <v>174.054</v>
      </c>
      <c r="N29" s="90">
        <f t="shared" si="9"/>
        <v>66.28936614273691</v>
      </c>
      <c r="O29" s="86" t="s">
        <v>190</v>
      </c>
      <c r="P29" s="88"/>
      <c r="Q29" s="88"/>
      <c r="R29" s="102">
        <v>0</v>
      </c>
      <c r="S29" s="94">
        <v>0</v>
      </c>
      <c r="T29" s="94">
        <v>0</v>
      </c>
      <c r="U29" s="94">
        <v>0</v>
      </c>
      <c r="V29" s="94">
        <f aca="true" t="shared" si="12" ref="V29:V34">IF(AND(T29&gt;0,U29&gt;0),U29*100/T29,"")</f>
      </c>
      <c r="W29" s="90"/>
      <c r="X29" s="103">
        <v>11</v>
      </c>
      <c r="Y29" s="91">
        <v>3368.6779999999994</v>
      </c>
      <c r="Z29" s="91">
        <v>3930.369</v>
      </c>
      <c r="AA29" s="91">
        <v>3266.8160000000003</v>
      </c>
      <c r="AB29" s="91">
        <f aca="true" t="shared" si="13" ref="AB29:AB35">IF(AND(Z29&gt;0,AA29&gt;0),AA29*100/Z29,"")</f>
        <v>83.1172849165053</v>
      </c>
      <c r="AC29" s="86" t="s">
        <v>138</v>
      </c>
      <c r="AD29" s="88"/>
      <c r="AE29" s="88"/>
      <c r="AF29" s="102">
        <v>10</v>
      </c>
      <c r="AG29" s="94">
        <v>2.518</v>
      </c>
      <c r="AH29" s="94">
        <v>2.325</v>
      </c>
      <c r="AI29" s="94">
        <v>2.433</v>
      </c>
      <c r="AJ29" s="94">
        <f t="shared" si="10"/>
        <v>104.64516129032256</v>
      </c>
      <c r="AK29" s="90"/>
      <c r="AL29" s="103">
        <v>12</v>
      </c>
      <c r="AM29" s="91">
        <v>70.347</v>
      </c>
      <c r="AN29" s="91">
        <v>66.987</v>
      </c>
      <c r="AO29" s="91">
        <v>65.807</v>
      </c>
      <c r="AP29" s="91">
        <f t="shared" si="11"/>
        <v>98.23846417961694</v>
      </c>
    </row>
    <row r="30" spans="1:42" s="92" customFormat="1" ht="11.25" customHeight="1">
      <c r="A30" s="86" t="s">
        <v>156</v>
      </c>
      <c r="B30" s="88"/>
      <c r="C30" s="88"/>
      <c r="D30" s="102">
        <v>8</v>
      </c>
      <c r="E30" s="94">
        <v>127.005</v>
      </c>
      <c r="F30" s="94">
        <v>103.116</v>
      </c>
      <c r="G30" s="94">
        <v>81.052</v>
      </c>
      <c r="H30" s="94">
        <f t="shared" si="8"/>
        <v>78.60273866325305</v>
      </c>
      <c r="I30" s="90"/>
      <c r="J30" s="103">
        <v>8</v>
      </c>
      <c r="K30" s="91">
        <v>72.231</v>
      </c>
      <c r="L30" s="91">
        <v>135.569</v>
      </c>
      <c r="M30" s="91">
        <v>62.172</v>
      </c>
      <c r="N30" s="90">
        <f t="shared" si="9"/>
        <v>45.86004174995759</v>
      </c>
      <c r="O30" s="86" t="s">
        <v>191</v>
      </c>
      <c r="P30" s="88"/>
      <c r="Q30" s="88"/>
      <c r="R30" s="102">
        <v>0</v>
      </c>
      <c r="S30" s="94">
        <v>0</v>
      </c>
      <c r="T30" s="94">
        <v>0</v>
      </c>
      <c r="U30" s="94">
        <v>0</v>
      </c>
      <c r="V30" s="94">
        <f t="shared" si="12"/>
      </c>
      <c r="W30" s="90"/>
      <c r="X30" s="103">
        <v>11</v>
      </c>
      <c r="Y30" s="91">
        <v>927.914</v>
      </c>
      <c r="Z30" s="91">
        <v>1148.618</v>
      </c>
      <c r="AA30" s="91">
        <v>959.919</v>
      </c>
      <c r="AB30" s="91">
        <f t="shared" si="13"/>
        <v>83.57164871175621</v>
      </c>
      <c r="AC30" s="86" t="s">
        <v>139</v>
      </c>
      <c r="AD30" s="88"/>
      <c r="AE30" s="88"/>
      <c r="AF30" s="102">
        <v>11</v>
      </c>
      <c r="AG30" s="94">
        <v>0.45565</v>
      </c>
      <c r="AH30" s="94">
        <v>0.43166999999999994</v>
      </c>
      <c r="AI30" s="94">
        <v>0.433</v>
      </c>
      <c r="AJ30" s="94">
        <f t="shared" si="10"/>
        <v>100.30810572891329</v>
      </c>
      <c r="AK30" s="90"/>
      <c r="AL30" s="103">
        <v>12</v>
      </c>
      <c r="AM30" s="91">
        <v>149.80000000000004</v>
      </c>
      <c r="AN30" s="91">
        <v>145.9912</v>
      </c>
      <c r="AO30" s="91">
        <v>151.32599999999996</v>
      </c>
      <c r="AP30" s="91">
        <f t="shared" si="11"/>
        <v>103.65419285545977</v>
      </c>
    </row>
    <row r="31" spans="1:42" s="92" customFormat="1" ht="11.25" customHeight="1">
      <c r="A31" s="86" t="s">
        <v>157</v>
      </c>
      <c r="B31" s="88"/>
      <c r="C31" s="88"/>
      <c r="D31" s="102">
        <v>8</v>
      </c>
      <c r="E31" s="94">
        <v>3.614</v>
      </c>
      <c r="F31" s="94">
        <v>2.984</v>
      </c>
      <c r="G31" s="94">
        <v>2.222</v>
      </c>
      <c r="H31" s="94">
        <f t="shared" si="8"/>
        <v>74.46380697050938</v>
      </c>
      <c r="I31" s="90"/>
      <c r="J31" s="103">
        <v>8</v>
      </c>
      <c r="K31" s="91">
        <v>3.127</v>
      </c>
      <c r="L31" s="91">
        <v>2.786</v>
      </c>
      <c r="M31" s="91">
        <v>1.578</v>
      </c>
      <c r="N31" s="90">
        <f t="shared" si="9"/>
        <v>56.64034458004308</v>
      </c>
      <c r="O31" s="86" t="s">
        <v>192</v>
      </c>
      <c r="P31" s="88"/>
      <c r="Q31" s="88"/>
      <c r="R31" s="102">
        <v>0</v>
      </c>
      <c r="S31" s="94">
        <v>0</v>
      </c>
      <c r="T31" s="94">
        <v>0</v>
      </c>
      <c r="U31" s="94">
        <v>0</v>
      </c>
      <c r="V31" s="94">
        <f t="shared" si="12"/>
      </c>
      <c r="W31" s="90"/>
      <c r="X31" s="103">
        <v>12</v>
      </c>
      <c r="Y31" s="91">
        <v>78.032</v>
      </c>
      <c r="Z31" s="91">
        <v>80.646</v>
      </c>
      <c r="AA31" s="91">
        <v>64.25399999999999</v>
      </c>
      <c r="AB31" s="91">
        <f t="shared" si="13"/>
        <v>79.67413138903353</v>
      </c>
      <c r="AC31" s="86" t="s">
        <v>140</v>
      </c>
      <c r="AD31" s="88"/>
      <c r="AE31" s="88"/>
      <c r="AF31" s="102">
        <v>11</v>
      </c>
      <c r="AG31" s="94">
        <v>0.09426000000000001</v>
      </c>
      <c r="AH31" s="94">
        <v>0.09252</v>
      </c>
      <c r="AI31" s="94">
        <v>0.09552000000000001</v>
      </c>
      <c r="AJ31" s="94">
        <f t="shared" si="10"/>
        <v>103.24254215304799</v>
      </c>
      <c r="AK31" s="90"/>
      <c r="AL31" s="103">
        <v>12</v>
      </c>
      <c r="AM31" s="91">
        <v>16.450000000000003</v>
      </c>
      <c r="AN31" s="91">
        <v>16.006</v>
      </c>
      <c r="AO31" s="91">
        <v>16.788</v>
      </c>
      <c r="AP31" s="91">
        <f t="shared" si="11"/>
        <v>104.88566787454704</v>
      </c>
    </row>
    <row r="32" spans="1:42" s="92" customFormat="1" ht="11.25" customHeight="1">
      <c r="A32" s="86" t="s">
        <v>158</v>
      </c>
      <c r="B32" s="88"/>
      <c r="C32" s="88"/>
      <c r="D32" s="102">
        <v>8</v>
      </c>
      <c r="E32" s="94">
        <v>65.659</v>
      </c>
      <c r="F32" s="94">
        <v>54.885</v>
      </c>
      <c r="G32" s="94">
        <v>43.397</v>
      </c>
      <c r="H32" s="94">
        <f t="shared" si="8"/>
        <v>79.06896237587684</v>
      </c>
      <c r="I32" s="90"/>
      <c r="J32" s="103">
        <v>8</v>
      </c>
      <c r="K32" s="91">
        <v>54.86900000000001</v>
      </c>
      <c r="L32" s="91">
        <v>63.055</v>
      </c>
      <c r="M32" s="91">
        <v>32.431</v>
      </c>
      <c r="N32" s="90">
        <f t="shared" si="9"/>
        <v>51.43287606058203</v>
      </c>
      <c r="O32" s="86" t="s">
        <v>193</v>
      </c>
      <c r="P32" s="88"/>
      <c r="Q32" s="88"/>
      <c r="R32" s="102">
        <v>0</v>
      </c>
      <c r="S32" s="94">
        <v>0</v>
      </c>
      <c r="T32" s="94">
        <v>0</v>
      </c>
      <c r="U32" s="94">
        <v>0</v>
      </c>
      <c r="V32" s="94">
        <f t="shared" si="12"/>
      </c>
      <c r="W32" s="90"/>
      <c r="X32" s="103">
        <v>12</v>
      </c>
      <c r="Y32" s="91">
        <v>156.406</v>
      </c>
      <c r="Z32" s="91">
        <v>205.31</v>
      </c>
      <c r="AA32" s="91">
        <v>144.661</v>
      </c>
      <c r="AB32" s="91">
        <f t="shared" si="13"/>
        <v>70.459792508889</v>
      </c>
      <c r="AC32" s="86" t="s">
        <v>141</v>
      </c>
      <c r="AD32" s="88"/>
      <c r="AE32" s="88"/>
      <c r="AF32" s="102">
        <v>9</v>
      </c>
      <c r="AG32" s="94">
        <v>1.88</v>
      </c>
      <c r="AH32" s="94">
        <v>1.879</v>
      </c>
      <c r="AI32" s="94">
        <v>1.878</v>
      </c>
      <c r="AJ32" s="94">
        <f t="shared" si="10"/>
        <v>99.94678020223522</v>
      </c>
      <c r="AK32" s="90"/>
      <c r="AL32" s="103">
        <v>12</v>
      </c>
      <c r="AM32" s="91">
        <v>94.696</v>
      </c>
      <c r="AN32" s="91">
        <v>97.233</v>
      </c>
      <c r="AO32" s="91">
        <v>107.37899999999999</v>
      </c>
      <c r="AP32" s="91">
        <f t="shared" si="11"/>
        <v>110.43472895004781</v>
      </c>
    </row>
    <row r="33" spans="1:42" s="92" customFormat="1" ht="11.25" customHeight="1">
      <c r="A33" s="86"/>
      <c r="B33" s="88"/>
      <c r="C33" s="88"/>
      <c r="D33" s="102"/>
      <c r="E33" s="94"/>
      <c r="F33" s="94"/>
      <c r="G33" s="94"/>
      <c r="H33" s="94"/>
      <c r="I33" s="90"/>
      <c r="J33" s="103"/>
      <c r="K33" s="91"/>
      <c r="L33" s="91"/>
      <c r="M33" s="91"/>
      <c r="N33" s="90"/>
      <c r="O33" s="86" t="s">
        <v>194</v>
      </c>
      <c r="P33" s="88"/>
      <c r="Q33" s="88"/>
      <c r="R33" s="102">
        <v>0</v>
      </c>
      <c r="S33" s="94">
        <v>0</v>
      </c>
      <c r="T33" s="94">
        <v>0</v>
      </c>
      <c r="U33" s="94">
        <v>0</v>
      </c>
      <c r="V33" s="94">
        <f t="shared" si="12"/>
      </c>
      <c r="W33" s="90"/>
      <c r="X33" s="103">
        <v>12</v>
      </c>
      <c r="Y33" s="91">
        <v>1272.5679999999998</v>
      </c>
      <c r="Z33" s="91">
        <v>1533.6019999999999</v>
      </c>
      <c r="AA33" s="91">
        <v>943.4050000000002</v>
      </c>
      <c r="AB33" s="91">
        <f t="shared" si="13"/>
        <v>61.515634434488234</v>
      </c>
      <c r="AC33" s="86" t="s">
        <v>142</v>
      </c>
      <c r="AD33" s="88"/>
      <c r="AE33" s="88"/>
      <c r="AF33" s="102">
        <v>12</v>
      </c>
      <c r="AG33" s="94">
        <v>7.503</v>
      </c>
      <c r="AH33" s="94">
        <v>7.12</v>
      </c>
      <c r="AI33" s="94">
        <v>7.444</v>
      </c>
      <c r="AJ33" s="94">
        <f t="shared" si="10"/>
        <v>104.5505617977528</v>
      </c>
      <c r="AK33" s="90"/>
      <c r="AL33" s="103">
        <v>6</v>
      </c>
      <c r="AM33" s="91">
        <v>643.621</v>
      </c>
      <c r="AN33" s="91">
        <v>622.012</v>
      </c>
      <c r="AO33" s="91">
        <v>0</v>
      </c>
      <c r="AP33" s="91">
        <f t="shared" si="11"/>
      </c>
    </row>
    <row r="34" spans="1:42" s="92" customFormat="1" ht="11.25" customHeight="1">
      <c r="A34" s="86" t="s">
        <v>131</v>
      </c>
      <c r="B34" s="88"/>
      <c r="C34" s="88"/>
      <c r="D34" s="102"/>
      <c r="E34" s="94"/>
      <c r="F34" s="94"/>
      <c r="G34" s="94"/>
      <c r="H34" s="94"/>
      <c r="I34" s="90"/>
      <c r="J34" s="103"/>
      <c r="K34" s="91"/>
      <c r="L34" s="91"/>
      <c r="M34" s="91"/>
      <c r="N34" s="90"/>
      <c r="O34" s="86" t="s">
        <v>195</v>
      </c>
      <c r="P34" s="88"/>
      <c r="Q34" s="88"/>
      <c r="R34" s="102">
        <v>0</v>
      </c>
      <c r="S34" s="94">
        <v>0</v>
      </c>
      <c r="T34" s="94">
        <v>0</v>
      </c>
      <c r="U34" s="94">
        <v>0</v>
      </c>
      <c r="V34" s="94">
        <f t="shared" si="12"/>
      </c>
      <c r="W34" s="90"/>
      <c r="X34" s="103">
        <v>12</v>
      </c>
      <c r="Y34" s="91">
        <v>567.322</v>
      </c>
      <c r="Z34" s="91">
        <v>646.1099999999999</v>
      </c>
      <c r="AA34" s="91">
        <v>712.548</v>
      </c>
      <c r="AB34" s="91">
        <f t="shared" si="13"/>
        <v>110.2827691879092</v>
      </c>
      <c r="AC34" s="86" t="s">
        <v>143</v>
      </c>
      <c r="AD34" s="88"/>
      <c r="AE34" s="88"/>
      <c r="AF34" s="102">
        <v>11</v>
      </c>
      <c r="AG34" s="94">
        <v>3.619</v>
      </c>
      <c r="AH34" s="94">
        <v>3.472</v>
      </c>
      <c r="AI34" s="94"/>
      <c r="AJ34" s="94">
        <f t="shared" si="10"/>
      </c>
      <c r="AK34" s="90"/>
      <c r="AL34" s="103">
        <v>12</v>
      </c>
      <c r="AM34" s="91">
        <v>238.32500000000002</v>
      </c>
      <c r="AN34" s="91">
        <v>231.21400000000003</v>
      </c>
      <c r="AO34" s="91"/>
      <c r="AP34" s="91">
        <f t="shared" si="11"/>
      </c>
    </row>
    <row r="35" spans="1:42" s="92" customFormat="1" ht="11.25" customHeight="1">
      <c r="A35" s="86" t="s">
        <v>132</v>
      </c>
      <c r="B35" s="88"/>
      <c r="C35" s="88"/>
      <c r="D35" s="102">
        <v>4</v>
      </c>
      <c r="E35" s="94">
        <v>3.917</v>
      </c>
      <c r="F35" s="94">
        <v>3.647</v>
      </c>
      <c r="G35" s="94">
        <v>3.744</v>
      </c>
      <c r="H35" s="94">
        <f>IF(AND(F35&gt;0,G35&gt;0),G35*100/F35,"")</f>
        <v>102.65972031806966</v>
      </c>
      <c r="I35" s="90"/>
      <c r="J35" s="103">
        <v>4</v>
      </c>
      <c r="K35" s="91">
        <v>92.094</v>
      </c>
      <c r="L35" s="91">
        <v>76.034</v>
      </c>
      <c r="M35" s="91">
        <v>89.475</v>
      </c>
      <c r="N35" s="90">
        <f>IF(AND(L35&gt;0,M35&gt;0),M35*100/L35,"")</f>
        <v>117.67761790777809</v>
      </c>
      <c r="O35" s="86" t="s">
        <v>294</v>
      </c>
      <c r="Y35" s="91">
        <f>Y32+Y33+Y34</f>
        <v>1996.2959999999998</v>
      </c>
      <c r="Z35" s="91">
        <f>Z32+Z33+Z34</f>
        <v>2385.022</v>
      </c>
      <c r="AA35" s="91">
        <f>AA32+AA33+AA34</f>
        <v>1800.6140000000003</v>
      </c>
      <c r="AB35" s="91">
        <f t="shared" si="13"/>
        <v>75.49674594196617</v>
      </c>
      <c r="AC35" s="86" t="s">
        <v>144</v>
      </c>
      <c r="AD35" s="88"/>
      <c r="AE35" s="88"/>
      <c r="AF35" s="102">
        <v>12</v>
      </c>
      <c r="AG35" s="94">
        <v>11.112</v>
      </c>
      <c r="AH35" s="94">
        <v>10.616</v>
      </c>
      <c r="AI35" s="94"/>
      <c r="AJ35" s="94">
        <f t="shared" si="10"/>
      </c>
      <c r="AK35" s="90"/>
      <c r="AL35" s="103">
        <v>10</v>
      </c>
      <c r="AM35" s="91">
        <v>596.315</v>
      </c>
      <c r="AN35" s="91">
        <v>603.1379999999999</v>
      </c>
      <c r="AO35" s="91">
        <v>0</v>
      </c>
      <c r="AP35" s="91">
        <f t="shared" si="11"/>
      </c>
    </row>
    <row r="36" spans="1:42" s="92" customFormat="1" ht="11.25" customHeight="1">
      <c r="A36" s="86" t="s">
        <v>159</v>
      </c>
      <c r="B36" s="88"/>
      <c r="C36" s="88"/>
      <c r="D36" s="102">
        <v>6</v>
      </c>
      <c r="E36" s="94">
        <v>14.433</v>
      </c>
      <c r="F36" s="94">
        <v>14.386</v>
      </c>
      <c r="G36" s="94">
        <v>14.78</v>
      </c>
      <c r="H36" s="94">
        <f>IF(AND(F36&gt;0,G36&gt;0),G36*100/F36,"")</f>
        <v>102.73877380786877</v>
      </c>
      <c r="I36" s="90"/>
      <c r="J36" s="103">
        <v>6</v>
      </c>
      <c r="K36" s="91">
        <v>435.37399999999997</v>
      </c>
      <c r="L36" s="91">
        <v>392.675</v>
      </c>
      <c r="M36" s="91">
        <v>461.07400000000007</v>
      </c>
      <c r="N36" s="90">
        <f>IF(AND(L36&gt;0,M36&gt;0),M36*100/L36,"")</f>
        <v>117.41873050232383</v>
      </c>
      <c r="AC36" s="86" t="s">
        <v>145</v>
      </c>
      <c r="AD36" s="88"/>
      <c r="AE36" s="88"/>
      <c r="AF36" s="102">
        <v>9</v>
      </c>
      <c r="AG36" s="94">
        <v>6.305</v>
      </c>
      <c r="AH36" s="94">
        <v>5.286</v>
      </c>
      <c r="AI36" s="94">
        <v>5.244</v>
      </c>
      <c r="AJ36" s="94">
        <f t="shared" si="10"/>
        <v>99.20544835414302</v>
      </c>
      <c r="AK36" s="90"/>
      <c r="AL36" s="103">
        <v>12</v>
      </c>
      <c r="AM36" s="91">
        <v>65.712</v>
      </c>
      <c r="AN36" s="91">
        <v>71.93099999999998</v>
      </c>
      <c r="AO36" s="91">
        <v>80.74100000000001</v>
      </c>
      <c r="AP36" s="91">
        <f t="shared" si="11"/>
        <v>112.2478486327175</v>
      </c>
    </row>
    <row r="37" spans="1:42" s="92" customFormat="1" ht="11.25" customHeight="1">
      <c r="A37" s="86" t="s">
        <v>160</v>
      </c>
      <c r="B37" s="88"/>
      <c r="C37" s="88"/>
      <c r="D37" s="102">
        <v>9</v>
      </c>
      <c r="E37" s="94">
        <v>31.633</v>
      </c>
      <c r="F37" s="94">
        <v>29.899</v>
      </c>
      <c r="G37" s="94">
        <v>30.474</v>
      </c>
      <c r="H37" s="94">
        <f>IF(AND(F37&gt;0,G37&gt;0),G37*100/F37,"")</f>
        <v>101.92314124218201</v>
      </c>
      <c r="I37" s="90"/>
      <c r="J37" s="103">
        <v>9</v>
      </c>
      <c r="K37" s="91">
        <v>942.1709999999998</v>
      </c>
      <c r="L37" s="91">
        <v>818.3529999999998</v>
      </c>
      <c r="M37" s="91">
        <v>901.4710000000001</v>
      </c>
      <c r="N37" s="90">
        <f>IF(AND(L37&gt;0,M37&gt;0),M37*100/L37,"")</f>
        <v>110.15674165060801</v>
      </c>
      <c r="O37" s="86" t="s">
        <v>196</v>
      </c>
      <c r="P37" s="88"/>
      <c r="Q37" s="88"/>
      <c r="R37" s="102"/>
      <c r="S37" s="94"/>
      <c r="T37" s="94"/>
      <c r="U37" s="94"/>
      <c r="V37" s="94"/>
      <c r="W37" s="90"/>
      <c r="X37" s="103"/>
      <c r="Y37" s="91"/>
      <c r="Z37" s="91"/>
      <c r="AA37" s="91"/>
      <c r="AB37" s="91"/>
      <c r="AC37" s="86" t="s">
        <v>146</v>
      </c>
      <c r="AD37" s="88"/>
      <c r="AE37" s="88"/>
      <c r="AF37" s="102">
        <v>10</v>
      </c>
      <c r="AG37" s="94">
        <v>0.233</v>
      </c>
      <c r="AH37" s="94">
        <v>0.223</v>
      </c>
      <c r="AI37" s="94">
        <v>0.206</v>
      </c>
      <c r="AJ37" s="94">
        <f t="shared" si="10"/>
        <v>92.37668161434976</v>
      </c>
      <c r="AK37" s="90"/>
      <c r="AL37" s="103">
        <v>12</v>
      </c>
      <c r="AM37" s="91">
        <v>4.178</v>
      </c>
      <c r="AN37" s="91">
        <v>3.997</v>
      </c>
      <c r="AO37" s="91">
        <v>3.831</v>
      </c>
      <c r="AP37" s="91">
        <f t="shared" si="11"/>
        <v>95.84688516387291</v>
      </c>
    </row>
    <row r="38" spans="1:42" s="92" customFormat="1" ht="11.25" customHeight="1">
      <c r="A38" s="86" t="s">
        <v>161</v>
      </c>
      <c r="B38" s="88"/>
      <c r="C38" s="88"/>
      <c r="D38" s="102">
        <v>12</v>
      </c>
      <c r="E38" s="94">
        <v>20.895</v>
      </c>
      <c r="F38" s="94">
        <v>19.556</v>
      </c>
      <c r="G38" s="94">
        <v>19.544</v>
      </c>
      <c r="H38" s="94">
        <f>IF(AND(F38&gt;0,G38&gt;0),G38*100/F38,"")</f>
        <v>99.93863775823277</v>
      </c>
      <c r="I38" s="90"/>
      <c r="J38" s="103">
        <v>12</v>
      </c>
      <c r="K38" s="91">
        <v>769.8309999999999</v>
      </c>
      <c r="L38" s="91">
        <v>723.871</v>
      </c>
      <c r="M38" s="91">
        <v>817.1000000000001</v>
      </c>
      <c r="N38" s="90">
        <f>IF(AND(L38&gt;0,M38&gt;0),M38*100/L38,"")</f>
        <v>112.87922848131782</v>
      </c>
      <c r="O38" s="86" t="s">
        <v>197</v>
      </c>
      <c r="P38" s="88"/>
      <c r="Q38" s="88"/>
      <c r="R38" s="102">
        <v>0</v>
      </c>
      <c r="S38" s="94">
        <v>0</v>
      </c>
      <c r="T38" s="94">
        <v>0</v>
      </c>
      <c r="U38" s="94">
        <v>0</v>
      </c>
      <c r="V38" s="94">
        <f>IF(AND(T38&gt;0,U38&gt;0),U38*100/T38,"")</f>
      </c>
      <c r="W38" s="90"/>
      <c r="X38" s="103">
        <v>11</v>
      </c>
      <c r="Y38" s="91">
        <v>91.29199999999999</v>
      </c>
      <c r="Z38" s="91">
        <v>79.34</v>
      </c>
      <c r="AA38" s="91">
        <v>93.67199999999997</v>
      </c>
      <c r="AB38" s="91">
        <f aca="true" t="shared" si="14" ref="AB38:AB55">IF(AND(Z38&gt;0,AA38&gt;0),AA38*100/Z38,"")</f>
        <v>118.06402823292156</v>
      </c>
      <c r="AC38" s="86" t="s">
        <v>147</v>
      </c>
      <c r="AD38" s="88"/>
      <c r="AE38" s="88"/>
      <c r="AF38" s="102">
        <v>11</v>
      </c>
      <c r="AG38" s="94">
        <v>2.847</v>
      </c>
      <c r="AH38" s="94">
        <v>2.689</v>
      </c>
      <c r="AI38" s="94">
        <v>2.876</v>
      </c>
      <c r="AJ38" s="94">
        <f t="shared" si="10"/>
        <v>106.95425808850872</v>
      </c>
      <c r="AK38" s="90"/>
      <c r="AL38" s="103">
        <v>12</v>
      </c>
      <c r="AM38" s="91">
        <v>81.63700000000001</v>
      </c>
      <c r="AN38" s="91">
        <v>80.826</v>
      </c>
      <c r="AO38" s="91">
        <v>79.33100000000002</v>
      </c>
      <c r="AP38" s="91">
        <f t="shared" si="11"/>
        <v>98.15034766040634</v>
      </c>
    </row>
    <row r="39" spans="1:28" s="92" customFormat="1" ht="11.25" customHeight="1">
      <c r="A39" s="86" t="s">
        <v>162</v>
      </c>
      <c r="B39" s="88"/>
      <c r="C39" s="88"/>
      <c r="D39" s="102">
        <v>12</v>
      </c>
      <c r="E39" s="94">
        <v>70.878</v>
      </c>
      <c r="F39" s="94">
        <v>67.488</v>
      </c>
      <c r="G39" s="94">
        <v>68.542</v>
      </c>
      <c r="H39" s="94">
        <f>IF(AND(F39&gt;0,G39&gt;0),G39*100/F39,"")</f>
        <v>101.5617591275486</v>
      </c>
      <c r="I39" s="90"/>
      <c r="J39" s="103">
        <v>12</v>
      </c>
      <c r="K39" s="91">
        <v>2239.4700000000003</v>
      </c>
      <c r="L39" s="91">
        <v>2010.933</v>
      </c>
      <c r="M39" s="91">
        <v>2269.12</v>
      </c>
      <c r="N39" s="90">
        <f>IF(AND(L39&gt;0,M39&gt;0),M39*100/L39,"")</f>
        <v>112.83916470613391</v>
      </c>
      <c r="O39" s="86" t="s">
        <v>198</v>
      </c>
      <c r="P39" s="88"/>
      <c r="Q39" s="88"/>
      <c r="R39" s="102">
        <v>0</v>
      </c>
      <c r="S39" s="94">
        <v>0</v>
      </c>
      <c r="T39" s="94">
        <v>0</v>
      </c>
      <c r="U39" s="94">
        <v>0</v>
      </c>
      <c r="V39" s="94">
        <f>IF(AND(T39&gt;0,U39&gt;0),U39*100/T39,"")</f>
      </c>
      <c r="W39" s="90"/>
      <c r="X39" s="103">
        <v>11</v>
      </c>
      <c r="Y39" s="91">
        <v>495.742</v>
      </c>
      <c r="Z39" s="91">
        <v>483.6209999999999</v>
      </c>
      <c r="AA39" s="91">
        <v>570.5450000000001</v>
      </c>
      <c r="AB39" s="91">
        <f t="shared" si="14"/>
        <v>117.97357848397819</v>
      </c>
    </row>
    <row r="40" spans="1:28" s="92" customFormat="1" ht="11.25" customHeight="1">
      <c r="A40" s="86"/>
      <c r="B40" s="88"/>
      <c r="C40" s="88"/>
      <c r="D40" s="102"/>
      <c r="E40" s="94"/>
      <c r="F40" s="94"/>
      <c r="G40" s="94"/>
      <c r="H40" s="94"/>
      <c r="I40" s="90"/>
      <c r="J40" s="103"/>
      <c r="K40" s="91"/>
      <c r="L40" s="91"/>
      <c r="M40" s="91"/>
      <c r="N40" s="90"/>
      <c r="O40" s="92" t="s">
        <v>295</v>
      </c>
      <c r="Y40" s="91">
        <f>SUM(Y38:Y39)</f>
        <v>587.034</v>
      </c>
      <c r="Z40" s="91">
        <f>SUM(Z38:Z39)</f>
        <v>562.9609999999999</v>
      </c>
      <c r="AA40" s="91">
        <f>SUM(AA38:AA39)</f>
        <v>664.2170000000001</v>
      </c>
      <c r="AB40" s="91">
        <f t="shared" si="14"/>
        <v>117.98632587337315</v>
      </c>
    </row>
    <row r="41" spans="1:28" s="92" customFormat="1" ht="11.25" customHeight="1">
      <c r="A41" s="86" t="s">
        <v>133</v>
      </c>
      <c r="B41" s="88"/>
      <c r="C41" s="88"/>
      <c r="D41" s="102"/>
      <c r="E41" s="94"/>
      <c r="F41" s="94"/>
      <c r="G41" s="94"/>
      <c r="H41" s="94"/>
      <c r="I41" s="90"/>
      <c r="J41" s="103"/>
      <c r="K41" s="91"/>
      <c r="L41" s="91"/>
      <c r="M41" s="91"/>
      <c r="N41" s="90"/>
      <c r="O41" s="86" t="s">
        <v>199</v>
      </c>
      <c r="P41" s="88"/>
      <c r="Q41" s="88"/>
      <c r="R41" s="102">
        <v>0</v>
      </c>
      <c r="S41" s="94">
        <v>0</v>
      </c>
      <c r="T41" s="94">
        <v>0</v>
      </c>
      <c r="U41" s="94">
        <v>0</v>
      </c>
      <c r="V41" s="94">
        <f aca="true" t="shared" si="15" ref="V41:V55">IF(AND(T41&gt;0,U41&gt;0),U41*100/T41,"")</f>
      </c>
      <c r="W41" s="90"/>
      <c r="X41" s="103">
        <v>11</v>
      </c>
      <c r="Y41" s="91">
        <v>360.95699999999994</v>
      </c>
      <c r="Z41" s="91">
        <v>332.319</v>
      </c>
      <c r="AA41" s="91">
        <v>314.422</v>
      </c>
      <c r="AB41" s="91">
        <f t="shared" si="14"/>
        <v>94.61451195989396</v>
      </c>
    </row>
    <row r="42" spans="1:28" s="92" customFormat="1" ht="11.25" customHeight="1">
      <c r="A42" s="86" t="s">
        <v>134</v>
      </c>
      <c r="B42" s="88"/>
      <c r="C42" s="88"/>
      <c r="D42" s="102">
        <v>9</v>
      </c>
      <c r="E42" s="94">
        <v>7.57</v>
      </c>
      <c r="F42" s="94">
        <v>7.636</v>
      </c>
      <c r="G42" s="94">
        <v>6.527</v>
      </c>
      <c r="H42" s="94">
        <f aca="true" t="shared" si="16" ref="H42:H49">IF(AND(F42&gt;0,G42&gt;0),G42*100/F42,"")</f>
        <v>85.4766893661603</v>
      </c>
      <c r="I42" s="90"/>
      <c r="J42" s="103">
        <v>9</v>
      </c>
      <c r="K42" s="91">
        <v>655.243</v>
      </c>
      <c r="L42" s="91">
        <v>699.341</v>
      </c>
      <c r="M42" s="91">
        <v>545.441</v>
      </c>
      <c r="N42" s="90">
        <f aca="true" t="shared" si="17" ref="N42:N49">IF(AND(L42&gt;0,M42&gt;0),M42*100/L42,"")</f>
        <v>77.99356823066287</v>
      </c>
      <c r="O42" s="86" t="s">
        <v>200</v>
      </c>
      <c r="P42" s="88"/>
      <c r="Q42" s="88"/>
      <c r="R42" s="102">
        <v>0</v>
      </c>
      <c r="S42" s="94">
        <v>0</v>
      </c>
      <c r="T42" s="94">
        <v>0</v>
      </c>
      <c r="U42" s="94">
        <v>0</v>
      </c>
      <c r="V42" s="94">
        <f t="shared" si="15"/>
      </c>
      <c r="W42" s="90"/>
      <c r="X42" s="103">
        <v>11</v>
      </c>
      <c r="Y42" s="91">
        <v>162.872</v>
      </c>
      <c r="Z42" s="91">
        <v>176.28900000000002</v>
      </c>
      <c r="AA42" s="91">
        <v>131.73999999999998</v>
      </c>
      <c r="AB42" s="91">
        <f t="shared" si="14"/>
        <v>74.72956338739228</v>
      </c>
    </row>
    <row r="43" spans="1:28" s="92" customFormat="1" ht="11.25" customHeight="1">
      <c r="A43" s="86" t="s">
        <v>163</v>
      </c>
      <c r="B43" s="88"/>
      <c r="C43" s="88"/>
      <c r="D43" s="102">
        <v>12</v>
      </c>
      <c r="E43" s="94">
        <v>29.1</v>
      </c>
      <c r="F43" s="94">
        <v>27.654</v>
      </c>
      <c r="G43" s="94">
        <v>23.937</v>
      </c>
      <c r="H43" s="94">
        <f t="shared" si="16"/>
        <v>86.55890648730745</v>
      </c>
      <c r="I43" s="90"/>
      <c r="J43" s="103">
        <v>12</v>
      </c>
      <c r="K43" s="91">
        <v>2637.467</v>
      </c>
      <c r="L43" s="91">
        <v>2170.936</v>
      </c>
      <c r="M43" s="91">
        <v>2399.7450000000003</v>
      </c>
      <c r="N43" s="90">
        <f t="shared" si="17"/>
        <v>110.53964741475566</v>
      </c>
      <c r="O43" s="86" t="s">
        <v>201</v>
      </c>
      <c r="P43" s="88"/>
      <c r="Q43" s="88"/>
      <c r="R43" s="102">
        <v>0</v>
      </c>
      <c r="S43" s="94">
        <v>0</v>
      </c>
      <c r="T43" s="94">
        <v>0</v>
      </c>
      <c r="U43" s="94">
        <v>0</v>
      </c>
      <c r="V43" s="94">
        <f t="shared" si="15"/>
      </c>
      <c r="W43" s="90"/>
      <c r="X43" s="103">
        <v>11</v>
      </c>
      <c r="Y43" s="91">
        <v>114.43299999999999</v>
      </c>
      <c r="Z43" s="91">
        <v>107.00000000000001</v>
      </c>
      <c r="AA43" s="91">
        <v>115.396</v>
      </c>
      <c r="AB43" s="91">
        <f t="shared" si="14"/>
        <v>107.8467289719626</v>
      </c>
    </row>
    <row r="44" spans="1:28" s="92" customFormat="1" ht="11.25" customHeight="1">
      <c r="A44" s="86" t="s">
        <v>293</v>
      </c>
      <c r="B44" s="88"/>
      <c r="C44" s="88"/>
      <c r="D44" s="102"/>
      <c r="E44" s="94">
        <f>SUM(E42:E43)</f>
        <v>36.67</v>
      </c>
      <c r="F44" s="94">
        <f>SUM(F42:F43)</f>
        <v>35.29</v>
      </c>
      <c r="G44" s="94">
        <f>SUM(G42:G43)</f>
        <v>30.464000000000002</v>
      </c>
      <c r="H44" s="94">
        <f t="shared" si="16"/>
        <v>86.32473788608671</v>
      </c>
      <c r="I44" s="90"/>
      <c r="J44" s="103"/>
      <c r="K44" s="94">
        <f>SUM(K42:K43)</f>
        <v>3292.71</v>
      </c>
      <c r="L44" s="94">
        <f>SUM(L42:L43)</f>
        <v>2870.277</v>
      </c>
      <c r="M44" s="94">
        <f>SUM(M42:M43)</f>
        <v>2945.1860000000006</v>
      </c>
      <c r="N44" s="90">
        <f t="shared" si="17"/>
        <v>102.60981779807315</v>
      </c>
      <c r="O44" s="86" t="s">
        <v>312</v>
      </c>
      <c r="P44" s="88"/>
      <c r="Q44" s="88"/>
      <c r="R44" s="102">
        <v>0</v>
      </c>
      <c r="S44" s="94">
        <v>0</v>
      </c>
      <c r="T44" s="94">
        <v>0</v>
      </c>
      <c r="U44" s="94">
        <v>0</v>
      </c>
      <c r="V44" s="94">
        <f t="shared" si="15"/>
      </c>
      <c r="W44" s="90"/>
      <c r="X44" s="103">
        <v>9</v>
      </c>
      <c r="Y44" s="91">
        <v>1081.1569999999997</v>
      </c>
      <c r="Z44" s="91">
        <v>903.809</v>
      </c>
      <c r="AA44" s="91">
        <v>910.5979999999998</v>
      </c>
      <c r="AB44" s="91">
        <f t="shared" si="14"/>
        <v>100.75115428149088</v>
      </c>
    </row>
    <row r="45" spans="1:28" s="92" customFormat="1" ht="11.25" customHeight="1">
      <c r="A45" s="86" t="s">
        <v>297</v>
      </c>
      <c r="B45" s="88"/>
      <c r="C45" s="88"/>
      <c r="D45" s="102">
        <v>7</v>
      </c>
      <c r="E45" s="94">
        <v>62.982</v>
      </c>
      <c r="F45" s="94">
        <v>65.121</v>
      </c>
      <c r="G45" s="94">
        <v>65.953</v>
      </c>
      <c r="H45" s="94">
        <f t="shared" si="16"/>
        <v>101.27762165814408</v>
      </c>
      <c r="I45" s="90"/>
      <c r="J45" s="103">
        <v>12</v>
      </c>
      <c r="K45" s="91">
        <v>198.547</v>
      </c>
      <c r="L45" s="91">
        <v>194.46200000000002</v>
      </c>
      <c r="M45" s="91">
        <v>209.422</v>
      </c>
      <c r="N45" s="90">
        <f t="shared" si="17"/>
        <v>107.69301971593421</v>
      </c>
      <c r="O45" s="86" t="s">
        <v>202</v>
      </c>
      <c r="P45" s="88"/>
      <c r="Q45" s="88"/>
      <c r="R45" s="102">
        <v>0</v>
      </c>
      <c r="S45" s="94">
        <v>0</v>
      </c>
      <c r="T45" s="94">
        <v>0</v>
      </c>
      <c r="U45" s="94">
        <v>0</v>
      </c>
      <c r="V45" s="94">
        <f t="shared" si="15"/>
      </c>
      <c r="W45" s="90"/>
      <c r="X45" s="103">
        <v>11</v>
      </c>
      <c r="Y45" s="91">
        <v>172.32500000000002</v>
      </c>
      <c r="Z45" s="91">
        <v>152.984</v>
      </c>
      <c r="AA45" s="91">
        <v>168.55100000000004</v>
      </c>
      <c r="AB45" s="91">
        <f t="shared" si="14"/>
        <v>110.17557391622657</v>
      </c>
    </row>
    <row r="46" spans="1:28" s="92" customFormat="1" ht="11.25" customHeight="1">
      <c r="A46" s="86" t="s">
        <v>164</v>
      </c>
      <c r="B46" s="88"/>
      <c r="C46" s="88"/>
      <c r="D46" s="102">
        <v>11</v>
      </c>
      <c r="E46" s="94">
        <v>724.629</v>
      </c>
      <c r="F46" s="94">
        <v>691.276</v>
      </c>
      <c r="G46" s="94">
        <v>700.878</v>
      </c>
      <c r="H46" s="94">
        <f t="shared" si="16"/>
        <v>101.38902551224115</v>
      </c>
      <c r="I46" s="90"/>
      <c r="J46" s="103">
        <v>11</v>
      </c>
      <c r="K46" s="91">
        <v>841.74</v>
      </c>
      <c r="L46" s="91">
        <v>950.3459999999999</v>
      </c>
      <c r="M46" s="91">
        <v>788.211</v>
      </c>
      <c r="N46" s="90">
        <f t="shared" si="17"/>
        <v>82.93937155520202</v>
      </c>
      <c r="O46" s="86" t="s">
        <v>203</v>
      </c>
      <c r="P46" s="88"/>
      <c r="Q46" s="88"/>
      <c r="R46" s="102">
        <v>0</v>
      </c>
      <c r="S46" s="94">
        <v>0</v>
      </c>
      <c r="T46" s="94">
        <v>0</v>
      </c>
      <c r="U46" s="94">
        <v>0</v>
      </c>
      <c r="V46" s="94">
        <f t="shared" si="15"/>
      </c>
      <c r="W46" s="90"/>
      <c r="X46" s="103">
        <v>11</v>
      </c>
      <c r="Y46" s="91">
        <v>421.313</v>
      </c>
      <c r="Z46" s="91">
        <v>386.226</v>
      </c>
      <c r="AA46" s="91">
        <v>396.748</v>
      </c>
      <c r="AB46" s="91">
        <f t="shared" si="14"/>
        <v>102.72431167244048</v>
      </c>
    </row>
    <row r="47" spans="1:28" s="92" customFormat="1" ht="11.25" customHeight="1">
      <c r="A47" s="86" t="s">
        <v>165</v>
      </c>
      <c r="B47" s="88"/>
      <c r="C47" s="88"/>
      <c r="D47" s="102">
        <v>11</v>
      </c>
      <c r="E47" s="94">
        <v>1.692</v>
      </c>
      <c r="F47" s="94">
        <v>1.481</v>
      </c>
      <c r="G47" s="94">
        <v>1.527</v>
      </c>
      <c r="H47" s="94">
        <f t="shared" si="16"/>
        <v>103.10600945307223</v>
      </c>
      <c r="I47" s="90"/>
      <c r="J47" s="103">
        <v>11</v>
      </c>
      <c r="K47" s="91">
        <v>4.599</v>
      </c>
      <c r="L47" s="91">
        <v>4.249</v>
      </c>
      <c r="M47" s="91">
        <v>4.736999999999999</v>
      </c>
      <c r="N47" s="90">
        <f t="shared" si="17"/>
        <v>111.48505530713108</v>
      </c>
      <c r="O47" s="86" t="s">
        <v>204</v>
      </c>
      <c r="P47" s="88"/>
      <c r="Q47" s="88"/>
      <c r="R47" s="102">
        <v>0</v>
      </c>
      <c r="S47" s="94">
        <v>0</v>
      </c>
      <c r="T47" s="94">
        <v>0</v>
      </c>
      <c r="U47" s="94">
        <v>0</v>
      </c>
      <c r="V47" s="94">
        <f t="shared" si="15"/>
      </c>
      <c r="W47" s="90"/>
      <c r="X47" s="103">
        <v>10</v>
      </c>
      <c r="Y47" s="91">
        <v>36.38</v>
      </c>
      <c r="Z47" s="91">
        <v>47.74999999999999</v>
      </c>
      <c r="AA47" s="91">
        <v>37.724999999999994</v>
      </c>
      <c r="AB47" s="91">
        <f t="shared" si="14"/>
        <v>79.00523560209425</v>
      </c>
    </row>
    <row r="48" spans="1:28" s="92" customFormat="1" ht="11.25" customHeight="1">
      <c r="A48" s="86" t="s">
        <v>166</v>
      </c>
      <c r="B48" s="88"/>
      <c r="C48" s="88"/>
      <c r="D48" s="102">
        <v>7</v>
      </c>
      <c r="E48" s="94">
        <v>95.801</v>
      </c>
      <c r="F48" s="94">
        <v>78.401</v>
      </c>
      <c r="G48" s="94">
        <v>69.38</v>
      </c>
      <c r="H48" s="94">
        <f t="shared" si="16"/>
        <v>88.4937692121274</v>
      </c>
      <c r="I48" s="90"/>
      <c r="J48" s="103">
        <v>7</v>
      </c>
      <c r="K48" s="91">
        <v>153.665</v>
      </c>
      <c r="L48" s="91">
        <v>175.23099999999997</v>
      </c>
      <c r="M48" s="91">
        <v>144.11</v>
      </c>
      <c r="N48" s="90">
        <f t="shared" si="17"/>
        <v>82.2400146092872</v>
      </c>
      <c r="O48" s="86" t="s">
        <v>205</v>
      </c>
      <c r="P48" s="88"/>
      <c r="Q48" s="88"/>
      <c r="R48" s="102">
        <v>0</v>
      </c>
      <c r="S48" s="94">
        <v>0</v>
      </c>
      <c r="T48" s="94">
        <v>0</v>
      </c>
      <c r="U48" s="94">
        <v>0</v>
      </c>
      <c r="V48" s="94">
        <f t="shared" si="15"/>
      </c>
      <c r="W48" s="90"/>
      <c r="X48" s="103">
        <v>12</v>
      </c>
      <c r="Y48" s="91">
        <v>21.463</v>
      </c>
      <c r="Z48" s="91">
        <v>23.833000000000006</v>
      </c>
      <c r="AA48" s="91">
        <v>24.999000000000002</v>
      </c>
      <c r="AB48" s="91">
        <f t="shared" si="14"/>
        <v>104.89237611714847</v>
      </c>
    </row>
    <row r="49" spans="1:28" s="92" customFormat="1" ht="11.25" customHeight="1">
      <c r="A49" s="86" t="s">
        <v>298</v>
      </c>
      <c r="B49" s="88"/>
      <c r="C49" s="88"/>
      <c r="D49" s="102">
        <v>10</v>
      </c>
      <c r="E49" s="94">
        <v>8.756</v>
      </c>
      <c r="F49" s="94">
        <v>8.509</v>
      </c>
      <c r="G49" s="94">
        <v>8.664</v>
      </c>
      <c r="H49" s="94">
        <f t="shared" si="16"/>
        <v>101.82160065812668</v>
      </c>
      <c r="I49" s="90"/>
      <c r="J49" s="103">
        <v>11</v>
      </c>
      <c r="K49" s="91">
        <v>29.679000000000006</v>
      </c>
      <c r="L49" s="91">
        <v>25.983</v>
      </c>
      <c r="M49" s="91">
        <v>26.561</v>
      </c>
      <c r="N49" s="90">
        <f t="shared" si="17"/>
        <v>102.22453142439286</v>
      </c>
      <c r="O49" s="86" t="s">
        <v>206</v>
      </c>
      <c r="P49" s="88"/>
      <c r="Q49" s="88"/>
      <c r="R49" s="102">
        <v>0</v>
      </c>
      <c r="S49" s="94">
        <v>0</v>
      </c>
      <c r="T49" s="94">
        <v>0</v>
      </c>
      <c r="U49" s="94">
        <v>0</v>
      </c>
      <c r="V49" s="94">
        <f t="shared" si="15"/>
      </c>
      <c r="W49" s="90"/>
      <c r="X49" s="103">
        <v>11</v>
      </c>
      <c r="Y49" s="91">
        <v>92.936</v>
      </c>
      <c r="Z49" s="91">
        <v>89.59199999999998</v>
      </c>
      <c r="AA49" s="91">
        <v>93.84899999999999</v>
      </c>
      <c r="AB49" s="91">
        <f t="shared" si="14"/>
        <v>104.75154031609966</v>
      </c>
    </row>
    <row r="50" spans="1:28" s="92" customFormat="1" ht="11.25" customHeight="1">
      <c r="A50" s="86"/>
      <c r="B50" s="88"/>
      <c r="C50" s="88"/>
      <c r="D50" s="102"/>
      <c r="E50" s="94"/>
      <c r="F50" s="94"/>
      <c r="G50" s="94"/>
      <c r="H50" s="94"/>
      <c r="I50" s="90"/>
      <c r="J50" s="103"/>
      <c r="K50" s="91"/>
      <c r="L50" s="91"/>
      <c r="M50" s="91"/>
      <c r="N50" s="90"/>
      <c r="O50" s="86" t="s">
        <v>207</v>
      </c>
      <c r="P50" s="88"/>
      <c r="Q50" s="88"/>
      <c r="R50" s="102">
        <v>0</v>
      </c>
      <c r="S50" s="94">
        <v>0</v>
      </c>
      <c r="T50" s="94">
        <v>0</v>
      </c>
      <c r="U50" s="94">
        <v>0</v>
      </c>
      <c r="V50" s="94">
        <f t="shared" si="15"/>
      </c>
      <c r="W50" s="90"/>
      <c r="X50" s="103">
        <v>10</v>
      </c>
      <c r="Y50" s="91">
        <v>718.528</v>
      </c>
      <c r="Z50" s="91">
        <v>547.119</v>
      </c>
      <c r="AA50" s="91">
        <v>590.984</v>
      </c>
      <c r="AB50" s="91">
        <f t="shared" si="14"/>
        <v>108.01745141367783</v>
      </c>
    </row>
    <row r="51" spans="1:28" s="92" customFormat="1" ht="11.25" customHeight="1">
      <c r="A51" s="86" t="s">
        <v>167</v>
      </c>
      <c r="B51" s="88"/>
      <c r="C51" s="88"/>
      <c r="D51" s="102"/>
      <c r="E51" s="94"/>
      <c r="F51" s="94"/>
      <c r="G51" s="94"/>
      <c r="H51" s="94"/>
      <c r="I51" s="90"/>
      <c r="J51" s="103"/>
      <c r="K51" s="91"/>
      <c r="L51" s="91"/>
      <c r="M51" s="91"/>
      <c r="N51" s="90"/>
      <c r="O51" s="86" t="s">
        <v>313</v>
      </c>
      <c r="P51" s="88"/>
      <c r="Q51" s="88"/>
      <c r="R51" s="102">
        <v>0</v>
      </c>
      <c r="S51" s="94">
        <v>0</v>
      </c>
      <c r="T51" s="94">
        <v>0</v>
      </c>
      <c r="U51" s="94">
        <v>0</v>
      </c>
      <c r="V51" s="94">
        <f t="shared" si="15"/>
      </c>
      <c r="W51" s="90"/>
      <c r="X51" s="103">
        <v>11</v>
      </c>
      <c r="Y51" s="91">
        <v>15.744</v>
      </c>
      <c r="Z51" s="91">
        <v>15.176</v>
      </c>
      <c r="AA51" s="91">
        <v>15.068000000000001</v>
      </c>
      <c r="AB51" s="91">
        <f t="shared" si="14"/>
        <v>99.28835002635742</v>
      </c>
    </row>
    <row r="52" spans="1:28" s="92" customFormat="1" ht="11.25" customHeight="1">
      <c r="A52" s="86" t="s">
        <v>299</v>
      </c>
      <c r="B52" s="88"/>
      <c r="C52" s="88"/>
      <c r="D52" s="102">
        <v>11</v>
      </c>
      <c r="E52" s="94">
        <v>107.355</v>
      </c>
      <c r="F52" s="94">
        <v>107.341</v>
      </c>
      <c r="G52" s="94">
        <v>109.656</v>
      </c>
      <c r="H52" s="94">
        <f>IF(AND(F52&gt;0,G52&gt;0),G52*100/F52,"")</f>
        <v>102.15667824969024</v>
      </c>
      <c r="I52" s="90"/>
      <c r="J52" s="103">
        <v>11</v>
      </c>
      <c r="K52" s="91">
        <v>3826.272</v>
      </c>
      <c r="L52" s="91">
        <v>4055.4930000000004</v>
      </c>
      <c r="M52" s="91">
        <v>4819.152000000002</v>
      </c>
      <c r="N52" s="90">
        <f>IF(AND(L52&gt;0,M52&gt;0),M52*100/L52,"")</f>
        <v>118.83023839518405</v>
      </c>
      <c r="O52" s="86" t="s">
        <v>208</v>
      </c>
      <c r="P52" s="88"/>
      <c r="Q52" s="88"/>
      <c r="R52" s="102">
        <v>0</v>
      </c>
      <c r="S52" s="94">
        <v>0</v>
      </c>
      <c r="T52" s="94">
        <v>0</v>
      </c>
      <c r="U52" s="94">
        <v>0</v>
      </c>
      <c r="V52" s="94">
        <f t="shared" si="15"/>
      </c>
      <c r="W52" s="90"/>
      <c r="X52" s="103">
        <v>12</v>
      </c>
      <c r="Y52" s="91">
        <v>156.22899999999998</v>
      </c>
      <c r="Z52" s="91">
        <v>184.765</v>
      </c>
      <c r="AA52" s="91">
        <v>160.784</v>
      </c>
      <c r="AB52" s="91">
        <f t="shared" si="14"/>
        <v>87.02081021838552</v>
      </c>
    </row>
    <row r="53" spans="1:28" s="92" customFormat="1" ht="11.25" customHeight="1">
      <c r="A53" s="86" t="s">
        <v>300</v>
      </c>
      <c r="B53" s="88"/>
      <c r="C53" s="88"/>
      <c r="D53" s="102">
        <v>11</v>
      </c>
      <c r="E53" s="94">
        <v>266.025</v>
      </c>
      <c r="F53" s="94">
        <v>260.337</v>
      </c>
      <c r="G53" s="94">
        <v>257.798</v>
      </c>
      <c r="H53" s="94">
        <f>IF(AND(F53&gt;0,G53&gt;0),G53*100/F53,"")</f>
        <v>99.02472564406904</v>
      </c>
      <c r="I53" s="90"/>
      <c r="J53" s="103">
        <v>11</v>
      </c>
      <c r="K53" s="91">
        <v>8908.163</v>
      </c>
      <c r="L53" s="91">
        <v>9900.826999999997</v>
      </c>
      <c r="M53" s="91">
        <v>9431.155999999999</v>
      </c>
      <c r="N53" s="90">
        <f>IF(AND(L53&gt;0,M53&gt;0),M53*100/L53,"")</f>
        <v>95.25624475611988</v>
      </c>
      <c r="O53" s="86" t="s">
        <v>209</v>
      </c>
      <c r="P53" s="88"/>
      <c r="Q53" s="88"/>
      <c r="R53" s="102">
        <v>0</v>
      </c>
      <c r="S53" s="94">
        <v>0</v>
      </c>
      <c r="T53" s="94">
        <v>0</v>
      </c>
      <c r="U53" s="94">
        <v>0</v>
      </c>
      <c r="V53" s="94">
        <f t="shared" si="15"/>
      </c>
      <c r="W53" s="90"/>
      <c r="X53" s="103">
        <v>6</v>
      </c>
      <c r="Y53" s="91">
        <v>43.529</v>
      </c>
      <c r="Z53" s="91">
        <v>43.705</v>
      </c>
      <c r="AA53" s="91">
        <v>36.150999999999996</v>
      </c>
      <c r="AB53" s="91">
        <f t="shared" si="14"/>
        <v>82.71593639171718</v>
      </c>
    </row>
    <row r="54" spans="1:28" s="92" customFormat="1" ht="11.25" customHeight="1">
      <c r="A54" s="86" t="s">
        <v>301</v>
      </c>
      <c r="B54" s="88"/>
      <c r="C54" s="88"/>
      <c r="D54" s="102">
        <v>11</v>
      </c>
      <c r="E54" s="94">
        <v>118.119</v>
      </c>
      <c r="F54" s="94">
        <v>143.634</v>
      </c>
      <c r="G54" s="94">
        <v>146.797</v>
      </c>
      <c r="H54" s="94">
        <f>IF(AND(F54&gt;0,G54&gt;0),G54*100/F54,"")</f>
        <v>102.20212484509238</v>
      </c>
      <c r="I54" s="90"/>
      <c r="J54" s="103">
        <v>11</v>
      </c>
      <c r="K54" s="91">
        <v>794.7910000000002</v>
      </c>
      <c r="L54" s="91">
        <v>2139.4179999999997</v>
      </c>
      <c r="M54" s="91">
        <v>1428.9109999999998</v>
      </c>
      <c r="N54" s="90">
        <f>IF(AND(L54&gt;0,M54&gt;0),M54*100/L54,"")</f>
        <v>66.78970635939307</v>
      </c>
      <c r="O54" s="86" t="s">
        <v>314</v>
      </c>
      <c r="P54" s="88"/>
      <c r="Q54" s="88"/>
      <c r="R54" s="102">
        <v>0</v>
      </c>
      <c r="S54" s="94">
        <v>0</v>
      </c>
      <c r="T54" s="94">
        <v>0</v>
      </c>
      <c r="U54" s="94">
        <v>0</v>
      </c>
      <c r="V54" s="94">
        <f t="shared" si="15"/>
      </c>
      <c r="W54" s="90"/>
      <c r="X54" s="103">
        <v>11</v>
      </c>
      <c r="Y54" s="91">
        <v>243.876</v>
      </c>
      <c r="Z54" s="91">
        <v>339.03299999999996</v>
      </c>
      <c r="AA54" s="91">
        <v>331.85699999999997</v>
      </c>
      <c r="AB54" s="91">
        <f t="shared" si="14"/>
        <v>97.88339188220615</v>
      </c>
    </row>
    <row r="55" spans="1:28" s="92" customFormat="1" ht="11.25" customHeight="1">
      <c r="A55" s="86"/>
      <c r="B55" s="88"/>
      <c r="C55" s="88"/>
      <c r="D55" s="102"/>
      <c r="E55" s="94"/>
      <c r="F55" s="94"/>
      <c r="G55" s="94"/>
      <c r="H55" s="94"/>
      <c r="I55" s="90"/>
      <c r="J55" s="103"/>
      <c r="K55" s="91"/>
      <c r="L55" s="91"/>
      <c r="M55" s="91"/>
      <c r="N55" s="90"/>
      <c r="O55" s="86" t="s">
        <v>315</v>
      </c>
      <c r="P55" s="88"/>
      <c r="Q55" s="88"/>
      <c r="R55" s="102">
        <v>0</v>
      </c>
      <c r="S55" s="94">
        <v>0</v>
      </c>
      <c r="T55" s="94">
        <v>0</v>
      </c>
      <c r="U55" s="94">
        <v>0</v>
      </c>
      <c r="V55" s="94">
        <f t="shared" si="15"/>
      </c>
      <c r="W55" s="90"/>
      <c r="X55" s="103">
        <v>11</v>
      </c>
      <c r="Y55" s="91">
        <v>10.487</v>
      </c>
      <c r="Z55" s="91">
        <v>8.033</v>
      </c>
      <c r="AA55" s="91">
        <v>12.552</v>
      </c>
      <c r="AB55" s="91">
        <f t="shared" si="14"/>
        <v>156.2554462840782</v>
      </c>
    </row>
    <row r="56" spans="1:28" s="92" customFormat="1" ht="11.25" customHeight="1">
      <c r="A56" s="86" t="s">
        <v>135</v>
      </c>
      <c r="B56" s="88"/>
      <c r="C56" s="88"/>
      <c r="D56" s="102"/>
      <c r="E56" s="94"/>
      <c r="F56" s="94"/>
      <c r="G56" s="94"/>
      <c r="H56" s="94"/>
      <c r="I56" s="90"/>
      <c r="J56" s="103"/>
      <c r="K56" s="91"/>
      <c r="L56" s="91"/>
      <c r="M56" s="91"/>
      <c r="N56" s="90"/>
      <c r="P56" s="88"/>
      <c r="Q56" s="88"/>
      <c r="R56" s="102"/>
      <c r="S56" s="94"/>
      <c r="T56" s="94"/>
      <c r="U56" s="94"/>
      <c r="V56" s="94"/>
      <c r="W56" s="90"/>
      <c r="X56" s="103"/>
      <c r="Y56" s="91"/>
      <c r="Z56" s="91"/>
      <c r="AA56" s="91"/>
      <c r="AB56" s="91"/>
    </row>
    <row r="57" spans="1:28" s="92" customFormat="1" ht="11.25" customHeight="1">
      <c r="A57" s="86" t="s">
        <v>168</v>
      </c>
      <c r="B57" s="88"/>
      <c r="C57" s="88"/>
      <c r="D57" s="102">
        <v>11</v>
      </c>
      <c r="E57" s="94">
        <v>4.697</v>
      </c>
      <c r="F57" s="94">
        <v>4.398</v>
      </c>
      <c r="G57" s="94">
        <v>5.158</v>
      </c>
      <c r="H57" s="94">
        <f aca="true" t="shared" si="18" ref="H57:H78">IF(AND(F57&gt;0,G57&gt;0),G57*100/F57,"")</f>
        <v>117.28058208276492</v>
      </c>
      <c r="I57" s="90"/>
      <c r="J57" s="103">
        <v>11</v>
      </c>
      <c r="K57" s="91">
        <v>166.96399999999997</v>
      </c>
      <c r="L57" s="91">
        <v>153.834</v>
      </c>
      <c r="M57" s="91">
        <v>177.834</v>
      </c>
      <c r="N57" s="90">
        <f aca="true" t="shared" si="19" ref="N57:N78">IF(AND(L57&gt;0,M57&gt;0),M57*100/L57,"")</f>
        <v>115.6012324973673</v>
      </c>
      <c r="O57" s="86" t="s">
        <v>210</v>
      </c>
      <c r="P57" s="88"/>
      <c r="Q57" s="88"/>
      <c r="R57" s="102"/>
      <c r="S57" s="94"/>
      <c r="T57" s="94"/>
      <c r="U57" s="94"/>
      <c r="V57" s="94"/>
      <c r="W57" s="90"/>
      <c r="X57" s="103"/>
      <c r="Y57" s="91"/>
      <c r="Z57" s="91"/>
      <c r="AA57" s="91"/>
      <c r="AB57" s="91"/>
    </row>
    <row r="58" spans="1:28" s="92" customFormat="1" ht="11.25" customHeight="1">
      <c r="A58" s="86" t="s">
        <v>169</v>
      </c>
      <c r="B58" s="88"/>
      <c r="C58" s="88"/>
      <c r="D58" s="102">
        <v>7</v>
      </c>
      <c r="E58" s="94">
        <v>13.755</v>
      </c>
      <c r="F58" s="94">
        <v>14.688</v>
      </c>
      <c r="G58" s="94">
        <v>14.497</v>
      </c>
      <c r="H58" s="94">
        <f t="shared" si="18"/>
        <v>98.69961873638344</v>
      </c>
      <c r="I58" s="90"/>
      <c r="J58" s="103">
        <v>7</v>
      </c>
      <c r="K58" s="91">
        <v>63.43300000000001</v>
      </c>
      <c r="L58" s="91">
        <v>68.40299999999999</v>
      </c>
      <c r="M58" s="91">
        <v>68.052</v>
      </c>
      <c r="N58" s="90">
        <f t="shared" si="19"/>
        <v>99.48686461120128</v>
      </c>
      <c r="O58" s="86" t="s">
        <v>211</v>
      </c>
      <c r="P58" s="88"/>
      <c r="Q58" s="88"/>
      <c r="R58" s="102">
        <v>0</v>
      </c>
      <c r="S58" s="94">
        <v>0</v>
      </c>
      <c r="T58" s="94">
        <v>0</v>
      </c>
      <c r="U58" s="94">
        <v>0</v>
      </c>
      <c r="V58" s="94">
        <f>IF(AND(T58&gt;0,U58&gt;0),U58*100/T58,"")</f>
      </c>
      <c r="W58" s="90"/>
      <c r="X58" s="103">
        <v>11</v>
      </c>
      <c r="Y58" s="91">
        <v>266.223</v>
      </c>
      <c r="Z58" s="91">
        <v>272.79600000000005</v>
      </c>
      <c r="AA58" s="91">
        <v>331.45799999999997</v>
      </c>
      <c r="AB58" s="91">
        <f>IF(AND(Z58&gt;0,AA58&gt;0),AA58*100/Z58,"")</f>
        <v>121.50398099678877</v>
      </c>
    </row>
    <row r="59" spans="1:28" s="92" customFormat="1" ht="11.25" customHeight="1">
      <c r="A59" s="86" t="s">
        <v>170</v>
      </c>
      <c r="B59" s="88"/>
      <c r="C59" s="88"/>
      <c r="D59" s="102">
        <v>11</v>
      </c>
      <c r="E59" s="94">
        <v>34.508</v>
      </c>
      <c r="F59" s="94">
        <v>33.674</v>
      </c>
      <c r="G59" s="94">
        <v>35.457</v>
      </c>
      <c r="H59" s="94">
        <f t="shared" si="18"/>
        <v>105.2948862623983</v>
      </c>
      <c r="I59" s="90"/>
      <c r="J59" s="103">
        <v>11</v>
      </c>
      <c r="K59" s="91">
        <v>976.112</v>
      </c>
      <c r="L59" s="91">
        <v>934.6699999999998</v>
      </c>
      <c r="M59" s="91">
        <v>1016.8370000000001</v>
      </c>
      <c r="N59" s="90">
        <f t="shared" si="19"/>
        <v>108.79101715043815</v>
      </c>
      <c r="O59" s="86" t="s">
        <v>316</v>
      </c>
      <c r="P59" s="88"/>
      <c r="Q59" s="88"/>
      <c r="R59" s="102">
        <v>0</v>
      </c>
      <c r="S59" s="94">
        <v>0</v>
      </c>
      <c r="T59" s="94">
        <v>0</v>
      </c>
      <c r="U59" s="94">
        <v>0</v>
      </c>
      <c r="V59" s="94">
        <f>IF(AND(T59&gt;0,U59&gt;0),U59*100/T59,"")</f>
      </c>
      <c r="W59" s="90"/>
      <c r="X59" s="103">
        <v>11</v>
      </c>
      <c r="Y59" s="91">
        <v>4771.540000000001</v>
      </c>
      <c r="Z59" s="91">
        <v>6595.248</v>
      </c>
      <c r="AA59" s="91">
        <v>5354.193</v>
      </c>
      <c r="AB59" s="91">
        <f>IF(AND(Z59&gt;0,AA59&gt;0),AA59*100/Z59,"")</f>
        <v>81.18258782687172</v>
      </c>
    </row>
    <row r="60" spans="1:28" s="92" customFormat="1" ht="11.25" customHeight="1">
      <c r="A60" s="86" t="s">
        <v>171</v>
      </c>
      <c r="B60" s="88"/>
      <c r="C60" s="88"/>
      <c r="D60" s="102">
        <v>11</v>
      </c>
      <c r="E60" s="94">
        <v>20.026</v>
      </c>
      <c r="F60" s="94">
        <v>20.401</v>
      </c>
      <c r="G60" s="94">
        <v>21.488</v>
      </c>
      <c r="H60" s="94">
        <f t="shared" si="18"/>
        <v>105.3281701877359</v>
      </c>
      <c r="I60" s="90"/>
      <c r="J60" s="103">
        <v>11</v>
      </c>
      <c r="K60" s="91">
        <v>1113.1919999999998</v>
      </c>
      <c r="L60" s="91">
        <v>1092.401</v>
      </c>
      <c r="M60" s="91">
        <v>1210.686</v>
      </c>
      <c r="N60" s="90">
        <f t="shared" si="19"/>
        <v>110.82798349690268</v>
      </c>
      <c r="O60" s="86" t="s">
        <v>317</v>
      </c>
      <c r="P60" s="88"/>
      <c r="Q60" s="88"/>
      <c r="R60" s="102">
        <v>0</v>
      </c>
      <c r="S60" s="94">
        <v>0</v>
      </c>
      <c r="T60" s="94">
        <v>0</v>
      </c>
      <c r="U60" s="94">
        <v>0</v>
      </c>
      <c r="V60" s="94">
        <f>IF(AND(T60&gt;0,U60&gt;0),U60*100/T60,"")</f>
      </c>
      <c r="W60" s="90"/>
      <c r="X60" s="103">
        <v>11</v>
      </c>
      <c r="Y60" s="91">
        <v>35467.44700000001</v>
      </c>
      <c r="Z60" s="91">
        <v>50355.364</v>
      </c>
      <c r="AA60" s="91">
        <v>39228.183</v>
      </c>
      <c r="AB60" s="91">
        <f>IF(AND(Z60&gt;0,AA60&gt;0),AA60*100/Z60,"")</f>
        <v>77.90268977104405</v>
      </c>
    </row>
    <row r="61" spans="1:28" s="92" customFormat="1" ht="11.25" customHeight="1">
      <c r="A61" s="86" t="s">
        <v>172</v>
      </c>
      <c r="B61" s="88"/>
      <c r="C61" s="88"/>
      <c r="D61" s="102">
        <v>11</v>
      </c>
      <c r="E61" s="94">
        <v>20.473</v>
      </c>
      <c r="F61" s="94">
        <v>19.025</v>
      </c>
      <c r="G61" s="94">
        <v>19.399</v>
      </c>
      <c r="H61" s="94">
        <f t="shared" si="18"/>
        <v>101.96583442838372</v>
      </c>
      <c r="I61" s="90"/>
      <c r="J61" s="103">
        <v>11</v>
      </c>
      <c r="K61" s="91">
        <v>655.677</v>
      </c>
      <c r="L61" s="91">
        <v>664.3530000000001</v>
      </c>
      <c r="M61" s="91">
        <v>641.466</v>
      </c>
      <c r="N61" s="90">
        <f t="shared" si="19"/>
        <v>96.5549941070485</v>
      </c>
      <c r="O61" s="86" t="s">
        <v>318</v>
      </c>
      <c r="P61" s="88"/>
      <c r="Q61" s="88"/>
      <c r="R61" s="102">
        <v>0</v>
      </c>
      <c r="S61" s="94">
        <v>0</v>
      </c>
      <c r="T61" s="94">
        <v>0</v>
      </c>
      <c r="U61" s="94">
        <v>0</v>
      </c>
      <c r="V61" s="94">
        <f>IF(AND(T61&gt;0,U61&gt;0),U61*100/T61,"")</f>
      </c>
      <c r="W61" s="90"/>
      <c r="X61" s="103">
        <v>11</v>
      </c>
      <c r="Y61" s="91">
        <v>1.098</v>
      </c>
      <c r="Z61" s="91">
        <v>0.9</v>
      </c>
      <c r="AA61" s="91">
        <v>0.833</v>
      </c>
      <c r="AB61" s="91">
        <f>IF(AND(Z61&gt;0,AA61&gt;0),AA61*100/Z61,"")</f>
        <v>92.55555555555556</v>
      </c>
    </row>
    <row r="62" spans="1:28" s="92" customFormat="1" ht="11.25" customHeight="1">
      <c r="A62" s="86" t="s">
        <v>136</v>
      </c>
      <c r="B62" s="88"/>
      <c r="C62" s="88"/>
      <c r="D62" s="102">
        <v>5</v>
      </c>
      <c r="E62" s="94">
        <v>10.948</v>
      </c>
      <c r="F62" s="94">
        <v>11.31</v>
      </c>
      <c r="G62" s="94">
        <v>10.861</v>
      </c>
      <c r="H62" s="94">
        <f t="shared" si="18"/>
        <v>96.03006189213086</v>
      </c>
      <c r="I62" s="90"/>
      <c r="J62" s="103">
        <v>5</v>
      </c>
      <c r="K62" s="91">
        <v>995.5050000000001</v>
      </c>
      <c r="L62" s="91">
        <v>991.8449999999998</v>
      </c>
      <c r="M62" s="91">
        <v>975.6030000000001</v>
      </c>
      <c r="N62" s="90">
        <f t="shared" si="19"/>
        <v>98.36244574505092</v>
      </c>
      <c r="O62" s="86"/>
      <c r="P62" s="88"/>
      <c r="Q62" s="88"/>
      <c r="R62" s="102"/>
      <c r="S62" s="94"/>
      <c r="T62" s="94"/>
      <c r="U62" s="94"/>
      <c r="V62" s="94"/>
      <c r="W62" s="90"/>
      <c r="X62" s="103"/>
      <c r="Y62" s="91"/>
      <c r="Z62" s="91"/>
      <c r="AA62" s="91"/>
      <c r="AB62" s="91"/>
    </row>
    <row r="63" spans="1:28" s="92" customFormat="1" ht="11.25" customHeight="1">
      <c r="A63" s="86" t="s">
        <v>173</v>
      </c>
      <c r="B63" s="88"/>
      <c r="C63" s="88"/>
      <c r="D63" s="102">
        <v>9</v>
      </c>
      <c r="E63" s="94">
        <v>45.266</v>
      </c>
      <c r="F63" s="94">
        <v>40.134</v>
      </c>
      <c r="G63" s="94">
        <v>42.233</v>
      </c>
      <c r="H63" s="94">
        <f t="shared" si="18"/>
        <v>105.22997956844569</v>
      </c>
      <c r="I63" s="90"/>
      <c r="J63" s="103">
        <v>9</v>
      </c>
      <c r="K63" s="91">
        <v>3664.9660000000003</v>
      </c>
      <c r="L63" s="91">
        <v>3336.107</v>
      </c>
      <c r="M63" s="91">
        <v>3818.112</v>
      </c>
      <c r="N63" s="90">
        <f t="shared" si="19"/>
        <v>114.44812771293007</v>
      </c>
      <c r="O63" s="86" t="s">
        <v>212</v>
      </c>
      <c r="P63" s="88"/>
      <c r="Q63" s="88"/>
      <c r="R63" s="102"/>
      <c r="S63" s="94"/>
      <c r="T63" s="94"/>
      <c r="U63" s="94"/>
      <c r="V63" s="94"/>
      <c r="W63" s="90"/>
      <c r="X63" s="103"/>
      <c r="Y63" s="91"/>
      <c r="Z63" s="91"/>
      <c r="AA63" s="91"/>
      <c r="AB63" s="91"/>
    </row>
    <row r="64" spans="1:28" s="92" customFormat="1" ht="11.25" customHeight="1">
      <c r="A64" s="86" t="s">
        <v>174</v>
      </c>
      <c r="B64" s="88"/>
      <c r="C64" s="88"/>
      <c r="D64" s="102">
        <v>12</v>
      </c>
      <c r="E64" s="94">
        <v>4.638</v>
      </c>
      <c r="F64" s="94">
        <v>4.684</v>
      </c>
      <c r="G64" s="94">
        <v>4.281</v>
      </c>
      <c r="H64" s="94">
        <f t="shared" si="18"/>
        <v>91.39624252775404</v>
      </c>
      <c r="I64" s="90"/>
      <c r="J64" s="103">
        <v>12</v>
      </c>
      <c r="K64" s="91">
        <v>502.995</v>
      </c>
      <c r="L64" s="91">
        <v>440.6430000000001</v>
      </c>
      <c r="M64" s="91">
        <v>423.36299999999994</v>
      </c>
      <c r="N64" s="90">
        <f t="shared" si="19"/>
        <v>96.07845807150002</v>
      </c>
      <c r="O64" s="86" t="s">
        <v>213</v>
      </c>
      <c r="P64" s="88"/>
      <c r="Q64" s="88"/>
      <c r="R64" s="102">
        <v>0</v>
      </c>
      <c r="S64" s="94">
        <v>0</v>
      </c>
      <c r="T64" s="94">
        <v>0</v>
      </c>
      <c r="U64" s="94">
        <v>0</v>
      </c>
      <c r="V64" s="94">
        <f>IF(AND(T64&gt;0,U64&gt;0),U64*100/T64,"")</f>
      </c>
      <c r="W64" s="90"/>
      <c r="X64" s="103">
        <v>11</v>
      </c>
      <c r="Y64" s="91">
        <v>567.788</v>
      </c>
      <c r="Z64" s="91">
        <v>601.2550000000001</v>
      </c>
      <c r="AA64" s="91">
        <v>504.909</v>
      </c>
      <c r="AB64" s="91">
        <f>IF(AND(Z64&gt;0,AA64&gt;0),AA64*100/Z64,"")</f>
        <v>83.97585051267764</v>
      </c>
    </row>
    <row r="65" spans="1:28" s="92" customFormat="1" ht="11.25" customHeight="1">
      <c r="A65" s="86" t="s">
        <v>175</v>
      </c>
      <c r="B65" s="88"/>
      <c r="C65" s="88"/>
      <c r="D65" s="102">
        <v>12</v>
      </c>
      <c r="E65" s="94">
        <v>60.852</v>
      </c>
      <c r="F65" s="94">
        <v>56.128</v>
      </c>
      <c r="G65" s="94">
        <v>57.375</v>
      </c>
      <c r="H65" s="94">
        <f t="shared" si="18"/>
        <v>102.22170752565565</v>
      </c>
      <c r="I65" s="90"/>
      <c r="J65" s="103">
        <v>12</v>
      </c>
      <c r="K65" s="91">
        <v>5163.465999999999</v>
      </c>
      <c r="L65" s="91">
        <v>4768.594999999999</v>
      </c>
      <c r="M65" s="91">
        <v>5217.078</v>
      </c>
      <c r="N65" s="90">
        <f t="shared" si="19"/>
        <v>109.40492954423685</v>
      </c>
      <c r="O65" s="86" t="s">
        <v>214</v>
      </c>
      <c r="P65" s="88"/>
      <c r="Q65" s="88"/>
      <c r="R65" s="102">
        <v>0</v>
      </c>
      <c r="S65" s="94">
        <v>0</v>
      </c>
      <c r="T65" s="94">
        <v>0</v>
      </c>
      <c r="U65" s="94">
        <v>0</v>
      </c>
      <c r="V65" s="94">
        <f>IF(AND(T65&gt;0,U65&gt;0),U65*100/T65,"")</f>
      </c>
      <c r="W65" s="90"/>
      <c r="X65" s="103">
        <v>12</v>
      </c>
      <c r="Y65" s="91">
        <v>5915.236000000001</v>
      </c>
      <c r="Z65" s="91">
        <v>9114.868999999999</v>
      </c>
      <c r="AA65" s="91">
        <v>5950.331</v>
      </c>
      <c r="AB65" s="91">
        <f>IF(AND(Z65&gt;0,AA65&gt;0),AA65*100/Z65,"")</f>
        <v>65.2815855060561</v>
      </c>
    </row>
    <row r="66" spans="1:28" s="92" customFormat="1" ht="11.25" customHeight="1">
      <c r="A66" s="86" t="s">
        <v>302</v>
      </c>
      <c r="B66" s="88"/>
      <c r="C66" s="88"/>
      <c r="D66" s="102">
        <v>6</v>
      </c>
      <c r="E66" s="94">
        <v>36.2017325</v>
      </c>
      <c r="F66" s="94">
        <v>34.188</v>
      </c>
      <c r="G66" s="94">
        <v>33.806</v>
      </c>
      <c r="H66" s="94">
        <f t="shared" si="18"/>
        <v>98.88264888264888</v>
      </c>
      <c r="I66" s="90"/>
      <c r="J66" s="103">
        <v>11</v>
      </c>
      <c r="K66" s="91">
        <v>3117.872</v>
      </c>
      <c r="L66" s="91">
        <v>2698.689</v>
      </c>
      <c r="M66" s="91">
        <v>3208.7659999999996</v>
      </c>
      <c r="N66" s="90">
        <f t="shared" si="19"/>
        <v>118.90091818657133</v>
      </c>
      <c r="O66" s="86" t="s">
        <v>215</v>
      </c>
      <c r="P66" s="88"/>
      <c r="Q66" s="88"/>
      <c r="R66" s="102">
        <v>0</v>
      </c>
      <c r="S66" s="94">
        <v>0</v>
      </c>
      <c r="T66" s="94">
        <v>0</v>
      </c>
      <c r="U66" s="94">
        <v>0</v>
      </c>
      <c r="V66" s="94">
        <f>IF(AND(T66&gt;0,U66&gt;0),U66*100/T66,"")</f>
      </c>
      <c r="W66" s="90"/>
      <c r="X66" s="103">
        <v>12</v>
      </c>
      <c r="Y66" s="91">
        <v>1223.446</v>
      </c>
      <c r="Z66" s="91">
        <v>1804.938</v>
      </c>
      <c r="AA66" s="91">
        <v>1203.599</v>
      </c>
      <c r="AB66" s="91">
        <f>IF(AND(Z66&gt;0,AA66&gt;0),AA66*100/Z66,"")</f>
        <v>66.683675561155</v>
      </c>
    </row>
    <row r="67" spans="1:14" s="92" customFormat="1" ht="11.25" customHeight="1">
      <c r="A67" s="86" t="s">
        <v>303</v>
      </c>
      <c r="B67" s="88"/>
      <c r="C67" s="88"/>
      <c r="D67" s="102">
        <v>11</v>
      </c>
      <c r="E67" s="94">
        <v>20.319</v>
      </c>
      <c r="F67" s="94">
        <v>20.399</v>
      </c>
      <c r="G67" s="94">
        <v>21.587</v>
      </c>
      <c r="H67" s="94">
        <f t="shared" si="18"/>
        <v>105.82381489288689</v>
      </c>
      <c r="I67" s="90"/>
      <c r="J67" s="103">
        <v>11</v>
      </c>
      <c r="K67" s="91">
        <v>1274.2640000000001</v>
      </c>
      <c r="L67" s="91">
        <v>1271.721</v>
      </c>
      <c r="M67" s="91">
        <v>1440.7169999999999</v>
      </c>
      <c r="N67" s="90">
        <f t="shared" si="19"/>
        <v>113.288763809043</v>
      </c>
    </row>
    <row r="68" spans="1:28" s="92" customFormat="1" ht="11.25" customHeight="1">
      <c r="A68" s="86" t="s">
        <v>176</v>
      </c>
      <c r="B68" s="88"/>
      <c r="C68" s="88"/>
      <c r="D68" s="102">
        <v>7</v>
      </c>
      <c r="E68" s="94">
        <v>3.012</v>
      </c>
      <c r="F68" s="94">
        <v>2.79</v>
      </c>
      <c r="G68" s="94">
        <v>2.496</v>
      </c>
      <c r="H68" s="94">
        <f t="shared" si="18"/>
        <v>89.46236559139784</v>
      </c>
      <c r="I68" s="90"/>
      <c r="J68" s="103">
        <v>11</v>
      </c>
      <c r="K68" s="91">
        <v>123.078</v>
      </c>
      <c r="L68" s="91">
        <v>116.774</v>
      </c>
      <c r="M68" s="91">
        <v>126.72999999999999</v>
      </c>
      <c r="N68" s="90">
        <f t="shared" si="19"/>
        <v>108.5258704848682</v>
      </c>
      <c r="O68" s="86"/>
      <c r="P68" s="88"/>
      <c r="Q68" s="88"/>
      <c r="R68" s="102"/>
      <c r="S68" s="94"/>
      <c r="T68" s="94"/>
      <c r="U68" s="94"/>
      <c r="V68" s="94"/>
      <c r="W68" s="90"/>
      <c r="X68" s="103"/>
      <c r="Y68" s="91"/>
      <c r="Z68" s="91"/>
      <c r="AA68" s="91"/>
      <c r="AB68" s="91"/>
    </row>
    <row r="69" spans="1:28" s="92" customFormat="1" ht="11.25" customHeight="1">
      <c r="A69" s="86" t="s">
        <v>177</v>
      </c>
      <c r="B69" s="88"/>
      <c r="C69" s="88"/>
      <c r="D69" s="102">
        <v>8</v>
      </c>
      <c r="E69" s="94">
        <v>6.819</v>
      </c>
      <c r="F69" s="94">
        <v>7.032</v>
      </c>
      <c r="G69" s="94">
        <v>7.273</v>
      </c>
      <c r="H69" s="94">
        <f t="shared" si="18"/>
        <v>103.42718998862343</v>
      </c>
      <c r="I69" s="90"/>
      <c r="J69" s="103">
        <v>8</v>
      </c>
      <c r="K69" s="91">
        <v>360.416</v>
      </c>
      <c r="L69" s="91">
        <v>344.67900000000003</v>
      </c>
      <c r="M69" s="91">
        <v>352.36899999999997</v>
      </c>
      <c r="N69" s="90">
        <f t="shared" si="19"/>
        <v>102.23106136434187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92" customFormat="1" ht="11.25" customHeight="1">
      <c r="A70" s="86" t="s">
        <v>178</v>
      </c>
      <c r="B70" s="88"/>
      <c r="C70" s="88"/>
      <c r="D70" s="102">
        <v>8</v>
      </c>
      <c r="E70" s="94">
        <v>16.403</v>
      </c>
      <c r="F70" s="94">
        <v>15.235</v>
      </c>
      <c r="G70" s="94">
        <v>15.049</v>
      </c>
      <c r="H70" s="94">
        <f t="shared" si="18"/>
        <v>98.77912701017394</v>
      </c>
      <c r="I70" s="90"/>
      <c r="J70" s="103">
        <v>12</v>
      </c>
      <c r="K70" s="91">
        <v>223.15000000000003</v>
      </c>
      <c r="L70" s="91">
        <v>195.56099999999998</v>
      </c>
      <c r="M70" s="91">
        <v>193.02999999999997</v>
      </c>
      <c r="N70" s="90">
        <f t="shared" si="19"/>
        <v>98.70577466877342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92" customFormat="1" ht="11.25" customHeight="1">
      <c r="A71" s="86" t="s">
        <v>179</v>
      </c>
      <c r="B71" s="88"/>
      <c r="C71" s="88"/>
      <c r="D71" s="102">
        <v>11</v>
      </c>
      <c r="E71" s="94">
        <v>6.465</v>
      </c>
      <c r="F71" s="94">
        <v>7.672</v>
      </c>
      <c r="G71" s="94">
        <v>7.726</v>
      </c>
      <c r="H71" s="94">
        <f t="shared" si="18"/>
        <v>100.70385818561002</v>
      </c>
      <c r="I71" s="90"/>
      <c r="J71" s="103">
        <v>11</v>
      </c>
      <c r="K71" s="91">
        <v>147.32999999999998</v>
      </c>
      <c r="L71" s="91">
        <v>187.851</v>
      </c>
      <c r="M71" s="91">
        <v>191.67600000000002</v>
      </c>
      <c r="N71" s="90">
        <f t="shared" si="19"/>
        <v>102.03618825558556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92" customFormat="1" ht="11.25" customHeight="1">
      <c r="A72" s="86" t="s">
        <v>180</v>
      </c>
      <c r="B72" s="88"/>
      <c r="C72" s="88"/>
      <c r="D72" s="102">
        <v>8</v>
      </c>
      <c r="E72" s="94">
        <v>26.63</v>
      </c>
      <c r="F72" s="94">
        <v>28.428</v>
      </c>
      <c r="G72" s="94">
        <v>27.594</v>
      </c>
      <c r="H72" s="94">
        <f t="shared" si="18"/>
        <v>97.06627268889827</v>
      </c>
      <c r="I72" s="90"/>
      <c r="J72" s="103">
        <v>8</v>
      </c>
      <c r="K72" s="91">
        <v>274.71200000000005</v>
      </c>
      <c r="L72" s="91">
        <v>273.476</v>
      </c>
      <c r="M72" s="91">
        <v>274.615</v>
      </c>
      <c r="N72" s="90">
        <f t="shared" si="19"/>
        <v>100.41648992964647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92" customFormat="1" ht="11.25" customHeight="1">
      <c r="A73" s="86" t="s">
        <v>137</v>
      </c>
      <c r="B73" s="88"/>
      <c r="C73" s="88"/>
      <c r="D73" s="102">
        <v>8</v>
      </c>
      <c r="E73" s="94">
        <v>4.145</v>
      </c>
      <c r="F73" s="94">
        <v>3.64</v>
      </c>
      <c r="G73" s="94">
        <v>3.964</v>
      </c>
      <c r="H73" s="94">
        <f t="shared" si="18"/>
        <v>108.90109890109889</v>
      </c>
      <c r="I73" s="90"/>
      <c r="J73" s="103">
        <v>8</v>
      </c>
      <c r="K73" s="91">
        <v>258.956</v>
      </c>
      <c r="L73" s="91">
        <v>178.444</v>
      </c>
      <c r="M73" s="91">
        <v>177.933</v>
      </c>
      <c r="N73" s="90">
        <f t="shared" si="19"/>
        <v>99.71363565040012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s="92" customFormat="1" ht="11.25" customHeight="1">
      <c r="A74" s="86" t="s">
        <v>181</v>
      </c>
      <c r="B74" s="88"/>
      <c r="C74" s="88"/>
      <c r="D74" s="102">
        <v>10</v>
      </c>
      <c r="E74" s="94">
        <v>13.153</v>
      </c>
      <c r="F74" s="94">
        <v>13.019</v>
      </c>
      <c r="G74" s="94">
        <v>13.304</v>
      </c>
      <c r="H74" s="94">
        <f t="shared" si="18"/>
        <v>102.1891082264383</v>
      </c>
      <c r="I74" s="90"/>
      <c r="J74" s="103">
        <v>10</v>
      </c>
      <c r="K74" s="91">
        <v>697.047</v>
      </c>
      <c r="L74" s="91">
        <v>772.446</v>
      </c>
      <c r="M74" s="91">
        <v>846.8789999999999</v>
      </c>
      <c r="N74" s="90">
        <f t="shared" si="19"/>
        <v>109.63601339122734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92" customFormat="1" ht="11.25" customHeight="1">
      <c r="A75" s="86" t="s">
        <v>182</v>
      </c>
      <c r="B75" s="88"/>
      <c r="C75" s="88"/>
      <c r="D75" s="102">
        <v>11</v>
      </c>
      <c r="E75" s="94">
        <v>7.464</v>
      </c>
      <c r="F75" s="94">
        <v>7.116</v>
      </c>
      <c r="G75" s="94">
        <v>7.559</v>
      </c>
      <c r="H75" s="94">
        <f t="shared" si="18"/>
        <v>106.22540753232153</v>
      </c>
      <c r="I75" s="90"/>
      <c r="J75" s="103">
        <v>11</v>
      </c>
      <c r="K75" s="91">
        <v>403.331</v>
      </c>
      <c r="L75" s="91">
        <v>322.038</v>
      </c>
      <c r="M75" s="91">
        <v>344.254</v>
      </c>
      <c r="N75" s="90">
        <f t="shared" si="19"/>
        <v>106.89856476564877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2" s="92" customFormat="1" ht="11.25" customHeight="1">
      <c r="A76" s="86" t="s">
        <v>183</v>
      </c>
      <c r="B76" s="88"/>
      <c r="C76" s="88"/>
      <c r="D76" s="102">
        <v>11</v>
      </c>
      <c r="E76" s="94">
        <v>24.762</v>
      </c>
      <c r="F76" s="94">
        <v>23.775</v>
      </c>
      <c r="G76" s="94">
        <v>24.827</v>
      </c>
      <c r="H76" s="94">
        <f t="shared" si="18"/>
        <v>104.42481598317562</v>
      </c>
      <c r="I76" s="90"/>
      <c r="J76" s="103">
        <v>11</v>
      </c>
      <c r="K76" s="91">
        <v>1359.3460000000002</v>
      </c>
      <c r="L76" s="91">
        <v>1272.928</v>
      </c>
      <c r="M76" s="91">
        <v>1369.0659999999998</v>
      </c>
      <c r="N76" s="90">
        <f t="shared" si="19"/>
        <v>107.55250886145954</v>
      </c>
      <c r="O76" s="200" t="s">
        <v>327</v>
      </c>
      <c r="P76" s="200"/>
      <c r="Q76" s="200"/>
      <c r="R76" s="200"/>
      <c r="S76" s="200"/>
      <c r="T76" s="200"/>
      <c r="U76" s="200"/>
      <c r="V76" s="101"/>
    </row>
    <row r="77" spans="1:19" s="92" customFormat="1" ht="11.25" customHeight="1">
      <c r="A77" s="86" t="s">
        <v>184</v>
      </c>
      <c r="B77" s="88"/>
      <c r="C77" s="88"/>
      <c r="D77" s="102">
        <v>11</v>
      </c>
      <c r="E77" s="94">
        <v>8.509</v>
      </c>
      <c r="F77" s="94">
        <v>7.885</v>
      </c>
      <c r="G77" s="94">
        <v>7.33</v>
      </c>
      <c r="H77" s="94">
        <f t="shared" si="18"/>
        <v>92.96131896005073</v>
      </c>
      <c r="I77" s="90"/>
      <c r="J77" s="103">
        <v>11</v>
      </c>
      <c r="K77" s="91">
        <v>163.64899999999997</v>
      </c>
      <c r="L77" s="91">
        <v>138.925</v>
      </c>
      <c r="M77" s="91">
        <v>141.58599999999998</v>
      </c>
      <c r="N77" s="90">
        <f t="shared" si="19"/>
        <v>101.91542199028251</v>
      </c>
      <c r="O77" s="201" t="s">
        <v>328</v>
      </c>
      <c r="P77" s="201"/>
      <c r="Q77" s="201"/>
      <c r="R77" s="201"/>
      <c r="S77" s="201"/>
    </row>
    <row r="78" spans="1:28" s="92" customFormat="1" ht="11.25" customHeight="1">
      <c r="A78" s="86" t="s">
        <v>304</v>
      </c>
      <c r="B78" s="88"/>
      <c r="C78" s="88"/>
      <c r="D78" s="102">
        <v>6</v>
      </c>
      <c r="E78" s="94">
        <v>14.263</v>
      </c>
      <c r="F78" s="94">
        <v>13.825</v>
      </c>
      <c r="G78" s="94">
        <v>16.29</v>
      </c>
      <c r="H78" s="94">
        <f t="shared" si="18"/>
        <v>117.83001808318265</v>
      </c>
      <c r="I78" s="90"/>
      <c r="J78" s="103">
        <v>6</v>
      </c>
      <c r="K78" s="91">
        <v>104.47200000000002</v>
      </c>
      <c r="L78" s="91">
        <v>109.27000000000001</v>
      </c>
      <c r="M78" s="91">
        <v>111.612</v>
      </c>
      <c r="N78" s="90">
        <f t="shared" si="19"/>
        <v>102.14331472499312</v>
      </c>
      <c r="O78" s="201" t="s">
        <v>329</v>
      </c>
      <c r="P78" s="201"/>
      <c r="Q78" s="201"/>
      <c r="R78" s="201"/>
      <c r="S78" s="201"/>
      <c r="AB78" s="175"/>
    </row>
    <row r="79" spans="1:28" s="92" customFormat="1" ht="11.25" customHeight="1">
      <c r="A79" s="86"/>
      <c r="B79" s="88"/>
      <c r="C79" s="88"/>
      <c r="D79" s="102"/>
      <c r="E79" s="94"/>
      <c r="F79" s="94"/>
      <c r="G79" s="94"/>
      <c r="H79" s="94"/>
      <c r="I79" s="90"/>
      <c r="J79" s="103"/>
      <c r="K79" s="91"/>
      <c r="L79" s="91"/>
      <c r="M79" s="91"/>
      <c r="N79" s="90"/>
      <c r="O79" s="200" t="s">
        <v>330</v>
      </c>
      <c r="P79" s="200"/>
      <c r="Q79" s="200"/>
      <c r="R79" s="200"/>
      <c r="S79" s="200"/>
      <c r="T79" s="200"/>
      <c r="U79" s="200"/>
      <c r="AB79" s="175"/>
    </row>
    <row r="80" spans="1:28" s="9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201" t="s">
        <v>331</v>
      </c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</row>
    <row r="81" spans="1:28" s="92" customFormat="1" ht="11.25" customHeight="1">
      <c r="A81" s="199" t="s">
        <v>319</v>
      </c>
      <c r="B81" s="199"/>
      <c r="C81" s="199"/>
      <c r="D81" s="199"/>
      <c r="E81" s="199"/>
      <c r="F81" s="91"/>
      <c r="G81" s="91"/>
      <c r="H81" s="91"/>
      <c r="I81" s="89"/>
      <c r="J81" s="93"/>
      <c r="K81" s="91"/>
      <c r="L81" s="91"/>
      <c r="M81" s="91"/>
      <c r="N81" s="91"/>
      <c r="O81" s="202" t="s">
        <v>332</v>
      </c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</row>
    <row r="82" spans="1:28" s="92" customFormat="1" ht="11.25" customHeight="1">
      <c r="A82" s="199" t="s">
        <v>320</v>
      </c>
      <c r="B82" s="199"/>
      <c r="C82" s="199"/>
      <c r="D82" s="199"/>
      <c r="E82" s="199"/>
      <c r="F82" s="91"/>
      <c r="G82" s="91"/>
      <c r="H82" s="91"/>
      <c r="I82" s="89"/>
      <c r="J82" s="93"/>
      <c r="K82" s="91"/>
      <c r="L82" s="91"/>
      <c r="M82" s="91"/>
      <c r="N82" s="91"/>
      <c r="O82" s="176" t="s">
        <v>333</v>
      </c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s="92" customFormat="1" ht="11.25" customHeight="1">
      <c r="A83" s="199" t="s">
        <v>321</v>
      </c>
      <c r="B83" s="199"/>
      <c r="C83" s="199"/>
      <c r="D83" s="199"/>
      <c r="E83" s="199"/>
      <c r="F83" s="91"/>
      <c r="G83" s="91"/>
      <c r="H83" s="91"/>
      <c r="I83" s="89"/>
      <c r="J83" s="93"/>
      <c r="K83" s="91"/>
      <c r="L83" s="91"/>
      <c r="M83" s="91"/>
      <c r="N83" s="91"/>
      <c r="O83" s="202" t="s">
        <v>334</v>
      </c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</row>
    <row r="84" spans="1:28" s="92" customFormat="1" ht="11.25" customHeight="1">
      <c r="A84" s="199" t="s">
        <v>322</v>
      </c>
      <c r="B84" s="199"/>
      <c r="C84" s="199"/>
      <c r="D84" s="199"/>
      <c r="E84" s="199"/>
      <c r="F84" s="91"/>
      <c r="G84" s="91"/>
      <c r="H84" s="91"/>
      <c r="I84" s="89"/>
      <c r="J84" s="93"/>
      <c r="K84" s="91"/>
      <c r="L84" s="91"/>
      <c r="M84" s="91"/>
      <c r="N84" s="91"/>
      <c r="O84" s="203" t="s">
        <v>335</v>
      </c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</row>
    <row r="85" spans="1:28" s="92" customFormat="1" ht="11.25" customHeight="1">
      <c r="A85" s="199" t="s">
        <v>323</v>
      </c>
      <c r="B85" s="199"/>
      <c r="C85" s="199"/>
      <c r="D85" s="199"/>
      <c r="E85" s="199"/>
      <c r="F85" s="91"/>
      <c r="G85" s="91"/>
      <c r="H85" s="91"/>
      <c r="I85" s="89"/>
      <c r="J85" s="93"/>
      <c r="K85" s="91"/>
      <c r="L85" s="91"/>
      <c r="M85" s="91"/>
      <c r="N85" s="91"/>
      <c r="O85" s="204" t="s">
        <v>336</v>
      </c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</row>
    <row r="86" spans="1:14" s="92" customFormat="1" ht="11.25" customHeight="1">
      <c r="A86" s="199" t="s">
        <v>324</v>
      </c>
      <c r="B86" s="199"/>
      <c r="C86" s="199"/>
      <c r="D86" s="199"/>
      <c r="E86" s="199"/>
      <c r="F86" s="91"/>
      <c r="G86" s="91"/>
      <c r="H86" s="91"/>
      <c r="I86" s="89"/>
      <c r="J86" s="93"/>
      <c r="K86" s="91"/>
      <c r="L86" s="91"/>
      <c r="M86" s="91"/>
      <c r="N86" s="91"/>
    </row>
    <row r="87" spans="1:14" s="92" customFormat="1" ht="11.25" customHeight="1">
      <c r="A87" s="199" t="s">
        <v>325</v>
      </c>
      <c r="B87" s="199"/>
      <c r="C87" s="199"/>
      <c r="D87" s="199"/>
      <c r="E87" s="199"/>
      <c r="F87" s="91"/>
      <c r="G87" s="91"/>
      <c r="H87" s="91">
        <f>IF(AND(F87&gt;0,G87&gt;0),G87*100/F87,"")</f>
      </c>
      <c r="I87" s="89"/>
      <c r="J87" s="93"/>
      <c r="K87" s="91"/>
      <c r="L87" s="91"/>
      <c r="M87" s="91"/>
      <c r="N87" s="91">
        <f>IF(AND(L87&gt;0,M87&gt;0),M87*100/L87,"")</f>
      </c>
    </row>
    <row r="88" spans="1:14" s="92" customFormat="1" ht="11.25" customHeight="1">
      <c r="A88" s="199" t="s">
        <v>326</v>
      </c>
      <c r="B88" s="199"/>
      <c r="C88" s="199"/>
      <c r="D88" s="199"/>
      <c r="E88" s="199"/>
      <c r="F88" s="91"/>
      <c r="G88" s="91"/>
      <c r="H88" s="91">
        <f>IF(AND(F88&gt;0,G88&gt;0),G88*100/F88,"")</f>
      </c>
      <c r="I88" s="89"/>
      <c r="J88" s="93"/>
      <c r="K88" s="91"/>
      <c r="L88" s="91"/>
      <c r="M88" s="91"/>
      <c r="N88" s="91">
        <f>IF(AND(L88&gt;0,M88&gt;0),M88*100/L88,"")</f>
      </c>
    </row>
    <row r="89" spans="4:14" s="92" customFormat="1" ht="11.25" customHeight="1">
      <c r="D89" s="93"/>
      <c r="E89" s="91"/>
      <c r="F89" s="91"/>
      <c r="G89" s="91"/>
      <c r="H89" s="91">
        <f aca="true" t="shared" si="20" ref="H89:H97">IF(AND(F89&gt;0,G89&gt;0),G89*100/F89,"")</f>
      </c>
      <c r="I89" s="89"/>
      <c r="J89" s="93"/>
      <c r="K89" s="91"/>
      <c r="L89" s="91"/>
      <c r="M89" s="91"/>
      <c r="N89" s="91">
        <f aca="true" t="shared" si="21" ref="N89:N97">IF(AND(L89&gt;0,M89&gt;0),M89*100/L89,"")</f>
      </c>
    </row>
    <row r="90" spans="4:14" s="92" customFormat="1" ht="11.25" customHeight="1">
      <c r="D90" s="93"/>
      <c r="E90" s="91"/>
      <c r="F90" s="91"/>
      <c r="G90" s="91"/>
      <c r="H90" s="91">
        <f t="shared" si="20"/>
      </c>
      <c r="I90" s="89"/>
      <c r="J90" s="93"/>
      <c r="K90" s="91"/>
      <c r="L90" s="91"/>
      <c r="M90" s="91"/>
      <c r="N90" s="91">
        <f t="shared" si="21"/>
      </c>
    </row>
    <row r="91" spans="4:14" s="92" customFormat="1" ht="11.25" customHeight="1">
      <c r="D91" s="93"/>
      <c r="E91" s="91"/>
      <c r="F91" s="91"/>
      <c r="G91" s="91"/>
      <c r="H91" s="91">
        <f t="shared" si="20"/>
      </c>
      <c r="I91" s="89"/>
      <c r="J91" s="93"/>
      <c r="K91" s="91"/>
      <c r="L91" s="91"/>
      <c r="M91" s="91"/>
      <c r="N91" s="91">
        <f t="shared" si="21"/>
      </c>
    </row>
    <row r="92" spans="4:14" s="92" customFormat="1" ht="12" customHeight="1">
      <c r="D92" s="93"/>
      <c r="E92" s="91"/>
      <c r="F92" s="91"/>
      <c r="G92" s="91"/>
      <c r="H92" s="91">
        <f t="shared" si="20"/>
      </c>
      <c r="I92" s="89"/>
      <c r="J92" s="93"/>
      <c r="K92" s="91"/>
      <c r="L92" s="91"/>
      <c r="M92" s="91"/>
      <c r="N92" s="91">
        <f t="shared" si="21"/>
      </c>
    </row>
    <row r="93" spans="1:14" s="71" customFormat="1" ht="11.25">
      <c r="A93" s="92"/>
      <c r="B93" s="92"/>
      <c r="C93" s="92"/>
      <c r="D93" s="93"/>
      <c r="E93" s="91"/>
      <c r="F93" s="91"/>
      <c r="G93" s="91"/>
      <c r="H93" s="91">
        <f t="shared" si="20"/>
      </c>
      <c r="I93" s="89"/>
      <c r="J93" s="93"/>
      <c r="K93" s="91"/>
      <c r="L93" s="91"/>
      <c r="M93" s="91"/>
      <c r="N93" s="91">
        <f t="shared" si="21"/>
      </c>
    </row>
    <row r="94" spans="1:14" s="101" customFormat="1" ht="11.25" customHeight="1">
      <c r="A94" s="92"/>
      <c r="B94" s="92"/>
      <c r="C94" s="92"/>
      <c r="D94" s="93"/>
      <c r="E94" s="91"/>
      <c r="F94" s="91"/>
      <c r="G94" s="91"/>
      <c r="H94" s="91">
        <f t="shared" si="20"/>
      </c>
      <c r="I94" s="89"/>
      <c r="J94" s="93"/>
      <c r="K94" s="91"/>
      <c r="L94" s="91"/>
      <c r="M94" s="91"/>
      <c r="N94" s="91">
        <f t="shared" si="21"/>
      </c>
    </row>
    <row r="95" spans="1:14" s="101" customFormat="1" ht="11.25">
      <c r="A95" s="92"/>
      <c r="B95" s="92"/>
      <c r="C95" s="92"/>
      <c r="D95" s="93"/>
      <c r="E95" s="91"/>
      <c r="F95" s="91"/>
      <c r="G95" s="91"/>
      <c r="H95" s="91">
        <f t="shared" si="20"/>
      </c>
      <c r="I95" s="89"/>
      <c r="J95" s="93"/>
      <c r="K95" s="91"/>
      <c r="L95" s="91"/>
      <c r="M95" s="91"/>
      <c r="N95" s="91">
        <f t="shared" si="21"/>
      </c>
    </row>
    <row r="96" spans="1:14" s="101" customFormat="1" ht="11.25">
      <c r="A96" s="92"/>
      <c r="B96" s="92"/>
      <c r="C96" s="92"/>
      <c r="D96" s="93"/>
      <c r="E96" s="91"/>
      <c r="F96" s="91"/>
      <c r="G96" s="91"/>
      <c r="H96" s="91">
        <f t="shared" si="20"/>
      </c>
      <c r="I96" s="89"/>
      <c r="J96" s="93"/>
      <c r="K96" s="91"/>
      <c r="L96" s="91"/>
      <c r="M96" s="91"/>
      <c r="N96" s="91">
        <f t="shared" si="21"/>
      </c>
    </row>
    <row r="97" spans="1:14" s="101" customFormat="1" ht="11.25">
      <c r="A97" s="92"/>
      <c r="B97" s="92"/>
      <c r="C97" s="92"/>
      <c r="D97" s="93"/>
      <c r="E97" s="91"/>
      <c r="F97" s="91"/>
      <c r="G97" s="91"/>
      <c r="H97" s="91">
        <f t="shared" si="20"/>
      </c>
      <c r="I97" s="89"/>
      <c r="J97" s="93"/>
      <c r="K97" s="91"/>
      <c r="L97" s="91"/>
      <c r="M97" s="91"/>
      <c r="N97" s="91">
        <f t="shared" si="21"/>
      </c>
    </row>
    <row r="98" spans="1:14" s="101" customFormat="1" ht="11.25" customHeight="1">
      <c r="A98" s="92"/>
      <c r="B98" s="92"/>
      <c r="C98" s="92"/>
      <c r="D98" s="93"/>
      <c r="E98" s="90"/>
      <c r="F98" s="90"/>
      <c r="G98" s="90"/>
      <c r="H98" s="90"/>
      <c r="I98" s="89"/>
      <c r="J98" s="93"/>
      <c r="K98" s="90"/>
      <c r="L98" s="90"/>
      <c r="M98" s="90"/>
      <c r="N98" s="90"/>
    </row>
    <row r="99" spans="1:14" s="101" customFormat="1" ht="11.25" customHeight="1">
      <c r="A99" s="92"/>
      <c r="B99" s="92"/>
      <c r="C99" s="92"/>
      <c r="D99" s="93"/>
      <c r="E99" s="91"/>
      <c r="F99" s="91"/>
      <c r="G99" s="91"/>
      <c r="H99" s="91">
        <f aca="true" t="shared" si="22" ref="H99:H137">IF(AND(F99&gt;0,G99&gt;0),G99*100/F99,"")</f>
      </c>
      <c r="I99" s="89"/>
      <c r="J99" s="93"/>
      <c r="K99" s="91"/>
      <c r="L99" s="91"/>
      <c r="M99" s="91"/>
      <c r="N99" s="91">
        <f aca="true" t="shared" si="23" ref="N99:N137">IF(AND(L99&gt;0,M99&gt;0),M99*100/L99,"")</f>
      </c>
    </row>
    <row r="100" spans="1:14" s="101" customFormat="1" ht="11.25" customHeight="1">
      <c r="A100" s="92"/>
      <c r="B100" s="92"/>
      <c r="C100" s="92"/>
      <c r="D100" s="93"/>
      <c r="E100" s="91"/>
      <c r="F100" s="91"/>
      <c r="G100" s="91"/>
      <c r="H100" s="91">
        <f t="shared" si="22"/>
      </c>
      <c r="I100" s="89"/>
      <c r="J100" s="93"/>
      <c r="K100" s="91"/>
      <c r="L100" s="91"/>
      <c r="M100" s="91"/>
      <c r="N100" s="91">
        <f t="shared" si="23"/>
      </c>
    </row>
    <row r="101" spans="1:14" ht="11.25" customHeight="1">
      <c r="A101" s="92"/>
      <c r="B101" s="92"/>
      <c r="C101" s="92"/>
      <c r="D101" s="93"/>
      <c r="E101" s="91"/>
      <c r="F101" s="91"/>
      <c r="G101" s="91"/>
      <c r="H101" s="91">
        <f t="shared" si="22"/>
      </c>
      <c r="I101" s="89"/>
      <c r="J101" s="93"/>
      <c r="K101" s="91"/>
      <c r="L101" s="91"/>
      <c r="M101" s="91"/>
      <c r="N101" s="91">
        <f t="shared" si="23"/>
      </c>
    </row>
    <row r="102" spans="1:14" ht="11.25" customHeight="1">
      <c r="A102" s="92"/>
      <c r="B102" s="92"/>
      <c r="C102" s="92"/>
      <c r="D102" s="93"/>
      <c r="E102" s="91"/>
      <c r="F102" s="91"/>
      <c r="G102" s="91"/>
      <c r="H102" s="91">
        <f t="shared" si="22"/>
      </c>
      <c r="I102" s="89"/>
      <c r="J102" s="93"/>
      <c r="K102" s="91"/>
      <c r="L102" s="91"/>
      <c r="M102" s="91"/>
      <c r="N102" s="91">
        <f t="shared" si="23"/>
      </c>
    </row>
    <row r="103" spans="1:14" ht="11.25" customHeight="1">
      <c r="A103" s="92"/>
      <c r="B103" s="92"/>
      <c r="C103" s="92"/>
      <c r="D103" s="93"/>
      <c r="E103" s="91"/>
      <c r="F103" s="91"/>
      <c r="G103" s="91"/>
      <c r="H103" s="91">
        <f t="shared" si="22"/>
      </c>
      <c r="I103" s="89"/>
      <c r="J103" s="93"/>
      <c r="K103" s="91"/>
      <c r="L103" s="91"/>
      <c r="M103" s="91"/>
      <c r="N103" s="91">
        <f t="shared" si="23"/>
      </c>
    </row>
    <row r="104" spans="1:14" ht="11.25" customHeight="1">
      <c r="A104" s="92"/>
      <c r="B104" s="92"/>
      <c r="C104" s="92"/>
      <c r="D104" s="93"/>
      <c r="E104" s="91"/>
      <c r="F104" s="91"/>
      <c r="G104" s="91"/>
      <c r="H104" s="91">
        <f t="shared" si="22"/>
      </c>
      <c r="I104" s="89"/>
      <c r="J104" s="93"/>
      <c r="K104" s="91"/>
      <c r="L104" s="91"/>
      <c r="M104" s="91"/>
      <c r="N104" s="91">
        <f t="shared" si="23"/>
      </c>
    </row>
    <row r="105" spans="1:14" ht="11.25" customHeight="1">
      <c r="A105" s="92"/>
      <c r="B105" s="92"/>
      <c r="C105" s="92"/>
      <c r="D105" s="93"/>
      <c r="E105" s="91"/>
      <c r="F105" s="91"/>
      <c r="G105" s="91"/>
      <c r="H105" s="91">
        <f t="shared" si="22"/>
      </c>
      <c r="I105" s="89"/>
      <c r="J105" s="93"/>
      <c r="K105" s="91"/>
      <c r="L105" s="91"/>
      <c r="M105" s="91"/>
      <c r="N105" s="91">
        <f t="shared" si="23"/>
      </c>
    </row>
    <row r="106" spans="1:14" ht="11.25" customHeight="1">
      <c r="A106" s="92"/>
      <c r="B106" s="92"/>
      <c r="C106" s="92"/>
      <c r="D106" s="93"/>
      <c r="E106" s="91"/>
      <c r="F106" s="91"/>
      <c r="G106" s="91"/>
      <c r="H106" s="91">
        <f t="shared" si="22"/>
      </c>
      <c r="I106" s="89"/>
      <c r="J106" s="93"/>
      <c r="K106" s="91"/>
      <c r="L106" s="91"/>
      <c r="M106" s="91"/>
      <c r="N106" s="91">
        <f t="shared" si="23"/>
      </c>
    </row>
    <row r="107" spans="1:14" ht="11.25" customHeight="1">
      <c r="A107" s="92"/>
      <c r="B107" s="92"/>
      <c r="C107" s="92"/>
      <c r="D107" s="93"/>
      <c r="E107" s="91"/>
      <c r="F107" s="91"/>
      <c r="G107" s="91"/>
      <c r="H107" s="91">
        <f t="shared" si="22"/>
      </c>
      <c r="I107" s="89"/>
      <c r="J107" s="93"/>
      <c r="K107" s="91"/>
      <c r="L107" s="91"/>
      <c r="M107" s="91"/>
      <c r="N107" s="91">
        <f t="shared" si="23"/>
      </c>
    </row>
    <row r="108" spans="1:14" ht="11.25" customHeight="1">
      <c r="A108" s="92"/>
      <c r="B108" s="92"/>
      <c r="C108" s="92"/>
      <c r="D108" s="93"/>
      <c r="E108" s="91"/>
      <c r="F108" s="91"/>
      <c r="G108" s="91"/>
      <c r="H108" s="91">
        <f t="shared" si="22"/>
      </c>
      <c r="I108" s="89"/>
      <c r="J108" s="93"/>
      <c r="K108" s="91"/>
      <c r="L108" s="91"/>
      <c r="M108" s="91"/>
      <c r="N108" s="91">
        <f t="shared" si="23"/>
      </c>
    </row>
    <row r="109" spans="1:14" ht="11.25" customHeight="1">
      <c r="A109" s="92"/>
      <c r="B109" s="92"/>
      <c r="C109" s="92"/>
      <c r="D109" s="93"/>
      <c r="E109" s="91"/>
      <c r="F109" s="91"/>
      <c r="G109" s="91"/>
      <c r="H109" s="91">
        <f t="shared" si="22"/>
      </c>
      <c r="I109" s="89"/>
      <c r="J109" s="93"/>
      <c r="K109" s="91"/>
      <c r="L109" s="91"/>
      <c r="M109" s="91"/>
      <c r="N109" s="91">
        <f t="shared" si="23"/>
      </c>
    </row>
    <row r="110" spans="1:14" ht="11.25" customHeight="1">
      <c r="A110" s="92"/>
      <c r="B110" s="92"/>
      <c r="C110" s="92"/>
      <c r="D110" s="93"/>
      <c r="E110" s="91"/>
      <c r="F110" s="91"/>
      <c r="G110" s="91"/>
      <c r="H110" s="91">
        <f t="shared" si="22"/>
      </c>
      <c r="I110" s="89"/>
      <c r="J110" s="93"/>
      <c r="K110" s="91"/>
      <c r="L110" s="91"/>
      <c r="M110" s="91"/>
      <c r="N110" s="91">
        <f t="shared" si="23"/>
      </c>
    </row>
    <row r="111" spans="1:14" ht="11.25" customHeight="1">
      <c r="A111" s="92"/>
      <c r="B111" s="92"/>
      <c r="C111" s="92"/>
      <c r="D111" s="93"/>
      <c r="E111" s="91"/>
      <c r="F111" s="91"/>
      <c r="G111" s="91"/>
      <c r="H111" s="91">
        <f t="shared" si="22"/>
      </c>
      <c r="I111" s="89"/>
      <c r="J111" s="93"/>
      <c r="K111" s="91"/>
      <c r="L111" s="91"/>
      <c r="M111" s="91"/>
      <c r="N111" s="91">
        <f t="shared" si="23"/>
      </c>
    </row>
    <row r="112" spans="1:14" ht="11.25" customHeight="1">
      <c r="A112" s="92"/>
      <c r="B112" s="92"/>
      <c r="C112" s="92"/>
      <c r="D112" s="93"/>
      <c r="E112" s="91"/>
      <c r="F112" s="91"/>
      <c r="G112" s="91"/>
      <c r="H112" s="91">
        <f t="shared" si="22"/>
      </c>
      <c r="I112" s="89"/>
      <c r="J112" s="93"/>
      <c r="K112" s="91"/>
      <c r="L112" s="91"/>
      <c r="M112" s="91"/>
      <c r="N112" s="91">
        <f t="shared" si="23"/>
      </c>
    </row>
    <row r="113" spans="1:14" ht="11.25" customHeight="1">
      <c r="A113" s="92"/>
      <c r="B113" s="92"/>
      <c r="C113" s="92"/>
      <c r="D113" s="93"/>
      <c r="E113" s="91"/>
      <c r="F113" s="91"/>
      <c r="G113" s="91"/>
      <c r="H113" s="91">
        <f t="shared" si="22"/>
      </c>
      <c r="I113" s="89"/>
      <c r="J113" s="93"/>
      <c r="K113" s="91"/>
      <c r="L113" s="91"/>
      <c r="M113" s="91"/>
      <c r="N113" s="91">
        <f t="shared" si="23"/>
      </c>
    </row>
    <row r="114" spans="1:14" ht="11.25" customHeight="1">
      <c r="A114" s="92"/>
      <c r="B114" s="92"/>
      <c r="C114" s="92"/>
      <c r="D114" s="93"/>
      <c r="E114" s="91"/>
      <c r="F114" s="91"/>
      <c r="G114" s="91"/>
      <c r="H114" s="91">
        <f t="shared" si="22"/>
      </c>
      <c r="I114" s="89"/>
      <c r="J114" s="93"/>
      <c r="K114" s="91"/>
      <c r="L114" s="91"/>
      <c r="M114" s="91"/>
      <c r="N114" s="91">
        <f t="shared" si="23"/>
      </c>
    </row>
    <row r="115" spans="1:14" ht="11.25" customHeight="1">
      <c r="A115" s="92"/>
      <c r="B115" s="92"/>
      <c r="C115" s="92"/>
      <c r="D115" s="93"/>
      <c r="E115" s="91"/>
      <c r="F115" s="91"/>
      <c r="G115" s="91"/>
      <c r="H115" s="91">
        <f t="shared" si="22"/>
      </c>
      <c r="I115" s="89"/>
      <c r="J115" s="93"/>
      <c r="K115" s="91"/>
      <c r="L115" s="91"/>
      <c r="M115" s="91"/>
      <c r="N115" s="91">
        <f t="shared" si="23"/>
      </c>
    </row>
    <row r="116" spans="1:14" ht="11.25" customHeight="1">
      <c r="A116" s="92"/>
      <c r="B116" s="92"/>
      <c r="C116" s="92"/>
      <c r="D116" s="93"/>
      <c r="E116" s="91"/>
      <c r="F116" s="91"/>
      <c r="G116" s="91"/>
      <c r="H116" s="91">
        <f t="shared" si="22"/>
      </c>
      <c r="I116" s="89"/>
      <c r="J116" s="93"/>
      <c r="K116" s="91"/>
      <c r="L116" s="91"/>
      <c r="M116" s="91"/>
      <c r="N116" s="91">
        <f t="shared" si="23"/>
      </c>
    </row>
    <row r="117" spans="1:14" ht="11.25" customHeight="1">
      <c r="A117" s="92"/>
      <c r="B117" s="92"/>
      <c r="C117" s="92"/>
      <c r="D117" s="93"/>
      <c r="E117" s="91"/>
      <c r="F117" s="91"/>
      <c r="G117" s="91"/>
      <c r="H117" s="91">
        <f t="shared" si="22"/>
      </c>
      <c r="I117" s="89"/>
      <c r="J117" s="93"/>
      <c r="K117" s="91"/>
      <c r="L117" s="91"/>
      <c r="M117" s="91"/>
      <c r="N117" s="91">
        <f t="shared" si="23"/>
      </c>
    </row>
    <row r="118" spans="1:14" ht="11.25" customHeight="1">
      <c r="A118" s="92"/>
      <c r="B118" s="92"/>
      <c r="C118" s="92"/>
      <c r="D118" s="93"/>
      <c r="E118" s="91"/>
      <c r="F118" s="91"/>
      <c r="G118" s="91"/>
      <c r="H118" s="91">
        <f t="shared" si="22"/>
      </c>
      <c r="I118" s="89"/>
      <c r="J118" s="93"/>
      <c r="K118" s="91"/>
      <c r="L118" s="91"/>
      <c r="M118" s="91"/>
      <c r="N118" s="91">
        <f t="shared" si="23"/>
      </c>
    </row>
    <row r="119" spans="1:14" ht="11.25" customHeight="1">
      <c r="A119" s="92"/>
      <c r="B119" s="92"/>
      <c r="C119" s="92"/>
      <c r="D119" s="93"/>
      <c r="E119" s="91"/>
      <c r="F119" s="91"/>
      <c r="G119" s="91"/>
      <c r="H119" s="91">
        <f t="shared" si="22"/>
      </c>
      <c r="I119" s="89"/>
      <c r="J119" s="93"/>
      <c r="K119" s="91"/>
      <c r="L119" s="91"/>
      <c r="M119" s="91"/>
      <c r="N119" s="91">
        <f t="shared" si="23"/>
      </c>
    </row>
    <row r="120" spans="1:28" ht="11.25" customHeight="1">
      <c r="A120" s="92"/>
      <c r="B120" s="92"/>
      <c r="C120" s="92"/>
      <c r="D120" s="93"/>
      <c r="E120" s="91"/>
      <c r="F120" s="91"/>
      <c r="G120" s="91"/>
      <c r="H120" s="91">
        <f t="shared" si="22"/>
      </c>
      <c r="I120" s="89"/>
      <c r="J120" s="93"/>
      <c r="K120" s="91"/>
      <c r="L120" s="91"/>
      <c r="M120" s="91"/>
      <c r="N120" s="91">
        <f t="shared" si="23"/>
      </c>
      <c r="O120" s="86"/>
      <c r="P120" s="88"/>
      <c r="Q120" s="88"/>
      <c r="R120" s="102"/>
      <c r="S120" s="94"/>
      <c r="T120" s="94"/>
      <c r="U120" s="94"/>
      <c r="V120" s="94"/>
      <c r="W120" s="90"/>
      <c r="X120" s="103"/>
      <c r="Y120" s="91"/>
      <c r="Z120" s="91"/>
      <c r="AA120" s="91"/>
      <c r="AB120" s="91"/>
    </row>
    <row r="121" spans="1:28" ht="11.25" customHeight="1">
      <c r="A121" s="92"/>
      <c r="B121" s="92"/>
      <c r="C121" s="92"/>
      <c r="D121" s="93"/>
      <c r="E121" s="91"/>
      <c r="F121" s="91"/>
      <c r="G121" s="91"/>
      <c r="H121" s="91">
        <f t="shared" si="22"/>
      </c>
      <c r="I121" s="89"/>
      <c r="J121" s="93"/>
      <c r="K121" s="91"/>
      <c r="L121" s="91"/>
      <c r="M121" s="91"/>
      <c r="N121" s="91">
        <f t="shared" si="23"/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1.25" customHeight="1">
      <c r="A122" s="92"/>
      <c r="B122" s="92"/>
      <c r="C122" s="92"/>
      <c r="D122" s="93"/>
      <c r="E122" s="91"/>
      <c r="F122" s="91"/>
      <c r="G122" s="91"/>
      <c r="H122" s="91">
        <f t="shared" si="22"/>
      </c>
      <c r="I122" s="89"/>
      <c r="J122" s="93"/>
      <c r="K122" s="91"/>
      <c r="L122" s="91"/>
      <c r="M122" s="91"/>
      <c r="N122" s="91">
        <f t="shared" si="23"/>
      </c>
      <c r="O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</row>
    <row r="123" spans="1:28" ht="11.25" customHeight="1">
      <c r="A123" s="92"/>
      <c r="B123" s="92"/>
      <c r="C123" s="92"/>
      <c r="D123" s="93"/>
      <c r="E123" s="91"/>
      <c r="F123" s="91"/>
      <c r="G123" s="91"/>
      <c r="H123" s="91">
        <f t="shared" si="22"/>
      </c>
      <c r="I123" s="89"/>
      <c r="J123" s="93"/>
      <c r="K123" s="91"/>
      <c r="L123" s="91"/>
      <c r="M123" s="91"/>
      <c r="N123" s="91">
        <f t="shared" si="23"/>
      </c>
      <c r="O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</row>
    <row r="124" spans="1:28" ht="11.25" customHeight="1">
      <c r="A124" s="92"/>
      <c r="B124" s="92"/>
      <c r="C124" s="92"/>
      <c r="D124" s="93"/>
      <c r="E124" s="91"/>
      <c r="F124" s="91"/>
      <c r="G124" s="91"/>
      <c r="H124" s="91">
        <f t="shared" si="22"/>
      </c>
      <c r="I124" s="89"/>
      <c r="J124" s="93"/>
      <c r="K124" s="91"/>
      <c r="L124" s="91"/>
      <c r="M124" s="91"/>
      <c r="N124" s="91">
        <f t="shared" si="23"/>
      </c>
      <c r="O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</row>
    <row r="125" spans="1:28" ht="11.25" customHeight="1">
      <c r="A125" s="92"/>
      <c r="B125" s="92"/>
      <c r="C125" s="92"/>
      <c r="D125" s="93"/>
      <c r="E125" s="91"/>
      <c r="F125" s="91"/>
      <c r="G125" s="91"/>
      <c r="H125" s="91">
        <f t="shared" si="22"/>
      </c>
      <c r="I125" s="89"/>
      <c r="J125" s="93"/>
      <c r="K125" s="91"/>
      <c r="L125" s="91"/>
      <c r="M125" s="91"/>
      <c r="N125" s="91">
        <f t="shared" si="23"/>
      </c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</row>
    <row r="126" spans="1:28" ht="11.25" customHeight="1">
      <c r="A126" s="92"/>
      <c r="B126" s="92"/>
      <c r="C126" s="92"/>
      <c r="D126" s="93"/>
      <c r="E126" s="91"/>
      <c r="F126" s="91"/>
      <c r="G126" s="91"/>
      <c r="H126" s="91">
        <f t="shared" si="22"/>
      </c>
      <c r="I126" s="89"/>
      <c r="J126" s="93"/>
      <c r="K126" s="91"/>
      <c r="L126" s="91"/>
      <c r="M126" s="91"/>
      <c r="N126" s="91">
        <f t="shared" si="23"/>
      </c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</row>
    <row r="127" spans="1:28" ht="11.25" customHeight="1">
      <c r="A127" s="92"/>
      <c r="B127" s="92"/>
      <c r="C127" s="92"/>
      <c r="D127" s="93"/>
      <c r="E127" s="91"/>
      <c r="F127" s="91"/>
      <c r="G127" s="91"/>
      <c r="H127" s="91">
        <f t="shared" si="22"/>
      </c>
      <c r="I127" s="89"/>
      <c r="J127" s="93"/>
      <c r="K127" s="91"/>
      <c r="L127" s="91"/>
      <c r="M127" s="91"/>
      <c r="N127" s="91">
        <f t="shared" si="23"/>
      </c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</row>
    <row r="128" spans="1:28" ht="11.25" customHeight="1">
      <c r="A128" s="92"/>
      <c r="B128" s="92"/>
      <c r="C128" s="92"/>
      <c r="D128" s="93"/>
      <c r="E128" s="91"/>
      <c r="F128" s="91"/>
      <c r="G128" s="91"/>
      <c r="H128" s="91">
        <f t="shared" si="22"/>
      </c>
      <c r="I128" s="89"/>
      <c r="J128" s="93"/>
      <c r="K128" s="91"/>
      <c r="L128" s="91"/>
      <c r="M128" s="91"/>
      <c r="N128" s="91">
        <f t="shared" si="23"/>
      </c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</row>
    <row r="129" spans="1:28" ht="11.25" customHeight="1">
      <c r="A129" s="92"/>
      <c r="B129" s="92"/>
      <c r="C129" s="92"/>
      <c r="D129" s="93"/>
      <c r="E129" s="91"/>
      <c r="F129" s="91"/>
      <c r="G129" s="91"/>
      <c r="H129" s="91">
        <f t="shared" si="22"/>
      </c>
      <c r="I129" s="89"/>
      <c r="J129" s="93"/>
      <c r="K129" s="91"/>
      <c r="L129" s="91"/>
      <c r="M129" s="91"/>
      <c r="N129" s="91">
        <f t="shared" si="23"/>
      </c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</row>
    <row r="130" spans="1:28" ht="11.25" customHeight="1">
      <c r="A130" s="92"/>
      <c r="B130" s="92"/>
      <c r="C130" s="92"/>
      <c r="D130" s="93"/>
      <c r="E130" s="91"/>
      <c r="F130" s="91"/>
      <c r="G130" s="91"/>
      <c r="H130" s="91">
        <f t="shared" si="22"/>
      </c>
      <c r="I130" s="89"/>
      <c r="J130" s="93"/>
      <c r="K130" s="91"/>
      <c r="L130" s="91"/>
      <c r="M130" s="91"/>
      <c r="N130" s="91">
        <f t="shared" si="23"/>
      </c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</row>
    <row r="131" spans="1:28" ht="11.25" customHeight="1">
      <c r="A131" s="92"/>
      <c r="B131" s="92"/>
      <c r="C131" s="92"/>
      <c r="D131" s="93"/>
      <c r="E131" s="91"/>
      <c r="F131" s="91"/>
      <c r="G131" s="91"/>
      <c r="H131" s="91">
        <f t="shared" si="22"/>
      </c>
      <c r="I131" s="89"/>
      <c r="J131" s="93"/>
      <c r="K131" s="91"/>
      <c r="L131" s="91"/>
      <c r="M131" s="91"/>
      <c r="N131" s="91">
        <f t="shared" si="23"/>
      </c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</row>
    <row r="132" spans="1:28" ht="11.25" customHeight="1">
      <c r="A132" s="92"/>
      <c r="B132" s="92"/>
      <c r="C132" s="92"/>
      <c r="D132" s="93"/>
      <c r="E132" s="91"/>
      <c r="F132" s="91"/>
      <c r="G132" s="91"/>
      <c r="H132" s="91">
        <f t="shared" si="22"/>
      </c>
      <c r="I132" s="89"/>
      <c r="J132" s="93"/>
      <c r="K132" s="91"/>
      <c r="L132" s="91"/>
      <c r="M132" s="91"/>
      <c r="N132" s="91">
        <f t="shared" si="23"/>
      </c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</row>
    <row r="133" spans="1:28" ht="11.25">
      <c r="A133" s="92"/>
      <c r="B133" s="92"/>
      <c r="C133" s="92"/>
      <c r="D133" s="93"/>
      <c r="E133" s="91"/>
      <c r="F133" s="91"/>
      <c r="G133" s="91"/>
      <c r="H133" s="91">
        <f t="shared" si="22"/>
      </c>
      <c r="I133" s="89"/>
      <c r="J133" s="93"/>
      <c r="K133" s="91"/>
      <c r="L133" s="91"/>
      <c r="M133" s="91"/>
      <c r="N133" s="91">
        <f t="shared" si="23"/>
      </c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</row>
    <row r="134" spans="1:28" ht="11.25">
      <c r="A134" s="92"/>
      <c r="B134" s="92"/>
      <c r="C134" s="92"/>
      <c r="D134" s="93"/>
      <c r="E134" s="91"/>
      <c r="F134" s="91"/>
      <c r="G134" s="91"/>
      <c r="H134" s="91">
        <f t="shared" si="22"/>
      </c>
      <c r="I134" s="89"/>
      <c r="J134" s="93"/>
      <c r="K134" s="91"/>
      <c r="L134" s="91"/>
      <c r="M134" s="91"/>
      <c r="N134" s="91">
        <f t="shared" si="23"/>
      </c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</row>
    <row r="135" spans="1:28" ht="11.25">
      <c r="A135" s="92"/>
      <c r="B135" s="92"/>
      <c r="C135" s="92"/>
      <c r="D135" s="93"/>
      <c r="E135" s="91"/>
      <c r="F135" s="91"/>
      <c r="G135" s="91"/>
      <c r="H135" s="91">
        <f t="shared" si="22"/>
      </c>
      <c r="I135" s="89"/>
      <c r="J135" s="93"/>
      <c r="K135" s="91"/>
      <c r="L135" s="91"/>
      <c r="M135" s="91"/>
      <c r="N135" s="91">
        <f t="shared" si="23"/>
      </c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</row>
    <row r="136" spans="1:28" ht="11.25">
      <c r="A136" s="92"/>
      <c r="B136" s="92"/>
      <c r="C136" s="92"/>
      <c r="D136" s="93"/>
      <c r="E136" s="91"/>
      <c r="F136" s="91"/>
      <c r="G136" s="91"/>
      <c r="H136" s="91">
        <f t="shared" si="22"/>
      </c>
      <c r="I136" s="89"/>
      <c r="J136" s="93"/>
      <c r="K136" s="91"/>
      <c r="L136" s="91"/>
      <c r="M136" s="91"/>
      <c r="N136" s="91">
        <f t="shared" si="23"/>
      </c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</row>
    <row r="137" spans="1:28" ht="11.25">
      <c r="A137" s="92"/>
      <c r="B137" s="92"/>
      <c r="C137" s="92"/>
      <c r="D137" s="93"/>
      <c r="E137" s="91"/>
      <c r="F137" s="91"/>
      <c r="G137" s="91"/>
      <c r="H137" s="91">
        <f t="shared" si="22"/>
      </c>
      <c r="I137" s="89"/>
      <c r="J137" s="93"/>
      <c r="K137" s="91"/>
      <c r="L137" s="91"/>
      <c r="M137" s="91"/>
      <c r="N137" s="91">
        <f t="shared" si="23"/>
      </c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</row>
    <row r="138" spans="1:28" ht="11.25">
      <c r="A138" s="92"/>
      <c r="B138" s="99"/>
      <c r="C138" s="92"/>
      <c r="D138" s="89"/>
      <c r="E138" s="91"/>
      <c r="F138" s="91"/>
      <c r="G138" s="91"/>
      <c r="H138" s="90"/>
      <c r="I138" s="89"/>
      <c r="J138" s="89"/>
      <c r="K138" s="100"/>
      <c r="L138" s="100"/>
      <c r="M138" s="100"/>
      <c r="N138" s="89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</row>
    <row r="139" spans="1:28" ht="11.25">
      <c r="A139" s="92"/>
      <c r="B139" s="92"/>
      <c r="C139" s="92"/>
      <c r="D139" s="89"/>
      <c r="E139" s="90"/>
      <c r="F139" s="90"/>
      <c r="G139" s="90"/>
      <c r="H139" s="90"/>
      <c r="I139" s="89"/>
      <c r="J139" s="89"/>
      <c r="K139" s="89"/>
      <c r="L139" s="89"/>
      <c r="M139" s="89"/>
      <c r="N139" s="89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</row>
    <row r="140" spans="1:28" ht="11.25">
      <c r="A140" s="95"/>
      <c r="B140" s="92"/>
      <c r="C140" s="92"/>
      <c r="D140" s="89"/>
      <c r="E140" s="90"/>
      <c r="F140" s="90"/>
      <c r="G140" s="90"/>
      <c r="H140" s="90"/>
      <c r="I140" s="89"/>
      <c r="J140" s="89"/>
      <c r="K140" s="89"/>
      <c r="L140" s="89"/>
      <c r="M140" s="89"/>
      <c r="N140" s="89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</row>
    <row r="141" spans="1:28" ht="11.25">
      <c r="A141" s="95"/>
      <c r="B141" s="92"/>
      <c r="C141" s="92"/>
      <c r="D141" s="89"/>
      <c r="E141" s="90"/>
      <c r="F141" s="90"/>
      <c r="G141" s="90"/>
      <c r="H141" s="90"/>
      <c r="I141" s="89"/>
      <c r="J141" s="89"/>
      <c r="K141" s="89"/>
      <c r="L141" s="89"/>
      <c r="M141" s="89"/>
      <c r="N141" s="89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</row>
    <row r="142" spans="1:28" ht="11.25">
      <c r="A142" s="95"/>
      <c r="B142" s="92"/>
      <c r="C142" s="92"/>
      <c r="D142" s="89"/>
      <c r="E142" s="90"/>
      <c r="F142" s="90"/>
      <c r="G142" s="90"/>
      <c r="H142" s="90"/>
      <c r="I142" s="89"/>
      <c r="J142" s="89"/>
      <c r="K142" s="89"/>
      <c r="L142" s="89"/>
      <c r="M142" s="89"/>
      <c r="N142" s="89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</row>
    <row r="143" spans="1:28" ht="11.25">
      <c r="A143" s="95"/>
      <c r="B143" s="92"/>
      <c r="C143" s="92"/>
      <c r="D143" s="89"/>
      <c r="E143" s="90"/>
      <c r="F143" s="90"/>
      <c r="G143" s="90"/>
      <c r="H143" s="90"/>
      <c r="I143" s="89"/>
      <c r="J143" s="89"/>
      <c r="K143" s="89"/>
      <c r="L143" s="89"/>
      <c r="M143" s="89"/>
      <c r="N143" s="89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</row>
    <row r="144" spans="14:28" ht="11.25">
      <c r="N144" s="89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</row>
    <row r="145" spans="14:28" ht="9.75">
      <c r="N145" s="71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</row>
    <row r="146" spans="14:28" ht="11.25">
      <c r="N146" s="96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</row>
    <row r="147" spans="14:28" ht="11.25">
      <c r="N147" s="96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</row>
    <row r="148" ht="11.25">
      <c r="N148" s="96"/>
    </row>
    <row r="149" ht="11.25">
      <c r="N149" s="96"/>
    </row>
    <row r="150" ht="11.25">
      <c r="N150" s="96"/>
    </row>
    <row r="151" ht="11.25">
      <c r="N151" s="96"/>
    </row>
    <row r="152" ht="11.25">
      <c r="N152" s="96"/>
    </row>
    <row r="153" ht="11.25">
      <c r="N153" s="96"/>
    </row>
  </sheetData>
  <sheetProtection/>
  <mergeCells count="23">
    <mergeCell ref="AF4:AJ4"/>
    <mergeCell ref="AL4:AP4"/>
    <mergeCell ref="D4:H4"/>
    <mergeCell ref="J4:N4"/>
    <mergeCell ref="R4:V4"/>
    <mergeCell ref="X4:AB4"/>
    <mergeCell ref="A81:E81"/>
    <mergeCell ref="A82:E82"/>
    <mergeCell ref="A83:E83"/>
    <mergeCell ref="A84:E84"/>
    <mergeCell ref="A85:E85"/>
    <mergeCell ref="O84:AB84"/>
    <mergeCell ref="O85:AB85"/>
    <mergeCell ref="A86:E86"/>
    <mergeCell ref="A87:E87"/>
    <mergeCell ref="A88:E88"/>
    <mergeCell ref="O76:U76"/>
    <mergeCell ref="O77:S77"/>
    <mergeCell ref="O78:S78"/>
    <mergeCell ref="O79:U79"/>
    <mergeCell ref="O80:AB80"/>
    <mergeCell ref="O81:AB81"/>
    <mergeCell ref="O83:AB83"/>
  </mergeCells>
  <printOptions horizontalCentered="1"/>
  <pageMargins left="0.7874015748031497" right="0.5905511811023623" top="0.1968503937007874" bottom="0.1968503937007874" header="0.1968503937007874" footer="0.1968503937007874"/>
  <pageSetup firstPageNumber="7" useFirstPageNumber="1" horizontalDpi="600" verticalDpi="600" orientation="portrait" pageOrder="overThenDown" paperSize="9" scale="75" r:id="rId1"/>
  <headerFooter alignWithMargins="0">
    <oddFooter>&amp;C&amp;P</oddFooter>
  </headerFooter>
  <rowBreaks count="1" manualBreakCount="1">
    <brk id="88" max="41" man="1"/>
  </rowBreaks>
  <colBreaks count="1" manualBreakCount="1">
    <brk id="28" max="8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11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169"/>
      <c r="D9" s="169"/>
      <c r="E9" s="169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169"/>
      <c r="D10" s="169"/>
      <c r="E10" s="169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169"/>
      <c r="D11" s="169"/>
      <c r="E11" s="169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169"/>
      <c r="D12" s="169"/>
      <c r="E12" s="169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170"/>
      <c r="D13" s="170"/>
      <c r="E13" s="170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169"/>
      <c r="D14" s="169"/>
      <c r="E14" s="169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170"/>
      <c r="D15" s="170"/>
      <c r="E15" s="170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169"/>
      <c r="D16" s="169"/>
      <c r="E16" s="169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170"/>
      <c r="D17" s="170"/>
      <c r="E17" s="170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169"/>
      <c r="D18" s="169"/>
      <c r="E18" s="169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169"/>
      <c r="D19" s="169"/>
      <c r="E19" s="169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169"/>
      <c r="D20" s="169"/>
      <c r="E20" s="169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169"/>
      <c r="D21" s="169"/>
      <c r="E21" s="169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170"/>
      <c r="D22" s="170"/>
      <c r="E22" s="170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169"/>
      <c r="D23" s="169"/>
      <c r="E23" s="169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170">
        <v>5.61</v>
      </c>
      <c r="D24" s="170">
        <v>4</v>
      </c>
      <c r="E24" s="170">
        <v>6</v>
      </c>
      <c r="F24" s="40">
        <v>150</v>
      </c>
      <c r="G24" s="41"/>
      <c r="H24" s="105">
        <v>1.005</v>
      </c>
      <c r="I24" s="106">
        <v>0.945</v>
      </c>
      <c r="J24" s="106">
        <v>1.005</v>
      </c>
      <c r="K24" s="42">
        <v>106.34920634920634</v>
      </c>
    </row>
    <row r="25" spans="1:11" s="34" customFormat="1" ht="11.25" customHeight="1">
      <c r="A25" s="36"/>
      <c r="B25" s="30"/>
      <c r="C25" s="169"/>
      <c r="D25" s="169"/>
      <c r="E25" s="169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170">
        <v>234</v>
      </c>
      <c r="D26" s="170">
        <v>215</v>
      </c>
      <c r="E26" s="170">
        <v>215</v>
      </c>
      <c r="F26" s="40">
        <v>100</v>
      </c>
      <c r="G26" s="41"/>
      <c r="H26" s="105">
        <v>70.668</v>
      </c>
      <c r="I26" s="106">
        <v>70.6</v>
      </c>
      <c r="J26" s="106">
        <v>70.6</v>
      </c>
      <c r="K26" s="42">
        <v>100</v>
      </c>
    </row>
    <row r="27" spans="1:11" s="34" customFormat="1" ht="11.25" customHeight="1">
      <c r="A27" s="36"/>
      <c r="B27" s="30"/>
      <c r="C27" s="169"/>
      <c r="D27" s="169"/>
      <c r="E27" s="169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169"/>
      <c r="D28" s="169"/>
      <c r="E28" s="169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169"/>
      <c r="D29" s="169"/>
      <c r="E29" s="169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169"/>
      <c r="D30" s="169"/>
      <c r="E30" s="169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170"/>
      <c r="D31" s="170"/>
      <c r="E31" s="170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169"/>
      <c r="D32" s="169"/>
      <c r="E32" s="169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169"/>
      <c r="D33" s="169"/>
      <c r="E33" s="169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169"/>
      <c r="D34" s="169"/>
      <c r="E34" s="169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169"/>
      <c r="D35" s="169"/>
      <c r="E35" s="169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169"/>
      <c r="D36" s="169"/>
      <c r="E36" s="169"/>
      <c r="F36" s="32"/>
      <c r="G36" s="32"/>
      <c r="H36" s="104"/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170"/>
      <c r="D37" s="170"/>
      <c r="E37" s="170"/>
      <c r="F37" s="40"/>
      <c r="G37" s="41"/>
      <c r="H37" s="105"/>
      <c r="I37" s="106"/>
      <c r="J37" s="106"/>
      <c r="K37" s="42"/>
    </row>
    <row r="38" spans="1:11" s="34" customFormat="1" ht="11.25" customHeight="1">
      <c r="A38" s="36"/>
      <c r="B38" s="30"/>
      <c r="C38" s="169"/>
      <c r="D38" s="169"/>
      <c r="E38" s="169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170">
        <v>12.67</v>
      </c>
      <c r="D39" s="170">
        <v>12.67</v>
      </c>
      <c r="E39" s="170">
        <v>10</v>
      </c>
      <c r="F39" s="40">
        <v>78.92659826361484</v>
      </c>
      <c r="G39" s="41"/>
      <c r="H39" s="105">
        <v>1.9</v>
      </c>
      <c r="I39" s="106">
        <v>1.9</v>
      </c>
      <c r="J39" s="106">
        <v>1.5</v>
      </c>
      <c r="K39" s="42">
        <v>78.94736842105263</v>
      </c>
    </row>
    <row r="40" spans="1:11" s="34" customFormat="1" ht="11.25" customHeight="1">
      <c r="A40" s="36"/>
      <c r="B40" s="30"/>
      <c r="C40" s="169"/>
      <c r="D40" s="169"/>
      <c r="E40" s="169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169"/>
      <c r="D41" s="169"/>
      <c r="E41" s="169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169"/>
      <c r="D42" s="169"/>
      <c r="E42" s="169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169"/>
      <c r="D43" s="169"/>
      <c r="E43" s="169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169"/>
      <c r="D44" s="169"/>
      <c r="E44" s="169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169"/>
      <c r="D45" s="169"/>
      <c r="E45" s="169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169"/>
      <c r="D46" s="169"/>
      <c r="E46" s="169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169"/>
      <c r="D47" s="169"/>
      <c r="E47" s="169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169"/>
      <c r="D48" s="169"/>
      <c r="E48" s="169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169"/>
      <c r="D49" s="169"/>
      <c r="E49" s="169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170"/>
      <c r="D50" s="170"/>
      <c r="E50" s="170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171"/>
      <c r="D51" s="171"/>
      <c r="E51" s="171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170"/>
      <c r="D52" s="170"/>
      <c r="E52" s="170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169"/>
      <c r="D53" s="169"/>
      <c r="E53" s="169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169">
        <v>66</v>
      </c>
      <c r="D54" s="169">
        <v>66</v>
      </c>
      <c r="E54" s="169">
        <v>67</v>
      </c>
      <c r="F54" s="32"/>
      <c r="G54" s="32"/>
      <c r="H54" s="104">
        <v>23.1</v>
      </c>
      <c r="I54" s="104">
        <v>21.45</v>
      </c>
      <c r="J54" s="104">
        <v>26.8</v>
      </c>
      <c r="K54" s="33"/>
    </row>
    <row r="55" spans="1:11" s="34" customFormat="1" ht="11.25" customHeight="1">
      <c r="A55" s="36" t="s">
        <v>42</v>
      </c>
      <c r="B55" s="30"/>
      <c r="C55" s="169"/>
      <c r="D55" s="169"/>
      <c r="E55" s="169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169">
        <v>131.5</v>
      </c>
      <c r="D56" s="169">
        <v>130</v>
      </c>
      <c r="E56" s="169">
        <v>130</v>
      </c>
      <c r="F56" s="32"/>
      <c r="G56" s="32"/>
      <c r="H56" s="104">
        <v>52.6</v>
      </c>
      <c r="I56" s="104">
        <v>50.7</v>
      </c>
      <c r="J56" s="104">
        <v>51</v>
      </c>
      <c r="K56" s="33"/>
    </row>
    <row r="57" spans="1:11" s="34" customFormat="1" ht="11.25" customHeight="1">
      <c r="A57" s="36" t="s">
        <v>44</v>
      </c>
      <c r="B57" s="30"/>
      <c r="C57" s="169"/>
      <c r="D57" s="169"/>
      <c r="E57" s="169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169"/>
      <c r="D58" s="169"/>
      <c r="E58" s="169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170">
        <v>197.5</v>
      </c>
      <c r="D59" s="170">
        <v>196</v>
      </c>
      <c r="E59" s="170">
        <v>197</v>
      </c>
      <c r="F59" s="40">
        <v>100.51020408163265</v>
      </c>
      <c r="G59" s="41"/>
      <c r="H59" s="105">
        <v>75.7</v>
      </c>
      <c r="I59" s="106">
        <v>72.15</v>
      </c>
      <c r="J59" s="106">
        <v>77.8</v>
      </c>
      <c r="K59" s="42">
        <v>107.83090783090782</v>
      </c>
    </row>
    <row r="60" spans="1:11" s="34" customFormat="1" ht="11.25" customHeight="1">
      <c r="A60" s="36"/>
      <c r="B60" s="30"/>
      <c r="C60" s="169"/>
      <c r="D60" s="169"/>
      <c r="E60" s="169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169">
        <v>1</v>
      </c>
      <c r="D61" s="169"/>
      <c r="E61" s="169"/>
      <c r="F61" s="32"/>
      <c r="G61" s="32"/>
      <c r="H61" s="104">
        <v>0.075</v>
      </c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169"/>
      <c r="D62" s="169"/>
      <c r="E62" s="169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169">
        <v>3</v>
      </c>
      <c r="D63" s="169">
        <v>3</v>
      </c>
      <c r="E63" s="169">
        <v>3</v>
      </c>
      <c r="F63" s="32"/>
      <c r="G63" s="32"/>
      <c r="H63" s="104">
        <v>0.225</v>
      </c>
      <c r="I63" s="104">
        <v>0.225</v>
      </c>
      <c r="J63" s="104">
        <v>0.225</v>
      </c>
      <c r="K63" s="33"/>
    </row>
    <row r="64" spans="1:11" s="43" customFormat="1" ht="11.25" customHeight="1">
      <c r="A64" s="37" t="s">
        <v>50</v>
      </c>
      <c r="B64" s="38"/>
      <c r="C64" s="170">
        <v>4</v>
      </c>
      <c r="D64" s="170">
        <v>3</v>
      </c>
      <c r="E64" s="170">
        <v>3</v>
      </c>
      <c r="F64" s="40">
        <v>100</v>
      </c>
      <c r="G64" s="41"/>
      <c r="H64" s="105">
        <v>0.3</v>
      </c>
      <c r="I64" s="106">
        <v>0.225</v>
      </c>
      <c r="J64" s="106">
        <v>0.225</v>
      </c>
      <c r="K64" s="42">
        <v>100</v>
      </c>
    </row>
    <row r="65" spans="1:11" s="34" customFormat="1" ht="11.25" customHeight="1">
      <c r="A65" s="36"/>
      <c r="B65" s="30"/>
      <c r="C65" s="169"/>
      <c r="D65" s="169"/>
      <c r="E65" s="169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170"/>
      <c r="D66" s="170"/>
      <c r="E66" s="170"/>
      <c r="F66" s="40"/>
      <c r="G66" s="41"/>
      <c r="H66" s="105"/>
      <c r="I66" s="106"/>
      <c r="J66" s="106"/>
      <c r="K66" s="42"/>
    </row>
    <row r="67" spans="1:11" s="34" customFormat="1" ht="11.25" customHeight="1">
      <c r="A67" s="36"/>
      <c r="B67" s="30"/>
      <c r="C67" s="169"/>
      <c r="D67" s="169"/>
      <c r="E67" s="169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169"/>
      <c r="D68" s="169"/>
      <c r="E68" s="169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169"/>
      <c r="D69" s="169"/>
      <c r="E69" s="169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170"/>
      <c r="D70" s="170"/>
      <c r="E70" s="170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169"/>
      <c r="D71" s="169"/>
      <c r="E71" s="169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169"/>
      <c r="D72" s="169"/>
      <c r="E72" s="169"/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169"/>
      <c r="D73" s="169"/>
      <c r="E73" s="169"/>
      <c r="F73" s="32"/>
      <c r="G73" s="32"/>
      <c r="H73" s="104"/>
      <c r="I73" s="104"/>
      <c r="J73" s="104"/>
      <c r="K73" s="33"/>
    </row>
    <row r="74" spans="1:11" s="34" customFormat="1" ht="11.25" customHeight="1">
      <c r="A74" s="36" t="s">
        <v>57</v>
      </c>
      <c r="B74" s="30"/>
      <c r="C74" s="169"/>
      <c r="D74" s="169"/>
      <c r="E74" s="169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169"/>
      <c r="D75" s="169"/>
      <c r="E75" s="169">
        <v>1</v>
      </c>
      <c r="F75" s="32"/>
      <c r="G75" s="32"/>
      <c r="H75" s="104"/>
      <c r="I75" s="104"/>
      <c r="J75" s="104">
        <v>0.025</v>
      </c>
      <c r="K75" s="33"/>
    </row>
    <row r="76" spans="1:11" s="34" customFormat="1" ht="11.25" customHeight="1">
      <c r="A76" s="36" t="s">
        <v>59</v>
      </c>
      <c r="B76" s="30"/>
      <c r="C76" s="169"/>
      <c r="D76" s="169"/>
      <c r="E76" s="169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169">
        <v>1.07</v>
      </c>
      <c r="D77" s="169">
        <v>1</v>
      </c>
      <c r="E77" s="169">
        <v>1</v>
      </c>
      <c r="F77" s="32"/>
      <c r="G77" s="32"/>
      <c r="H77" s="104">
        <v>0.171</v>
      </c>
      <c r="I77" s="104">
        <v>0.171</v>
      </c>
      <c r="J77" s="104">
        <v>0.171</v>
      </c>
      <c r="K77" s="33"/>
    </row>
    <row r="78" spans="1:11" s="34" customFormat="1" ht="11.25" customHeight="1">
      <c r="A78" s="36" t="s">
        <v>61</v>
      </c>
      <c r="B78" s="30"/>
      <c r="C78" s="169"/>
      <c r="D78" s="169"/>
      <c r="E78" s="169"/>
      <c r="F78" s="32"/>
      <c r="G78" s="32"/>
      <c r="H78" s="104"/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169"/>
      <c r="D79" s="169"/>
      <c r="E79" s="169"/>
      <c r="F79" s="32"/>
      <c r="G79" s="32"/>
      <c r="H79" s="104"/>
      <c r="I79" s="104"/>
      <c r="J79" s="104"/>
      <c r="K79" s="33"/>
    </row>
    <row r="80" spans="1:11" s="43" customFormat="1" ht="11.25" customHeight="1">
      <c r="A80" s="44" t="s">
        <v>63</v>
      </c>
      <c r="B80" s="38"/>
      <c r="C80" s="170">
        <v>1.07</v>
      </c>
      <c r="D80" s="170">
        <v>1</v>
      </c>
      <c r="E80" s="170">
        <v>2</v>
      </c>
      <c r="F80" s="40">
        <v>200</v>
      </c>
      <c r="G80" s="41"/>
      <c r="H80" s="105">
        <v>0.171</v>
      </c>
      <c r="I80" s="106">
        <v>0.171</v>
      </c>
      <c r="J80" s="106">
        <v>0.196</v>
      </c>
      <c r="K80" s="42">
        <v>114.61988304093568</v>
      </c>
    </row>
    <row r="81" spans="1:11" s="34" customFormat="1" ht="11.25" customHeight="1">
      <c r="A81" s="36"/>
      <c r="B81" s="30"/>
      <c r="C81" s="169"/>
      <c r="D81" s="169"/>
      <c r="E81" s="169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169"/>
      <c r="D82" s="169"/>
      <c r="E82" s="169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169">
        <v>0.8</v>
      </c>
      <c r="D83" s="169"/>
      <c r="E83" s="169"/>
      <c r="F83" s="32"/>
      <c r="G83" s="32"/>
      <c r="H83" s="104">
        <v>0.056</v>
      </c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170">
        <v>0.8</v>
      </c>
      <c r="D84" s="170"/>
      <c r="E84" s="170"/>
      <c r="F84" s="40"/>
      <c r="G84" s="41"/>
      <c r="H84" s="105">
        <v>0.056</v>
      </c>
      <c r="I84" s="106"/>
      <c r="J84" s="106"/>
      <c r="K84" s="42"/>
    </row>
    <row r="85" spans="1:11" s="34" customFormat="1" ht="11.25" customHeight="1" thickBot="1">
      <c r="A85" s="36"/>
      <c r="B85" s="30"/>
      <c r="C85" s="169"/>
      <c r="D85" s="169"/>
      <c r="E85" s="169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172"/>
      <c r="D86" s="172"/>
      <c r="E86" s="172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173">
        <v>455.65</v>
      </c>
      <c r="D87" s="173">
        <v>431.66999999999996</v>
      </c>
      <c r="E87" s="173">
        <v>433</v>
      </c>
      <c r="F87" s="55">
        <f>IF(D87&gt;0,100*E87/D87,0)</f>
        <v>100.3081057289133</v>
      </c>
      <c r="G87" s="41"/>
      <c r="H87" s="109">
        <v>149.80000000000004</v>
      </c>
      <c r="I87" s="110">
        <v>145.9912</v>
      </c>
      <c r="J87" s="110">
        <v>151.32599999999996</v>
      </c>
      <c r="K87" s="55">
        <f>IF(I87&gt;0,100*J87/I87,0)</f>
        <v>103.65419285545977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11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169"/>
      <c r="D9" s="169"/>
      <c r="E9" s="169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169"/>
      <c r="D10" s="169"/>
      <c r="E10" s="169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169"/>
      <c r="D11" s="169"/>
      <c r="E11" s="169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169"/>
      <c r="D12" s="169"/>
      <c r="E12" s="169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170"/>
      <c r="D13" s="170"/>
      <c r="E13" s="170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169"/>
      <c r="D14" s="169"/>
      <c r="E14" s="169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170"/>
      <c r="D15" s="170"/>
      <c r="E15" s="170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169"/>
      <c r="D16" s="169"/>
      <c r="E16" s="169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170"/>
      <c r="D17" s="170">
        <v>1</v>
      </c>
      <c r="E17" s="170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169"/>
      <c r="D18" s="169"/>
      <c r="E18" s="169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169"/>
      <c r="D19" s="169"/>
      <c r="E19" s="169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169"/>
      <c r="D20" s="169"/>
      <c r="E20" s="169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169"/>
      <c r="D21" s="169"/>
      <c r="E21" s="169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170"/>
      <c r="D22" s="170"/>
      <c r="E22" s="170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169"/>
      <c r="D23" s="169"/>
      <c r="E23" s="169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170">
        <v>0.76</v>
      </c>
      <c r="D24" s="170">
        <v>1</v>
      </c>
      <c r="E24" s="170">
        <v>1</v>
      </c>
      <c r="F24" s="40">
        <v>100</v>
      </c>
      <c r="G24" s="41"/>
      <c r="H24" s="105">
        <v>0.066</v>
      </c>
      <c r="I24" s="106">
        <v>0.066</v>
      </c>
      <c r="J24" s="106">
        <v>0.066</v>
      </c>
      <c r="K24" s="42">
        <v>100</v>
      </c>
    </row>
    <row r="25" spans="1:11" s="34" customFormat="1" ht="11.25" customHeight="1">
      <c r="A25" s="36"/>
      <c r="B25" s="30"/>
      <c r="C25" s="169"/>
      <c r="D25" s="169"/>
      <c r="E25" s="169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170">
        <v>47</v>
      </c>
      <c r="D26" s="170">
        <v>47</v>
      </c>
      <c r="E26" s="170">
        <v>47</v>
      </c>
      <c r="F26" s="40">
        <v>100</v>
      </c>
      <c r="G26" s="41"/>
      <c r="H26" s="105">
        <v>6.815</v>
      </c>
      <c r="I26" s="106">
        <v>6.9</v>
      </c>
      <c r="J26" s="106">
        <v>6.9</v>
      </c>
      <c r="K26" s="42">
        <v>100</v>
      </c>
    </row>
    <row r="27" spans="1:11" s="34" customFormat="1" ht="11.25" customHeight="1">
      <c r="A27" s="36"/>
      <c r="B27" s="30"/>
      <c r="C27" s="169"/>
      <c r="D27" s="169"/>
      <c r="E27" s="169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169"/>
      <c r="D28" s="169"/>
      <c r="E28" s="169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169"/>
      <c r="D29" s="169"/>
      <c r="E29" s="169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169"/>
      <c r="D30" s="169"/>
      <c r="E30" s="169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170"/>
      <c r="D31" s="170"/>
      <c r="E31" s="170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169"/>
      <c r="D32" s="169"/>
      <c r="E32" s="169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169"/>
      <c r="D33" s="169"/>
      <c r="E33" s="169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169"/>
      <c r="D34" s="169"/>
      <c r="E34" s="169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169"/>
      <c r="D35" s="169"/>
      <c r="E35" s="169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169"/>
      <c r="D36" s="169"/>
      <c r="E36" s="169"/>
      <c r="F36" s="32"/>
      <c r="G36" s="32"/>
      <c r="H36" s="104"/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170"/>
      <c r="D37" s="170"/>
      <c r="E37" s="170"/>
      <c r="F37" s="40"/>
      <c r="G37" s="41"/>
      <c r="H37" s="105"/>
      <c r="I37" s="106"/>
      <c r="J37" s="106"/>
      <c r="K37" s="42"/>
    </row>
    <row r="38" spans="1:11" s="34" customFormat="1" ht="11.25" customHeight="1">
      <c r="A38" s="36"/>
      <c r="B38" s="30"/>
      <c r="C38" s="169"/>
      <c r="D38" s="169"/>
      <c r="E38" s="169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170">
        <v>0.52</v>
      </c>
      <c r="D39" s="170">
        <v>0.52</v>
      </c>
      <c r="E39" s="170">
        <v>0.52</v>
      </c>
      <c r="F39" s="40">
        <v>100</v>
      </c>
      <c r="G39" s="41"/>
      <c r="H39" s="105">
        <v>0.069</v>
      </c>
      <c r="I39" s="106">
        <v>0.069</v>
      </c>
      <c r="J39" s="106">
        <v>0.07</v>
      </c>
      <c r="K39" s="42">
        <v>101.44927536231884</v>
      </c>
    </row>
    <row r="40" spans="1:11" s="34" customFormat="1" ht="11.25" customHeight="1">
      <c r="A40" s="36"/>
      <c r="B40" s="30"/>
      <c r="C40" s="169"/>
      <c r="D40" s="169"/>
      <c r="E40" s="169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169"/>
      <c r="D41" s="169"/>
      <c r="E41" s="169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169"/>
      <c r="D42" s="169"/>
      <c r="E42" s="169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169"/>
      <c r="D43" s="169"/>
      <c r="E43" s="169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169">
        <v>3.06</v>
      </c>
      <c r="D44" s="169"/>
      <c r="E44" s="169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169"/>
      <c r="D45" s="169"/>
      <c r="E45" s="169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169"/>
      <c r="D46" s="169"/>
      <c r="E46" s="169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169">
        <v>0.72</v>
      </c>
      <c r="D47" s="169"/>
      <c r="E47" s="169"/>
      <c r="F47" s="32"/>
      <c r="G47" s="32"/>
      <c r="H47" s="104">
        <v>0.17</v>
      </c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169"/>
      <c r="D48" s="169"/>
      <c r="E48" s="169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169"/>
      <c r="D49" s="169"/>
      <c r="E49" s="169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170">
        <v>3.7800000000000002</v>
      </c>
      <c r="D50" s="170"/>
      <c r="E50" s="170"/>
      <c r="F50" s="40"/>
      <c r="G50" s="41"/>
      <c r="H50" s="105">
        <v>0.17</v>
      </c>
      <c r="I50" s="106"/>
      <c r="J50" s="106"/>
      <c r="K50" s="42"/>
    </row>
    <row r="51" spans="1:11" s="34" customFormat="1" ht="11.25" customHeight="1">
      <c r="A51" s="36"/>
      <c r="B51" s="45"/>
      <c r="C51" s="171"/>
      <c r="D51" s="171"/>
      <c r="E51" s="171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170"/>
      <c r="D52" s="170"/>
      <c r="E52" s="170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169"/>
      <c r="D53" s="169"/>
      <c r="E53" s="169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169">
        <v>12</v>
      </c>
      <c r="D54" s="169">
        <v>12</v>
      </c>
      <c r="E54" s="169">
        <v>12</v>
      </c>
      <c r="F54" s="32"/>
      <c r="G54" s="32"/>
      <c r="H54" s="104">
        <v>3.48</v>
      </c>
      <c r="I54" s="104">
        <v>3.12</v>
      </c>
      <c r="J54" s="104">
        <v>3.6</v>
      </c>
      <c r="K54" s="33"/>
    </row>
    <row r="55" spans="1:11" s="34" customFormat="1" ht="11.25" customHeight="1">
      <c r="A55" s="36" t="s">
        <v>42</v>
      </c>
      <c r="B55" s="30"/>
      <c r="C55" s="169"/>
      <c r="D55" s="169"/>
      <c r="E55" s="169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169">
        <v>22</v>
      </c>
      <c r="D56" s="169">
        <v>26</v>
      </c>
      <c r="E56" s="169">
        <v>26</v>
      </c>
      <c r="F56" s="32"/>
      <c r="G56" s="32"/>
      <c r="H56" s="104">
        <v>5.5</v>
      </c>
      <c r="I56" s="104">
        <v>5.5</v>
      </c>
      <c r="J56" s="104">
        <v>5.8</v>
      </c>
      <c r="K56" s="33"/>
    </row>
    <row r="57" spans="1:11" s="34" customFormat="1" ht="11.25" customHeight="1">
      <c r="A57" s="36" t="s">
        <v>44</v>
      </c>
      <c r="B57" s="30"/>
      <c r="C57" s="169"/>
      <c r="D57" s="169"/>
      <c r="E57" s="169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169"/>
      <c r="D58" s="169"/>
      <c r="E58" s="169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170">
        <v>34</v>
      </c>
      <c r="D59" s="170">
        <v>38</v>
      </c>
      <c r="E59" s="170">
        <v>38</v>
      </c>
      <c r="F59" s="40">
        <v>100</v>
      </c>
      <c r="G59" s="41"/>
      <c r="H59" s="105">
        <v>8.98</v>
      </c>
      <c r="I59" s="106">
        <v>8.620000000000001</v>
      </c>
      <c r="J59" s="106">
        <v>9.4</v>
      </c>
      <c r="K59" s="42">
        <v>109.04872389791183</v>
      </c>
    </row>
    <row r="60" spans="1:11" s="34" customFormat="1" ht="11.25" customHeight="1">
      <c r="A60" s="36"/>
      <c r="B60" s="30"/>
      <c r="C60" s="169"/>
      <c r="D60" s="169"/>
      <c r="E60" s="169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169"/>
      <c r="D61" s="169"/>
      <c r="E61" s="169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169"/>
      <c r="D62" s="169"/>
      <c r="E62" s="169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169"/>
      <c r="D63" s="169"/>
      <c r="E63" s="169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170"/>
      <c r="D64" s="170"/>
      <c r="E64" s="170"/>
      <c r="F64" s="40"/>
      <c r="G64" s="41"/>
      <c r="H64" s="105"/>
      <c r="I64" s="106"/>
      <c r="J64" s="106"/>
      <c r="K64" s="42"/>
    </row>
    <row r="65" spans="1:11" s="34" customFormat="1" ht="11.25" customHeight="1">
      <c r="A65" s="36"/>
      <c r="B65" s="30"/>
      <c r="C65" s="169"/>
      <c r="D65" s="169"/>
      <c r="E65" s="169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170"/>
      <c r="D66" s="170">
        <v>1</v>
      </c>
      <c r="E66" s="170">
        <v>1</v>
      </c>
      <c r="F66" s="40">
        <v>100</v>
      </c>
      <c r="G66" s="41"/>
      <c r="H66" s="105"/>
      <c r="I66" s="106">
        <v>0.001</v>
      </c>
      <c r="J66" s="106">
        <v>0.002</v>
      </c>
      <c r="K66" s="42">
        <v>200</v>
      </c>
    </row>
    <row r="67" spans="1:11" s="34" customFormat="1" ht="11.25" customHeight="1">
      <c r="A67" s="36"/>
      <c r="B67" s="30"/>
      <c r="C67" s="169"/>
      <c r="D67" s="169"/>
      <c r="E67" s="169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169"/>
      <c r="D68" s="169"/>
      <c r="E68" s="169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169"/>
      <c r="D69" s="169"/>
      <c r="E69" s="169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170"/>
      <c r="D70" s="170"/>
      <c r="E70" s="170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169"/>
      <c r="D71" s="169"/>
      <c r="E71" s="169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169">
        <v>2</v>
      </c>
      <c r="D72" s="169">
        <v>2</v>
      </c>
      <c r="E72" s="169">
        <v>2</v>
      </c>
      <c r="F72" s="32"/>
      <c r="G72" s="32"/>
      <c r="H72" s="104">
        <v>0.16</v>
      </c>
      <c r="I72" s="104">
        <v>0.16</v>
      </c>
      <c r="J72" s="104">
        <v>0.16</v>
      </c>
      <c r="K72" s="33"/>
    </row>
    <row r="73" spans="1:11" s="34" customFormat="1" ht="11.25" customHeight="1">
      <c r="A73" s="36" t="s">
        <v>56</v>
      </c>
      <c r="B73" s="30"/>
      <c r="C73" s="169"/>
      <c r="D73" s="169"/>
      <c r="E73" s="169"/>
      <c r="F73" s="32"/>
      <c r="G73" s="32"/>
      <c r="H73" s="104"/>
      <c r="I73" s="104"/>
      <c r="J73" s="104"/>
      <c r="K73" s="33"/>
    </row>
    <row r="74" spans="1:11" s="34" customFormat="1" ht="11.25" customHeight="1">
      <c r="A74" s="36" t="s">
        <v>57</v>
      </c>
      <c r="B74" s="30"/>
      <c r="C74" s="169"/>
      <c r="D74" s="169"/>
      <c r="E74" s="169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169">
        <v>5.2</v>
      </c>
      <c r="D75" s="169">
        <v>1</v>
      </c>
      <c r="E75" s="169">
        <v>5</v>
      </c>
      <c r="F75" s="32"/>
      <c r="G75" s="32"/>
      <c r="H75" s="104">
        <v>0.03</v>
      </c>
      <c r="I75" s="104">
        <v>0.03</v>
      </c>
      <c r="J75" s="104">
        <v>0.03</v>
      </c>
      <c r="K75" s="33"/>
    </row>
    <row r="76" spans="1:11" s="34" customFormat="1" ht="11.25" customHeight="1">
      <c r="A76" s="36" t="s">
        <v>59</v>
      </c>
      <c r="B76" s="30"/>
      <c r="C76" s="169"/>
      <c r="D76" s="169"/>
      <c r="E76" s="169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169">
        <v>1</v>
      </c>
      <c r="D77" s="169">
        <v>1</v>
      </c>
      <c r="E77" s="169">
        <v>1</v>
      </c>
      <c r="F77" s="32"/>
      <c r="G77" s="32"/>
      <c r="H77" s="104">
        <v>0.16</v>
      </c>
      <c r="I77" s="104">
        <v>0.16</v>
      </c>
      <c r="J77" s="104">
        <v>0.16</v>
      </c>
      <c r="K77" s="33"/>
    </row>
    <row r="78" spans="1:11" s="34" customFormat="1" ht="11.25" customHeight="1">
      <c r="A78" s="36" t="s">
        <v>61</v>
      </c>
      <c r="B78" s="30"/>
      <c r="C78" s="169"/>
      <c r="D78" s="169"/>
      <c r="E78" s="169"/>
      <c r="F78" s="32"/>
      <c r="G78" s="32"/>
      <c r="H78" s="104"/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169"/>
      <c r="D79" s="169"/>
      <c r="E79" s="169"/>
      <c r="F79" s="32"/>
      <c r="G79" s="32"/>
      <c r="H79" s="104"/>
      <c r="I79" s="104"/>
      <c r="J79" s="104"/>
      <c r="K79" s="33"/>
    </row>
    <row r="80" spans="1:11" s="43" customFormat="1" ht="11.25" customHeight="1">
      <c r="A80" s="44" t="s">
        <v>63</v>
      </c>
      <c r="B80" s="38"/>
      <c r="C80" s="170">
        <v>8.2</v>
      </c>
      <c r="D80" s="170">
        <v>4</v>
      </c>
      <c r="E80" s="170">
        <v>8</v>
      </c>
      <c r="F80" s="40">
        <v>200</v>
      </c>
      <c r="G80" s="41"/>
      <c r="H80" s="105">
        <v>0.35</v>
      </c>
      <c r="I80" s="106">
        <v>0.35</v>
      </c>
      <c r="J80" s="106">
        <v>0.35</v>
      </c>
      <c r="K80" s="42">
        <v>100</v>
      </c>
    </row>
    <row r="81" spans="1:11" s="34" customFormat="1" ht="11.25" customHeight="1">
      <c r="A81" s="36"/>
      <c r="B81" s="30"/>
      <c r="C81" s="169"/>
      <c r="D81" s="169"/>
      <c r="E81" s="169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169"/>
      <c r="D82" s="169"/>
      <c r="E82" s="169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169"/>
      <c r="D83" s="169"/>
      <c r="E83" s="169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170"/>
      <c r="D84" s="170"/>
      <c r="E84" s="170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169"/>
      <c r="D85" s="169"/>
      <c r="E85" s="169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172"/>
      <c r="D86" s="172"/>
      <c r="E86" s="172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173">
        <v>94.26</v>
      </c>
      <c r="D87" s="173">
        <v>92.52000000000001</v>
      </c>
      <c r="E87" s="173">
        <v>95.52000000000001</v>
      </c>
      <c r="F87" s="55">
        <f>IF(D87&gt;0,100*E87/D87,0)</f>
        <v>103.24254215304799</v>
      </c>
      <c r="G87" s="41"/>
      <c r="H87" s="109">
        <v>16.450000000000003</v>
      </c>
      <c r="I87" s="110">
        <v>16.006</v>
      </c>
      <c r="J87" s="110">
        <v>16.788</v>
      </c>
      <c r="K87" s="55">
        <f>IF(I87&gt;0,100*J87/I87,0)</f>
        <v>104.88566787454704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6" zoomScaleSheetLayoutView="96" zoomScalePageLayoutView="0" workbookViewId="0" topLeftCell="A1">
      <selection activeCell="I87" sqref="I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290</v>
      </c>
      <c r="D7" s="22" t="s">
        <v>6</v>
      </c>
      <c r="E7" s="22">
        <v>10</v>
      </c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>
        <v>4</v>
      </c>
      <c r="F9" s="32"/>
      <c r="G9" s="32"/>
      <c r="H9" s="104"/>
      <c r="I9" s="104"/>
      <c r="J9" s="104">
        <v>0.096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>
        <v>4</v>
      </c>
      <c r="F11" s="32"/>
      <c r="G11" s="32"/>
      <c r="H11" s="104"/>
      <c r="I11" s="104"/>
      <c r="J11" s="104">
        <v>0.13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>
        <v>20</v>
      </c>
      <c r="F12" s="32"/>
      <c r="G12" s="32"/>
      <c r="H12" s="104"/>
      <c r="I12" s="104"/>
      <c r="J12" s="104">
        <v>0.34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>
        <v>28</v>
      </c>
      <c r="F13" s="40"/>
      <c r="G13" s="41"/>
      <c r="H13" s="105"/>
      <c r="I13" s="106"/>
      <c r="J13" s="106">
        <v>0.5660000000000001</v>
      </c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05">
        <v>0.014</v>
      </c>
      <c r="I15" s="106">
        <v>0.014</v>
      </c>
      <c r="J15" s="106">
        <v>0.014</v>
      </c>
      <c r="K15" s="42">
        <v>100.00000000000001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49</v>
      </c>
      <c r="D19" s="31">
        <v>49</v>
      </c>
      <c r="E19" s="31">
        <v>49</v>
      </c>
      <c r="F19" s="32"/>
      <c r="G19" s="32"/>
      <c r="H19" s="104">
        <v>0.735</v>
      </c>
      <c r="I19" s="104">
        <v>0.368</v>
      </c>
      <c r="J19" s="104">
        <v>0.61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49</v>
      </c>
      <c r="D22" s="39">
        <v>49</v>
      </c>
      <c r="E22" s="39">
        <v>49</v>
      </c>
      <c r="F22" s="40">
        <v>100</v>
      </c>
      <c r="G22" s="41"/>
      <c r="H22" s="105">
        <v>0.735</v>
      </c>
      <c r="I22" s="106">
        <v>0.368</v>
      </c>
      <c r="J22" s="106">
        <v>0.61</v>
      </c>
      <c r="K22" s="42">
        <v>165.7608695652174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5750</v>
      </c>
      <c r="D24" s="39">
        <v>5958</v>
      </c>
      <c r="E24" s="39">
        <v>5020</v>
      </c>
      <c r="F24" s="40">
        <v>84.25646189996642</v>
      </c>
      <c r="G24" s="41"/>
      <c r="H24" s="105">
        <v>76.894</v>
      </c>
      <c r="I24" s="106">
        <v>75.965</v>
      </c>
      <c r="J24" s="106">
        <v>64.684</v>
      </c>
      <c r="K24" s="42">
        <v>85.14974001184756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201</v>
      </c>
      <c r="D26" s="39">
        <v>207</v>
      </c>
      <c r="E26" s="39">
        <v>210</v>
      </c>
      <c r="F26" s="40">
        <v>101.44927536231884</v>
      </c>
      <c r="G26" s="41"/>
      <c r="H26" s="105">
        <v>2.854</v>
      </c>
      <c r="I26" s="106">
        <v>2.7</v>
      </c>
      <c r="J26" s="106">
        <v>2.8</v>
      </c>
      <c r="K26" s="42">
        <v>103.7037037037037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25</v>
      </c>
      <c r="D28" s="31">
        <v>114</v>
      </c>
      <c r="E28" s="31">
        <v>4</v>
      </c>
      <c r="F28" s="32"/>
      <c r="G28" s="32"/>
      <c r="H28" s="104">
        <v>0.5</v>
      </c>
      <c r="I28" s="104">
        <v>0.1</v>
      </c>
      <c r="J28" s="104">
        <v>0.1</v>
      </c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>
        <v>3</v>
      </c>
      <c r="E29" s="31"/>
      <c r="F29" s="32"/>
      <c r="G29" s="32"/>
      <c r="H29" s="104">
        <v>0.026</v>
      </c>
      <c r="I29" s="104">
        <v>0.039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1878</v>
      </c>
      <c r="D30" s="31">
        <v>1878</v>
      </c>
      <c r="E30" s="31">
        <v>1581</v>
      </c>
      <c r="F30" s="32"/>
      <c r="G30" s="32"/>
      <c r="H30" s="104">
        <v>32.811</v>
      </c>
      <c r="I30" s="104">
        <v>39.345</v>
      </c>
      <c r="J30" s="104">
        <v>25.808</v>
      </c>
      <c r="K30" s="33"/>
    </row>
    <row r="31" spans="1:11" s="43" customFormat="1" ht="11.25" customHeight="1">
      <c r="A31" s="44" t="s">
        <v>23</v>
      </c>
      <c r="B31" s="38"/>
      <c r="C31" s="39">
        <v>1905</v>
      </c>
      <c r="D31" s="39">
        <v>1995</v>
      </c>
      <c r="E31" s="39">
        <v>1585</v>
      </c>
      <c r="F31" s="40">
        <v>79.4486215538847</v>
      </c>
      <c r="G31" s="41"/>
      <c r="H31" s="105">
        <v>33.337</v>
      </c>
      <c r="I31" s="106">
        <v>39.484</v>
      </c>
      <c r="J31" s="106">
        <v>25.908</v>
      </c>
      <c r="K31" s="42">
        <f>IF(I31&gt;0,100*J31/I31,0)</f>
        <v>65.61645223381623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14</v>
      </c>
      <c r="D33" s="31">
        <v>62</v>
      </c>
      <c r="E33" s="31">
        <v>75</v>
      </c>
      <c r="F33" s="32"/>
      <c r="G33" s="32"/>
      <c r="H33" s="104">
        <v>0.221</v>
      </c>
      <c r="I33" s="104">
        <v>1.1</v>
      </c>
      <c r="J33" s="104">
        <v>1.33</v>
      </c>
      <c r="K33" s="33"/>
    </row>
    <row r="34" spans="1:11" s="34" customFormat="1" ht="11.25" customHeight="1">
      <c r="A34" s="36" t="s">
        <v>25</v>
      </c>
      <c r="B34" s="30"/>
      <c r="C34" s="31">
        <v>9</v>
      </c>
      <c r="D34" s="31">
        <v>28</v>
      </c>
      <c r="E34" s="31">
        <v>28</v>
      </c>
      <c r="F34" s="32"/>
      <c r="G34" s="32"/>
      <c r="H34" s="104">
        <v>0.213</v>
      </c>
      <c r="I34" s="104">
        <v>0.64</v>
      </c>
      <c r="J34" s="104">
        <v>0.64</v>
      </c>
      <c r="K34" s="33"/>
    </row>
    <row r="35" spans="1:11" s="34" customFormat="1" ht="11.25" customHeight="1">
      <c r="A35" s="36" t="s">
        <v>26</v>
      </c>
      <c r="B35" s="30"/>
      <c r="C35" s="31"/>
      <c r="D35" s="31">
        <v>9</v>
      </c>
      <c r="E35" s="31">
        <v>2</v>
      </c>
      <c r="F35" s="32"/>
      <c r="G35" s="32"/>
      <c r="H35" s="104"/>
      <c r="I35" s="104">
        <v>0.045</v>
      </c>
      <c r="J35" s="104">
        <v>0.045</v>
      </c>
      <c r="K35" s="33"/>
    </row>
    <row r="36" spans="1:11" s="34" customFormat="1" ht="11.25" customHeight="1">
      <c r="A36" s="36" t="s">
        <v>27</v>
      </c>
      <c r="B36" s="30"/>
      <c r="C36" s="31">
        <v>30</v>
      </c>
      <c r="D36" s="31">
        <v>35</v>
      </c>
      <c r="E36" s="31">
        <v>35</v>
      </c>
      <c r="F36" s="32"/>
      <c r="G36" s="32"/>
      <c r="H36" s="104">
        <v>0.6</v>
      </c>
      <c r="I36" s="104">
        <v>0.7</v>
      </c>
      <c r="J36" s="104">
        <v>0.7</v>
      </c>
      <c r="K36" s="33"/>
    </row>
    <row r="37" spans="1:11" s="43" customFormat="1" ht="11.25" customHeight="1">
      <c r="A37" s="37" t="s">
        <v>28</v>
      </c>
      <c r="B37" s="38"/>
      <c r="C37" s="39">
        <v>53</v>
      </c>
      <c r="D37" s="39">
        <v>134</v>
      </c>
      <c r="E37" s="39">
        <v>140</v>
      </c>
      <c r="F37" s="40">
        <v>104.4776119402985</v>
      </c>
      <c r="G37" s="41"/>
      <c r="H37" s="105">
        <v>1.034</v>
      </c>
      <c r="I37" s="106">
        <v>2.4850000000000003</v>
      </c>
      <c r="J37" s="106">
        <v>2.715</v>
      </c>
      <c r="K37" s="42">
        <v>109.25553319919516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29</v>
      </c>
      <c r="D39" s="39">
        <v>27</v>
      </c>
      <c r="E39" s="39">
        <v>25</v>
      </c>
      <c r="F39" s="40">
        <v>92.5925925925926</v>
      </c>
      <c r="G39" s="41"/>
      <c r="H39" s="105">
        <v>0.502</v>
      </c>
      <c r="I39" s="106">
        <v>0.51</v>
      </c>
      <c r="J39" s="106">
        <v>0.48</v>
      </c>
      <c r="K39" s="42">
        <v>94.11764705882352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>
        <v>13</v>
      </c>
      <c r="D42" s="31">
        <v>10</v>
      </c>
      <c r="E42" s="31">
        <v>15</v>
      </c>
      <c r="F42" s="32"/>
      <c r="G42" s="32"/>
      <c r="H42" s="104">
        <v>0.221</v>
      </c>
      <c r="I42" s="104">
        <v>0.17</v>
      </c>
      <c r="J42" s="104">
        <v>0.255</v>
      </c>
      <c r="K42" s="33"/>
    </row>
    <row r="43" spans="1:11" s="34" customFormat="1" ht="11.25" customHeight="1">
      <c r="A43" s="36" t="s">
        <v>32</v>
      </c>
      <c r="B43" s="30"/>
      <c r="C43" s="31">
        <v>14</v>
      </c>
      <c r="D43" s="31">
        <v>38</v>
      </c>
      <c r="E43" s="31">
        <v>26</v>
      </c>
      <c r="F43" s="32"/>
      <c r="G43" s="32"/>
      <c r="H43" s="104">
        <v>0.21</v>
      </c>
      <c r="I43" s="104">
        <v>0.38</v>
      </c>
      <c r="J43" s="104">
        <v>0.364</v>
      </c>
      <c r="K43" s="33"/>
    </row>
    <row r="44" spans="1:11" s="34" customFormat="1" ht="11.25" customHeight="1">
      <c r="A44" s="36" t="s">
        <v>33</v>
      </c>
      <c r="B44" s="30"/>
      <c r="C44" s="31">
        <v>2</v>
      </c>
      <c r="D44" s="31"/>
      <c r="E44" s="31"/>
      <c r="F44" s="32"/>
      <c r="G44" s="32"/>
      <c r="H44" s="104">
        <v>0.005</v>
      </c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6</v>
      </c>
      <c r="D46" s="31">
        <v>2</v>
      </c>
      <c r="E46" s="31">
        <v>1</v>
      </c>
      <c r="F46" s="32"/>
      <c r="G46" s="32"/>
      <c r="H46" s="104">
        <v>0.108</v>
      </c>
      <c r="I46" s="104">
        <v>0.036</v>
      </c>
      <c r="J46" s="104">
        <v>0.018</v>
      </c>
      <c r="K46" s="33"/>
    </row>
    <row r="47" spans="1:11" s="34" customFormat="1" ht="11.25" customHeight="1">
      <c r="A47" s="36" t="s">
        <v>36</v>
      </c>
      <c r="B47" s="30"/>
      <c r="C47" s="31">
        <v>6</v>
      </c>
      <c r="D47" s="31">
        <v>22</v>
      </c>
      <c r="E47" s="31">
        <v>46</v>
      </c>
      <c r="F47" s="32"/>
      <c r="G47" s="32"/>
      <c r="H47" s="104">
        <v>0.072</v>
      </c>
      <c r="I47" s="104">
        <v>0.264</v>
      </c>
      <c r="J47" s="104">
        <v>0.276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41</v>
      </c>
      <c r="D50" s="39">
        <v>72</v>
      </c>
      <c r="E50" s="39">
        <v>88</v>
      </c>
      <c r="F50" s="40">
        <v>122.22222222222223</v>
      </c>
      <c r="G50" s="41"/>
      <c r="H50" s="105">
        <v>0.616</v>
      </c>
      <c r="I50" s="106">
        <v>0.8500000000000001</v>
      </c>
      <c r="J50" s="106">
        <v>0.913</v>
      </c>
      <c r="K50" s="42">
        <v>107.41176470588233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1</v>
      </c>
      <c r="D52" s="39">
        <v>10</v>
      </c>
      <c r="E52" s="39">
        <v>10</v>
      </c>
      <c r="F52" s="40">
        <v>100</v>
      </c>
      <c r="G52" s="41"/>
      <c r="H52" s="105">
        <v>0.015</v>
      </c>
      <c r="I52" s="106">
        <v>0.15</v>
      </c>
      <c r="J52" s="106">
        <v>0.15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2500</v>
      </c>
      <c r="D54" s="31">
        <v>2041</v>
      </c>
      <c r="E54" s="31">
        <v>1800</v>
      </c>
      <c r="F54" s="32"/>
      <c r="G54" s="32"/>
      <c r="H54" s="104">
        <v>37.5</v>
      </c>
      <c r="I54" s="104">
        <v>24.878</v>
      </c>
      <c r="J54" s="104">
        <v>27</v>
      </c>
      <c r="K54" s="33"/>
    </row>
    <row r="55" spans="1:11" s="34" customFormat="1" ht="11.25" customHeight="1">
      <c r="A55" s="36" t="s">
        <v>42</v>
      </c>
      <c r="B55" s="30"/>
      <c r="C55" s="31">
        <v>183</v>
      </c>
      <c r="D55" s="31">
        <v>80</v>
      </c>
      <c r="E55" s="31">
        <v>70</v>
      </c>
      <c r="F55" s="32"/>
      <c r="G55" s="32"/>
      <c r="H55" s="104">
        <v>2.315</v>
      </c>
      <c r="I55" s="104">
        <v>0.886</v>
      </c>
      <c r="J55" s="104">
        <v>0.84</v>
      </c>
      <c r="K55" s="33"/>
    </row>
    <row r="56" spans="1:11" s="34" customFormat="1" ht="11.25" customHeight="1">
      <c r="A56" s="36" t="s">
        <v>43</v>
      </c>
      <c r="B56" s="30"/>
      <c r="C56" s="31">
        <v>25</v>
      </c>
      <c r="D56" s="31">
        <v>85</v>
      </c>
      <c r="E56" s="31">
        <v>17</v>
      </c>
      <c r="F56" s="32"/>
      <c r="G56" s="32"/>
      <c r="H56" s="104"/>
      <c r="I56" s="104">
        <v>0.25</v>
      </c>
      <c r="J56" s="104">
        <v>0.245</v>
      </c>
      <c r="K56" s="33"/>
    </row>
    <row r="57" spans="1:11" s="34" customFormat="1" ht="11.25" customHeight="1">
      <c r="A57" s="36" t="s">
        <v>44</v>
      </c>
      <c r="B57" s="30"/>
      <c r="C57" s="31">
        <v>6</v>
      </c>
      <c r="D57" s="31"/>
      <c r="E57" s="31"/>
      <c r="F57" s="32"/>
      <c r="G57" s="32"/>
      <c r="H57" s="104">
        <v>0.102</v>
      </c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47</v>
      </c>
      <c r="D58" s="31">
        <v>23</v>
      </c>
      <c r="E58" s="31">
        <v>32</v>
      </c>
      <c r="F58" s="32"/>
      <c r="G58" s="32"/>
      <c r="H58" s="104">
        <v>0.423</v>
      </c>
      <c r="I58" s="104">
        <v>0.276</v>
      </c>
      <c r="J58" s="104">
        <v>0.132</v>
      </c>
      <c r="K58" s="33"/>
    </row>
    <row r="59" spans="1:11" s="43" customFormat="1" ht="11.25" customHeight="1">
      <c r="A59" s="37" t="s">
        <v>46</v>
      </c>
      <c r="B59" s="38"/>
      <c r="C59" s="39">
        <v>2761</v>
      </c>
      <c r="D59" s="39">
        <v>2229</v>
      </c>
      <c r="E59" s="39">
        <v>1919</v>
      </c>
      <c r="F59" s="40">
        <v>86.0924181247196</v>
      </c>
      <c r="G59" s="41"/>
      <c r="H59" s="105">
        <v>40.339999999999996</v>
      </c>
      <c r="I59" s="106">
        <v>26.29</v>
      </c>
      <c r="J59" s="106">
        <v>28.217000000000002</v>
      </c>
      <c r="K59" s="42">
        <v>107.32978318752379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2150</v>
      </c>
      <c r="D61" s="31">
        <v>2380</v>
      </c>
      <c r="E61" s="31">
        <v>2200</v>
      </c>
      <c r="F61" s="32"/>
      <c r="G61" s="32"/>
      <c r="H61" s="104">
        <v>49.45</v>
      </c>
      <c r="I61" s="104">
        <v>58.75</v>
      </c>
      <c r="J61" s="104">
        <v>52</v>
      </c>
      <c r="K61" s="33"/>
    </row>
    <row r="62" spans="1:11" s="34" customFormat="1" ht="11.25" customHeight="1">
      <c r="A62" s="36" t="s">
        <v>48</v>
      </c>
      <c r="B62" s="30"/>
      <c r="C62" s="31">
        <v>81</v>
      </c>
      <c r="D62" s="31">
        <v>68</v>
      </c>
      <c r="E62" s="31">
        <v>68</v>
      </c>
      <c r="F62" s="32"/>
      <c r="G62" s="32"/>
      <c r="H62" s="104">
        <v>1.616</v>
      </c>
      <c r="I62" s="104">
        <v>1.357</v>
      </c>
      <c r="J62" s="104">
        <v>1.357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>
        <v>2231</v>
      </c>
      <c r="D64" s="39">
        <v>2448</v>
      </c>
      <c r="E64" s="39">
        <v>2268</v>
      </c>
      <c r="F64" s="40">
        <v>92.6470588235294</v>
      </c>
      <c r="G64" s="41"/>
      <c r="H64" s="105">
        <v>51.066</v>
      </c>
      <c r="I64" s="106">
        <v>60.107</v>
      </c>
      <c r="J64" s="106">
        <v>53.357</v>
      </c>
      <c r="K64" s="42">
        <v>88.77002678556573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12068</v>
      </c>
      <c r="D66" s="39">
        <v>12088</v>
      </c>
      <c r="E66" s="39">
        <v>13020</v>
      </c>
      <c r="F66" s="40">
        <v>107.71012574454004</v>
      </c>
      <c r="G66" s="41"/>
      <c r="H66" s="105">
        <v>203.949</v>
      </c>
      <c r="I66" s="106">
        <v>202.233</v>
      </c>
      <c r="J66" s="106">
        <v>223.554</v>
      </c>
      <c r="K66" s="42">
        <v>110.5427897524143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5125</v>
      </c>
      <c r="D68" s="31">
        <v>5630</v>
      </c>
      <c r="E68" s="31">
        <v>4500</v>
      </c>
      <c r="F68" s="32"/>
      <c r="G68" s="32"/>
      <c r="H68" s="104">
        <v>67.727</v>
      </c>
      <c r="I68" s="104">
        <v>67.7</v>
      </c>
      <c r="J68" s="104">
        <v>58</v>
      </c>
      <c r="K68" s="33"/>
    </row>
    <row r="69" spans="1:11" s="34" customFormat="1" ht="11.25" customHeight="1">
      <c r="A69" s="36" t="s">
        <v>53</v>
      </c>
      <c r="B69" s="30"/>
      <c r="C69" s="31">
        <v>10</v>
      </c>
      <c r="D69" s="31">
        <v>20</v>
      </c>
      <c r="E69" s="31"/>
      <c r="F69" s="32"/>
      <c r="G69" s="32"/>
      <c r="H69" s="104">
        <v>0.13</v>
      </c>
      <c r="I69" s="104">
        <v>0.13</v>
      </c>
      <c r="J69" s="104">
        <v>0.05</v>
      </c>
      <c r="K69" s="33"/>
    </row>
    <row r="70" spans="1:11" s="43" customFormat="1" ht="11.25" customHeight="1">
      <c r="A70" s="37" t="s">
        <v>54</v>
      </c>
      <c r="B70" s="38"/>
      <c r="C70" s="39">
        <v>5135</v>
      </c>
      <c r="D70" s="39">
        <v>5650</v>
      </c>
      <c r="E70" s="39">
        <v>4500</v>
      </c>
      <c r="F70" s="40">
        <v>79.64601769911505</v>
      </c>
      <c r="G70" s="41"/>
      <c r="H70" s="105">
        <v>67.857</v>
      </c>
      <c r="I70" s="106">
        <v>67.83</v>
      </c>
      <c r="J70" s="106">
        <v>58.05</v>
      </c>
      <c r="K70" s="42">
        <v>85.58160106147723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570</v>
      </c>
      <c r="D72" s="31">
        <v>561</v>
      </c>
      <c r="E72" s="31">
        <v>548</v>
      </c>
      <c r="F72" s="32"/>
      <c r="G72" s="32"/>
      <c r="H72" s="104">
        <v>14.437</v>
      </c>
      <c r="I72" s="104">
        <v>12.175</v>
      </c>
      <c r="J72" s="104">
        <v>12.175</v>
      </c>
      <c r="K72" s="33"/>
    </row>
    <row r="73" spans="1:11" s="34" customFormat="1" ht="11.25" customHeight="1">
      <c r="A73" s="36" t="s">
        <v>56</v>
      </c>
      <c r="B73" s="30"/>
      <c r="C73" s="31">
        <v>330</v>
      </c>
      <c r="D73" s="31">
        <v>360</v>
      </c>
      <c r="E73" s="31">
        <v>360</v>
      </c>
      <c r="F73" s="32"/>
      <c r="G73" s="32"/>
      <c r="H73" s="104">
        <v>16.266</v>
      </c>
      <c r="I73" s="104">
        <v>16.923</v>
      </c>
      <c r="J73" s="104">
        <v>17.08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>
        <v>0.025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1688</v>
      </c>
      <c r="D75" s="31">
        <v>1504</v>
      </c>
      <c r="E75" s="31">
        <v>1504</v>
      </c>
      <c r="F75" s="32"/>
      <c r="G75" s="32"/>
      <c r="H75" s="104">
        <v>30.452</v>
      </c>
      <c r="I75" s="104">
        <v>29.497</v>
      </c>
      <c r="J75" s="104">
        <v>29.497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/>
      <c r="D77" s="31">
        <v>34</v>
      </c>
      <c r="E77" s="31">
        <v>34</v>
      </c>
      <c r="F77" s="32"/>
      <c r="G77" s="32"/>
      <c r="H77" s="104"/>
      <c r="I77" s="104">
        <v>0.398</v>
      </c>
      <c r="J77" s="104">
        <v>0.398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/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31">
        <v>54</v>
      </c>
      <c r="D79" s="31">
        <v>201</v>
      </c>
      <c r="E79" s="31">
        <v>143</v>
      </c>
      <c r="F79" s="32"/>
      <c r="G79" s="32"/>
      <c r="H79" s="104">
        <v>1.08</v>
      </c>
      <c r="I79" s="104">
        <v>5.085</v>
      </c>
      <c r="J79" s="104">
        <v>3</v>
      </c>
      <c r="K79" s="33"/>
    </row>
    <row r="80" spans="1:11" s="43" customFormat="1" ht="11.25" customHeight="1">
      <c r="A80" s="44" t="s">
        <v>63</v>
      </c>
      <c r="B80" s="38"/>
      <c r="C80" s="39">
        <v>2642</v>
      </c>
      <c r="D80" s="39">
        <v>2660</v>
      </c>
      <c r="E80" s="39">
        <v>2589</v>
      </c>
      <c r="F80" s="40">
        <v>97.33082706766918</v>
      </c>
      <c r="G80" s="41"/>
      <c r="H80" s="105">
        <v>62.235</v>
      </c>
      <c r="I80" s="106">
        <v>64.103</v>
      </c>
      <c r="J80" s="106">
        <v>62.15</v>
      </c>
      <c r="K80" s="42">
        <v>96.95334071728313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32867</v>
      </c>
      <c r="D87" s="54">
        <v>33528</v>
      </c>
      <c r="E87" s="54">
        <v>31452</v>
      </c>
      <c r="F87" s="55">
        <f>IF(D87&gt;0,100*E87/D87,0)</f>
        <v>93.80816034359341</v>
      </c>
      <c r="G87" s="41"/>
      <c r="H87" s="109">
        <v>541.448</v>
      </c>
      <c r="I87" s="110">
        <v>543.0889999999999</v>
      </c>
      <c r="J87" s="110">
        <v>524.168</v>
      </c>
      <c r="K87" s="55">
        <f>IF(I87&gt;0,100*J87/I87,0)</f>
        <v>96.51604064895442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2" zoomScaleSheetLayoutView="92" zoomScalePageLayoutView="0" workbookViewId="0" topLeftCell="A1">
      <selection activeCell="I14" sqref="I14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</v>
      </c>
      <c r="D24" s="39">
        <v>1</v>
      </c>
      <c r="E24" s="39">
        <v>1</v>
      </c>
      <c r="F24" s="40">
        <v>100</v>
      </c>
      <c r="G24" s="41"/>
      <c r="H24" s="105">
        <v>0.033</v>
      </c>
      <c r="I24" s="106">
        <v>0.033</v>
      </c>
      <c r="J24" s="106">
        <v>0.032</v>
      </c>
      <c r="K24" s="42">
        <v>96.96969696969697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11</v>
      </c>
      <c r="D26" s="39">
        <v>12</v>
      </c>
      <c r="E26" s="39">
        <v>10</v>
      </c>
      <c r="F26" s="40">
        <v>83.33333333333333</v>
      </c>
      <c r="G26" s="41"/>
      <c r="H26" s="105">
        <v>0.374</v>
      </c>
      <c r="I26" s="106">
        <v>0.4</v>
      </c>
      <c r="J26" s="106">
        <v>0.37</v>
      </c>
      <c r="K26" s="42">
        <v>92.5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2</v>
      </c>
      <c r="D30" s="31">
        <v>2</v>
      </c>
      <c r="E30" s="31">
        <v>1</v>
      </c>
      <c r="F30" s="32"/>
      <c r="G30" s="32"/>
      <c r="H30" s="104">
        <v>0.06</v>
      </c>
      <c r="I30" s="104">
        <v>0.06</v>
      </c>
      <c r="J30" s="104">
        <v>0.03</v>
      </c>
      <c r="K30" s="33"/>
    </row>
    <row r="31" spans="1:11" s="43" customFormat="1" ht="11.25" customHeight="1">
      <c r="A31" s="44" t="s">
        <v>23</v>
      </c>
      <c r="B31" s="38"/>
      <c r="C31" s="39">
        <v>2</v>
      </c>
      <c r="D31" s="39">
        <v>2</v>
      </c>
      <c r="E31" s="39">
        <v>1</v>
      </c>
      <c r="F31" s="40">
        <v>50</v>
      </c>
      <c r="G31" s="41"/>
      <c r="H31" s="105">
        <v>0.06</v>
      </c>
      <c r="I31" s="106">
        <v>0.06</v>
      </c>
      <c r="J31" s="106">
        <v>0.03</v>
      </c>
      <c r="K31" s="42">
        <v>50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130</v>
      </c>
      <c r="D33" s="31">
        <v>130</v>
      </c>
      <c r="E33" s="31">
        <v>130</v>
      </c>
      <c r="F33" s="32"/>
      <c r="G33" s="32"/>
      <c r="H33" s="104">
        <v>2.94</v>
      </c>
      <c r="I33" s="104">
        <v>2.94</v>
      </c>
      <c r="J33" s="104">
        <v>2.9</v>
      </c>
      <c r="K33" s="33"/>
    </row>
    <row r="34" spans="1:11" s="34" customFormat="1" ht="11.25" customHeight="1">
      <c r="A34" s="36" t="s">
        <v>25</v>
      </c>
      <c r="B34" s="30"/>
      <c r="C34" s="31">
        <v>13</v>
      </c>
      <c r="D34" s="31">
        <v>13</v>
      </c>
      <c r="E34" s="31">
        <v>13</v>
      </c>
      <c r="F34" s="32"/>
      <c r="G34" s="32"/>
      <c r="H34" s="104">
        <v>0.323</v>
      </c>
      <c r="I34" s="104">
        <v>0.323</v>
      </c>
      <c r="J34" s="104">
        <v>0.32</v>
      </c>
      <c r="K34" s="33"/>
    </row>
    <row r="35" spans="1:11" s="34" customFormat="1" ht="11.25" customHeight="1">
      <c r="A35" s="36" t="s">
        <v>26</v>
      </c>
      <c r="B35" s="30"/>
      <c r="C35" s="31"/>
      <c r="D35" s="31">
        <v>1</v>
      </c>
      <c r="E35" s="31">
        <v>1</v>
      </c>
      <c r="F35" s="32"/>
      <c r="G35" s="32"/>
      <c r="H35" s="104"/>
      <c r="I35" s="104">
        <v>0.025</v>
      </c>
      <c r="J35" s="104">
        <v>0.025</v>
      </c>
      <c r="K35" s="33"/>
    </row>
    <row r="36" spans="1:11" s="34" customFormat="1" ht="11.25" customHeight="1">
      <c r="A36" s="36" t="s">
        <v>27</v>
      </c>
      <c r="B36" s="30"/>
      <c r="C36" s="31">
        <v>37</v>
      </c>
      <c r="D36" s="31">
        <v>37</v>
      </c>
      <c r="E36" s="31">
        <v>37</v>
      </c>
      <c r="F36" s="32"/>
      <c r="G36" s="32"/>
      <c r="H36" s="104">
        <v>0.74</v>
      </c>
      <c r="I36" s="104">
        <v>0.74</v>
      </c>
      <c r="J36" s="104">
        <v>0.74</v>
      </c>
      <c r="K36" s="33"/>
    </row>
    <row r="37" spans="1:11" s="43" customFormat="1" ht="11.25" customHeight="1">
      <c r="A37" s="37" t="s">
        <v>28</v>
      </c>
      <c r="B37" s="38"/>
      <c r="C37" s="39">
        <v>180</v>
      </c>
      <c r="D37" s="39">
        <v>181</v>
      </c>
      <c r="E37" s="39">
        <v>181</v>
      </c>
      <c r="F37" s="40">
        <v>100</v>
      </c>
      <c r="G37" s="41"/>
      <c r="H37" s="105">
        <v>4.003</v>
      </c>
      <c r="I37" s="106">
        <v>4.028</v>
      </c>
      <c r="J37" s="106">
        <v>3.9849999999999994</v>
      </c>
      <c r="K37" s="42">
        <v>98.93247269116186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27</v>
      </c>
      <c r="D39" s="39">
        <v>25</v>
      </c>
      <c r="E39" s="39">
        <v>25</v>
      </c>
      <c r="F39" s="40">
        <v>100</v>
      </c>
      <c r="G39" s="41"/>
      <c r="H39" s="105">
        <v>0.477</v>
      </c>
      <c r="I39" s="106">
        <v>0.44</v>
      </c>
      <c r="J39" s="106">
        <v>0.43</v>
      </c>
      <c r="K39" s="42">
        <v>97.72727272727273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1</v>
      </c>
      <c r="D43" s="31">
        <v>1</v>
      </c>
      <c r="E43" s="31"/>
      <c r="F43" s="32"/>
      <c r="G43" s="32"/>
      <c r="H43" s="104">
        <v>0.025</v>
      </c>
      <c r="I43" s="104">
        <v>0.025</v>
      </c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2</v>
      </c>
      <c r="D46" s="31">
        <v>2</v>
      </c>
      <c r="E46" s="31">
        <v>1</v>
      </c>
      <c r="F46" s="32"/>
      <c r="G46" s="32"/>
      <c r="H46" s="104">
        <v>0.02</v>
      </c>
      <c r="I46" s="104">
        <v>0.02</v>
      </c>
      <c r="J46" s="104">
        <v>0.01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3</v>
      </c>
      <c r="D50" s="39">
        <v>3</v>
      </c>
      <c r="E50" s="39">
        <v>1</v>
      </c>
      <c r="F50" s="40">
        <v>33.333333333333336</v>
      </c>
      <c r="G50" s="41"/>
      <c r="H50" s="105">
        <v>0.045</v>
      </c>
      <c r="I50" s="106">
        <v>0.045</v>
      </c>
      <c r="J50" s="106">
        <v>0.01</v>
      </c>
      <c r="K50" s="42">
        <v>22.22222222222222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05">
        <v>0.042</v>
      </c>
      <c r="I52" s="106">
        <v>0.042</v>
      </c>
      <c r="J52" s="106">
        <v>0.042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2</v>
      </c>
      <c r="D58" s="31">
        <v>2</v>
      </c>
      <c r="E58" s="31">
        <v>2</v>
      </c>
      <c r="F58" s="32"/>
      <c r="G58" s="32"/>
      <c r="H58" s="104">
        <v>0.06</v>
      </c>
      <c r="I58" s="104">
        <v>0.06</v>
      </c>
      <c r="J58" s="104">
        <v>0.025</v>
      </c>
      <c r="K58" s="33"/>
    </row>
    <row r="59" spans="1:11" s="43" customFormat="1" ht="11.25" customHeight="1">
      <c r="A59" s="37" t="s">
        <v>46</v>
      </c>
      <c r="B59" s="38"/>
      <c r="C59" s="39">
        <v>2</v>
      </c>
      <c r="D59" s="39">
        <v>2</v>
      </c>
      <c r="E59" s="39">
        <v>2</v>
      </c>
      <c r="F59" s="40">
        <v>100</v>
      </c>
      <c r="G59" s="41"/>
      <c r="H59" s="105">
        <v>0.06</v>
      </c>
      <c r="I59" s="106">
        <v>0.06</v>
      </c>
      <c r="J59" s="106">
        <v>0.025</v>
      </c>
      <c r="K59" s="42">
        <v>41.66666666666667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327</v>
      </c>
      <c r="D61" s="31">
        <v>320</v>
      </c>
      <c r="E61" s="31">
        <v>320</v>
      </c>
      <c r="F61" s="32"/>
      <c r="G61" s="32"/>
      <c r="H61" s="104">
        <v>17.658</v>
      </c>
      <c r="I61" s="104">
        <v>19.2</v>
      </c>
      <c r="J61" s="104">
        <v>18.6</v>
      </c>
      <c r="K61" s="33"/>
    </row>
    <row r="62" spans="1:11" s="34" customFormat="1" ht="11.25" customHeight="1">
      <c r="A62" s="36" t="s">
        <v>48</v>
      </c>
      <c r="B62" s="30"/>
      <c r="C62" s="31">
        <v>7</v>
      </c>
      <c r="D62" s="31">
        <v>10</v>
      </c>
      <c r="E62" s="31">
        <v>10</v>
      </c>
      <c r="F62" s="32"/>
      <c r="G62" s="32"/>
      <c r="H62" s="104">
        <v>0.216</v>
      </c>
      <c r="I62" s="104">
        <v>0.325</v>
      </c>
      <c r="J62" s="104">
        <v>0.325</v>
      </c>
      <c r="K62" s="33"/>
    </row>
    <row r="63" spans="1:11" s="34" customFormat="1" ht="11.25" customHeight="1">
      <c r="A63" s="36" t="s">
        <v>49</v>
      </c>
      <c r="B63" s="30"/>
      <c r="C63" s="31">
        <v>58</v>
      </c>
      <c r="D63" s="31">
        <v>58</v>
      </c>
      <c r="E63" s="31">
        <v>58</v>
      </c>
      <c r="F63" s="32"/>
      <c r="G63" s="32"/>
      <c r="H63" s="104">
        <v>1.624</v>
      </c>
      <c r="I63" s="104">
        <v>1.624</v>
      </c>
      <c r="J63" s="104">
        <v>1.624</v>
      </c>
      <c r="K63" s="33"/>
    </row>
    <row r="64" spans="1:11" s="43" customFormat="1" ht="11.25" customHeight="1">
      <c r="A64" s="37" t="s">
        <v>50</v>
      </c>
      <c r="B64" s="38"/>
      <c r="C64" s="39">
        <v>392</v>
      </c>
      <c r="D64" s="39">
        <v>388</v>
      </c>
      <c r="E64" s="39">
        <v>388</v>
      </c>
      <c r="F64" s="40">
        <v>100</v>
      </c>
      <c r="G64" s="41"/>
      <c r="H64" s="105">
        <v>19.498</v>
      </c>
      <c r="I64" s="106">
        <v>21.148999999999997</v>
      </c>
      <c r="J64" s="106">
        <v>20.549</v>
      </c>
      <c r="K64" s="42">
        <v>97.16298642961844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1118</v>
      </c>
      <c r="D66" s="39">
        <v>1118</v>
      </c>
      <c r="E66" s="39">
        <v>1120</v>
      </c>
      <c r="F66" s="40">
        <v>100.17889087656529</v>
      </c>
      <c r="G66" s="41"/>
      <c r="H66" s="105">
        <v>66.543</v>
      </c>
      <c r="I66" s="106">
        <v>66.543</v>
      </c>
      <c r="J66" s="106">
        <v>77.392</v>
      </c>
      <c r="K66" s="42">
        <v>116.30374344408877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72</v>
      </c>
      <c r="D72" s="31">
        <v>50</v>
      </c>
      <c r="E72" s="31">
        <v>50</v>
      </c>
      <c r="F72" s="32"/>
      <c r="G72" s="32"/>
      <c r="H72" s="104">
        <v>1.44</v>
      </c>
      <c r="I72" s="104">
        <v>1</v>
      </c>
      <c r="J72" s="104">
        <v>1</v>
      </c>
      <c r="K72" s="33"/>
    </row>
    <row r="73" spans="1:11" s="34" customFormat="1" ht="11.25" customHeight="1">
      <c r="A73" s="36" t="s">
        <v>56</v>
      </c>
      <c r="B73" s="30"/>
      <c r="C73" s="31">
        <v>7</v>
      </c>
      <c r="D73" s="31">
        <v>7</v>
      </c>
      <c r="E73" s="31">
        <v>7</v>
      </c>
      <c r="F73" s="32"/>
      <c r="G73" s="32"/>
      <c r="H73" s="104">
        <v>0.49</v>
      </c>
      <c r="I73" s="104">
        <v>0.49</v>
      </c>
      <c r="J73" s="104">
        <v>0.515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>
        <v>10</v>
      </c>
      <c r="D75" s="31">
        <v>35</v>
      </c>
      <c r="E75" s="31">
        <v>35</v>
      </c>
      <c r="F75" s="32"/>
      <c r="G75" s="32"/>
      <c r="H75" s="104">
        <v>0.369</v>
      </c>
      <c r="I75" s="104">
        <v>1.676</v>
      </c>
      <c r="J75" s="104">
        <v>1.676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>
        <v>6</v>
      </c>
      <c r="D77" s="31">
        <v>6</v>
      </c>
      <c r="E77" s="31">
        <v>6</v>
      </c>
      <c r="F77" s="32"/>
      <c r="G77" s="32"/>
      <c r="H77" s="104">
        <v>0.092</v>
      </c>
      <c r="I77" s="104">
        <v>0.092</v>
      </c>
      <c r="J77" s="104">
        <v>0.092</v>
      </c>
      <c r="K77" s="33"/>
    </row>
    <row r="78" spans="1:11" s="34" customFormat="1" ht="11.25" customHeight="1">
      <c r="A78" s="36" t="s">
        <v>61</v>
      </c>
      <c r="B78" s="30"/>
      <c r="C78" s="31">
        <v>25</v>
      </c>
      <c r="D78" s="31">
        <v>25</v>
      </c>
      <c r="E78" s="31">
        <v>25</v>
      </c>
      <c r="F78" s="32"/>
      <c r="G78" s="32"/>
      <c r="H78" s="104">
        <v>0.6</v>
      </c>
      <c r="I78" s="104">
        <v>0.6</v>
      </c>
      <c r="J78" s="104">
        <v>0.6</v>
      </c>
      <c r="K78" s="33"/>
    </row>
    <row r="79" spans="1:11" s="34" customFormat="1" ht="11.25" customHeight="1">
      <c r="A79" s="36" t="s">
        <v>62</v>
      </c>
      <c r="B79" s="30"/>
      <c r="C79" s="31">
        <v>4</v>
      </c>
      <c r="D79" s="31">
        <v>4</v>
      </c>
      <c r="E79" s="31">
        <v>6</v>
      </c>
      <c r="F79" s="32"/>
      <c r="G79" s="32"/>
      <c r="H79" s="104">
        <v>0.094</v>
      </c>
      <c r="I79" s="104">
        <v>0.094</v>
      </c>
      <c r="J79" s="104">
        <v>0.15</v>
      </c>
      <c r="K79" s="33"/>
    </row>
    <row r="80" spans="1:11" s="43" customFormat="1" ht="11.25" customHeight="1">
      <c r="A80" s="44" t="s">
        <v>63</v>
      </c>
      <c r="B80" s="38"/>
      <c r="C80" s="39">
        <v>124</v>
      </c>
      <c r="D80" s="39">
        <v>127</v>
      </c>
      <c r="E80" s="39">
        <v>129</v>
      </c>
      <c r="F80" s="40">
        <v>101.5748031496063</v>
      </c>
      <c r="G80" s="41"/>
      <c r="H80" s="105">
        <v>3.085</v>
      </c>
      <c r="I80" s="106">
        <v>3.952</v>
      </c>
      <c r="J80" s="106">
        <v>4.033</v>
      </c>
      <c r="K80" s="42">
        <v>102.04959514170041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3</v>
      </c>
      <c r="D82" s="31">
        <v>3</v>
      </c>
      <c r="E82" s="31">
        <v>3</v>
      </c>
      <c r="F82" s="32"/>
      <c r="G82" s="32"/>
      <c r="H82" s="104">
        <v>0.106</v>
      </c>
      <c r="I82" s="104">
        <v>0.106</v>
      </c>
      <c r="J82" s="104">
        <v>0.106</v>
      </c>
      <c r="K82" s="33"/>
    </row>
    <row r="83" spans="1:11" s="34" customFormat="1" ht="11.25" customHeight="1">
      <c r="A83" s="36" t="s">
        <v>65</v>
      </c>
      <c r="B83" s="30"/>
      <c r="C83" s="31">
        <v>15</v>
      </c>
      <c r="D83" s="31">
        <v>15</v>
      </c>
      <c r="E83" s="31">
        <v>15</v>
      </c>
      <c r="F83" s="32"/>
      <c r="G83" s="32"/>
      <c r="H83" s="104">
        <v>0.37</v>
      </c>
      <c r="I83" s="104">
        <v>0.375</v>
      </c>
      <c r="J83" s="104">
        <v>0.375</v>
      </c>
      <c r="K83" s="33"/>
    </row>
    <row r="84" spans="1:11" s="43" customFormat="1" ht="11.25" customHeight="1">
      <c r="A84" s="37" t="s">
        <v>66</v>
      </c>
      <c r="B84" s="38"/>
      <c r="C84" s="39">
        <v>18</v>
      </c>
      <c r="D84" s="39">
        <v>18</v>
      </c>
      <c r="E84" s="39">
        <v>18</v>
      </c>
      <c r="F84" s="40">
        <v>100</v>
      </c>
      <c r="G84" s="41"/>
      <c r="H84" s="105">
        <v>0.476</v>
      </c>
      <c r="I84" s="106">
        <v>0.481</v>
      </c>
      <c r="J84" s="106">
        <v>0.481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1880</v>
      </c>
      <c r="D87" s="54">
        <v>1879</v>
      </c>
      <c r="E87" s="54">
        <v>1878</v>
      </c>
      <c r="F87" s="55">
        <f>IF(D87&gt;0,100*E87/D87,0)</f>
        <v>99.94678020223523</v>
      </c>
      <c r="G87" s="41"/>
      <c r="H87" s="109">
        <v>94.696</v>
      </c>
      <c r="I87" s="110">
        <v>97.233</v>
      </c>
      <c r="J87" s="110">
        <v>107.37899999999999</v>
      </c>
      <c r="K87" s="55">
        <f>IF(I87&gt;0,100*J87/I87,0)</f>
        <v>110.43472895004781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1" zoomScaleSheetLayoutView="91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>
        <v>2</v>
      </c>
      <c r="E9" s="31">
        <v>1</v>
      </c>
      <c r="F9" s="32"/>
      <c r="G9" s="32"/>
      <c r="H9" s="104"/>
      <c r="I9" s="104">
        <v>0.1</v>
      </c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>
        <v>2</v>
      </c>
      <c r="E13" s="39">
        <v>1</v>
      </c>
      <c r="F13" s="40">
        <v>50</v>
      </c>
      <c r="G13" s="41"/>
      <c r="H13" s="105"/>
      <c r="I13" s="106">
        <v>0.1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3</v>
      </c>
      <c r="E19" s="31"/>
      <c r="F19" s="32"/>
      <c r="G19" s="32"/>
      <c r="H19" s="104">
        <v>0.054</v>
      </c>
      <c r="I19" s="104">
        <v>0.054</v>
      </c>
      <c r="J19" s="104"/>
      <c r="K19" s="33"/>
    </row>
    <row r="20" spans="1:11" s="34" customFormat="1" ht="11.25" customHeight="1">
      <c r="A20" s="36" t="s">
        <v>15</v>
      </c>
      <c r="B20" s="30"/>
      <c r="C20" s="31">
        <v>3</v>
      </c>
      <c r="D20" s="31">
        <v>3</v>
      </c>
      <c r="E20" s="31"/>
      <c r="F20" s="32"/>
      <c r="G20" s="32"/>
      <c r="H20" s="104">
        <v>0.045</v>
      </c>
      <c r="I20" s="104">
        <v>0.047</v>
      </c>
      <c r="J20" s="104"/>
      <c r="K20" s="33"/>
    </row>
    <row r="21" spans="1:11" s="34" customFormat="1" ht="11.25" customHeight="1">
      <c r="A21" s="36" t="s">
        <v>16</v>
      </c>
      <c r="B21" s="30"/>
      <c r="C21" s="31">
        <v>6</v>
      </c>
      <c r="D21" s="31">
        <v>6</v>
      </c>
      <c r="E21" s="31"/>
      <c r="F21" s="32"/>
      <c r="G21" s="32"/>
      <c r="H21" s="104">
        <v>0.19</v>
      </c>
      <c r="I21" s="104">
        <v>0.191</v>
      </c>
      <c r="J21" s="104"/>
      <c r="K21" s="33"/>
    </row>
    <row r="22" spans="1:11" s="43" customFormat="1" ht="11.25" customHeight="1">
      <c r="A22" s="37" t="s">
        <v>17</v>
      </c>
      <c r="B22" s="38"/>
      <c r="C22" s="39">
        <v>12</v>
      </c>
      <c r="D22" s="39">
        <v>12</v>
      </c>
      <c r="E22" s="39"/>
      <c r="F22" s="40"/>
      <c r="G22" s="41"/>
      <c r="H22" s="105">
        <v>0.28900000000000003</v>
      </c>
      <c r="I22" s="106">
        <v>0.29200000000000004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11</v>
      </c>
      <c r="D24" s="39">
        <v>11</v>
      </c>
      <c r="E24" s="39">
        <v>1</v>
      </c>
      <c r="F24" s="40">
        <v>9.090909090909092</v>
      </c>
      <c r="G24" s="41"/>
      <c r="H24" s="105">
        <v>1.455</v>
      </c>
      <c r="I24" s="106">
        <v>0.5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20</v>
      </c>
      <c r="D26" s="39">
        <v>20</v>
      </c>
      <c r="E26" s="39">
        <v>20</v>
      </c>
      <c r="F26" s="40">
        <v>100</v>
      </c>
      <c r="G26" s="41"/>
      <c r="H26" s="105">
        <v>0.574</v>
      </c>
      <c r="I26" s="106">
        <v>0.58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3</v>
      </c>
      <c r="D30" s="31">
        <v>3</v>
      </c>
      <c r="E30" s="31">
        <v>2</v>
      </c>
      <c r="F30" s="32"/>
      <c r="G30" s="32"/>
      <c r="H30" s="104">
        <v>0.219</v>
      </c>
      <c r="I30" s="104">
        <v>0.22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3</v>
      </c>
      <c r="D31" s="39">
        <v>3</v>
      </c>
      <c r="E31" s="39">
        <v>2</v>
      </c>
      <c r="F31" s="40">
        <v>66.66666666666667</v>
      </c>
      <c r="G31" s="41"/>
      <c r="H31" s="105">
        <v>0.219</v>
      </c>
      <c r="I31" s="106">
        <v>0.22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89</v>
      </c>
      <c r="D33" s="31">
        <v>80</v>
      </c>
      <c r="E33" s="31">
        <v>80</v>
      </c>
      <c r="F33" s="32"/>
      <c r="G33" s="32"/>
      <c r="H33" s="104">
        <v>8.972</v>
      </c>
      <c r="I33" s="104">
        <v>8.065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40</v>
      </c>
      <c r="D34" s="31">
        <v>40</v>
      </c>
      <c r="E34" s="31">
        <v>20</v>
      </c>
      <c r="F34" s="32"/>
      <c r="G34" s="32"/>
      <c r="H34" s="104">
        <v>1.136</v>
      </c>
      <c r="I34" s="104">
        <v>1.1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22</v>
      </c>
      <c r="D35" s="31">
        <v>15</v>
      </c>
      <c r="E35" s="31">
        <v>12</v>
      </c>
      <c r="F35" s="32"/>
      <c r="G35" s="32"/>
      <c r="H35" s="104">
        <v>0.583</v>
      </c>
      <c r="I35" s="104">
        <v>0.4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131</v>
      </c>
      <c r="D36" s="31">
        <v>131</v>
      </c>
      <c r="E36" s="31">
        <v>131</v>
      </c>
      <c r="F36" s="32"/>
      <c r="G36" s="32"/>
      <c r="H36" s="104">
        <v>3.96</v>
      </c>
      <c r="I36" s="104">
        <v>3.96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282</v>
      </c>
      <c r="D37" s="39">
        <v>266</v>
      </c>
      <c r="E37" s="39">
        <v>243</v>
      </c>
      <c r="F37" s="40">
        <v>91.35338345864662</v>
      </c>
      <c r="G37" s="41"/>
      <c r="H37" s="105">
        <v>14.651</v>
      </c>
      <c r="I37" s="106">
        <v>13.524999999999999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91</v>
      </c>
      <c r="D39" s="39">
        <v>90</v>
      </c>
      <c r="E39" s="39">
        <v>80</v>
      </c>
      <c r="F39" s="40">
        <v>88.88888888888889</v>
      </c>
      <c r="G39" s="41"/>
      <c r="H39" s="105">
        <v>2.119</v>
      </c>
      <c r="I39" s="106">
        <v>2.1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2</v>
      </c>
      <c r="D43" s="31">
        <v>2</v>
      </c>
      <c r="E43" s="31">
        <v>2</v>
      </c>
      <c r="F43" s="32"/>
      <c r="G43" s="32"/>
      <c r="H43" s="104">
        <v>0.1</v>
      </c>
      <c r="I43" s="104">
        <v>0.09</v>
      </c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1</v>
      </c>
      <c r="D46" s="31">
        <v>1</v>
      </c>
      <c r="E46" s="31">
        <v>1</v>
      </c>
      <c r="F46" s="32"/>
      <c r="G46" s="32"/>
      <c r="H46" s="104">
        <v>0.015</v>
      </c>
      <c r="I46" s="104">
        <v>0.015</v>
      </c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3</v>
      </c>
      <c r="D50" s="39">
        <v>3</v>
      </c>
      <c r="E50" s="39">
        <v>3</v>
      </c>
      <c r="F50" s="40">
        <v>100</v>
      </c>
      <c r="G50" s="41"/>
      <c r="H50" s="105">
        <v>0.115</v>
      </c>
      <c r="I50" s="106">
        <v>0.105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54</v>
      </c>
      <c r="D52" s="39">
        <v>54</v>
      </c>
      <c r="E52" s="39">
        <v>54</v>
      </c>
      <c r="F52" s="40">
        <v>100</v>
      </c>
      <c r="G52" s="41"/>
      <c r="H52" s="105">
        <v>5.4</v>
      </c>
      <c r="I52" s="106">
        <v>4.9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>
        <v>4</v>
      </c>
      <c r="D55" s="31">
        <v>3</v>
      </c>
      <c r="E55" s="31">
        <v>3</v>
      </c>
      <c r="F55" s="32"/>
      <c r="G55" s="32"/>
      <c r="H55" s="104">
        <v>0.128</v>
      </c>
      <c r="I55" s="104">
        <v>0.096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7</v>
      </c>
      <c r="D56" s="31">
        <v>6</v>
      </c>
      <c r="E56" s="31">
        <v>3</v>
      </c>
      <c r="F56" s="32"/>
      <c r="G56" s="32"/>
      <c r="H56" s="104">
        <v>0.109</v>
      </c>
      <c r="I56" s="104">
        <v>0.08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1</v>
      </c>
      <c r="D57" s="31">
        <v>1</v>
      </c>
      <c r="E57" s="31">
        <v>1</v>
      </c>
      <c r="F57" s="32"/>
      <c r="G57" s="32"/>
      <c r="H57" s="104">
        <v>0.01</v>
      </c>
      <c r="I57" s="104">
        <v>0.01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10</v>
      </c>
      <c r="D58" s="31">
        <v>10</v>
      </c>
      <c r="E58" s="31">
        <v>10</v>
      </c>
      <c r="F58" s="32"/>
      <c r="G58" s="32"/>
      <c r="H58" s="104">
        <v>0.218</v>
      </c>
      <c r="I58" s="104">
        <v>0.218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22</v>
      </c>
      <c r="D59" s="39">
        <v>20</v>
      </c>
      <c r="E59" s="39">
        <v>17</v>
      </c>
      <c r="F59" s="40">
        <v>85</v>
      </c>
      <c r="G59" s="41"/>
      <c r="H59" s="105">
        <v>0.46499999999999997</v>
      </c>
      <c r="I59" s="106">
        <v>0.404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70</v>
      </c>
      <c r="D61" s="31">
        <v>70</v>
      </c>
      <c r="E61" s="31">
        <v>70</v>
      </c>
      <c r="F61" s="32"/>
      <c r="G61" s="32"/>
      <c r="H61" s="104">
        <v>3.525</v>
      </c>
      <c r="I61" s="104">
        <v>3.55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66</v>
      </c>
      <c r="D62" s="31">
        <v>66</v>
      </c>
      <c r="E62" s="31">
        <v>66</v>
      </c>
      <c r="F62" s="32"/>
      <c r="G62" s="32"/>
      <c r="H62" s="104">
        <v>1.971</v>
      </c>
      <c r="I62" s="104">
        <v>2.075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23</v>
      </c>
      <c r="D63" s="31">
        <v>23</v>
      </c>
      <c r="E63" s="31">
        <v>23</v>
      </c>
      <c r="F63" s="32"/>
      <c r="G63" s="32"/>
      <c r="H63" s="104">
        <v>1.348</v>
      </c>
      <c r="I63" s="104">
        <v>1.345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159</v>
      </c>
      <c r="D64" s="39">
        <v>159</v>
      </c>
      <c r="E64" s="39">
        <v>159</v>
      </c>
      <c r="F64" s="40">
        <v>100</v>
      </c>
      <c r="G64" s="41"/>
      <c r="H64" s="105">
        <v>6.844</v>
      </c>
      <c r="I64" s="106">
        <v>6.97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195</v>
      </c>
      <c r="D66" s="39">
        <v>268</v>
      </c>
      <c r="E66" s="39">
        <v>285</v>
      </c>
      <c r="F66" s="40">
        <v>106.34328358208955</v>
      </c>
      <c r="G66" s="41"/>
      <c r="H66" s="105">
        <v>15</v>
      </c>
      <c r="I66" s="106">
        <v>22.11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13</v>
      </c>
      <c r="D68" s="31">
        <v>10</v>
      </c>
      <c r="E68" s="31">
        <v>12</v>
      </c>
      <c r="F68" s="32"/>
      <c r="G68" s="32"/>
      <c r="H68" s="104">
        <v>2.986</v>
      </c>
      <c r="I68" s="104">
        <v>3</v>
      </c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>
        <v>13</v>
      </c>
      <c r="D70" s="39">
        <v>10</v>
      </c>
      <c r="E70" s="39">
        <v>12</v>
      </c>
      <c r="F70" s="40">
        <v>120</v>
      </c>
      <c r="G70" s="41"/>
      <c r="H70" s="105">
        <v>2.986</v>
      </c>
      <c r="I70" s="106">
        <v>3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5099</v>
      </c>
      <c r="D72" s="31">
        <v>4677</v>
      </c>
      <c r="E72" s="31">
        <v>5023</v>
      </c>
      <c r="F72" s="32"/>
      <c r="G72" s="32"/>
      <c r="H72" s="104">
        <v>443.604</v>
      </c>
      <c r="I72" s="104">
        <v>418.855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81</v>
      </c>
      <c r="D73" s="31">
        <v>81</v>
      </c>
      <c r="E73" s="31">
        <v>75</v>
      </c>
      <c r="F73" s="32"/>
      <c r="G73" s="32"/>
      <c r="H73" s="104">
        <v>3.007</v>
      </c>
      <c r="I73" s="104">
        <v>3.007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5</v>
      </c>
      <c r="D74" s="31">
        <v>10</v>
      </c>
      <c r="E74" s="31">
        <v>1</v>
      </c>
      <c r="F74" s="32"/>
      <c r="G74" s="32"/>
      <c r="H74" s="104">
        <v>0.15</v>
      </c>
      <c r="I74" s="104">
        <v>0.31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1027</v>
      </c>
      <c r="D75" s="31">
        <v>1031</v>
      </c>
      <c r="E75" s="31">
        <v>1031</v>
      </c>
      <c r="F75" s="32"/>
      <c r="G75" s="32"/>
      <c r="H75" s="104">
        <v>103.107</v>
      </c>
      <c r="I75" s="104">
        <v>103.317</v>
      </c>
      <c r="J75" s="104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>
        <v>2</v>
      </c>
      <c r="F76" s="32"/>
      <c r="G76" s="32"/>
      <c r="H76" s="104"/>
      <c r="I76" s="104">
        <v>0.05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15</v>
      </c>
      <c r="D77" s="31">
        <v>15</v>
      </c>
      <c r="E77" s="31">
        <v>15</v>
      </c>
      <c r="F77" s="32"/>
      <c r="G77" s="32"/>
      <c r="H77" s="104">
        <v>0.353</v>
      </c>
      <c r="I77" s="104">
        <v>0.353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138</v>
      </c>
      <c r="D78" s="31">
        <v>114</v>
      </c>
      <c r="E78" s="31">
        <v>140</v>
      </c>
      <c r="F78" s="32"/>
      <c r="G78" s="32"/>
      <c r="H78" s="104">
        <v>9.94</v>
      </c>
      <c r="I78" s="104">
        <v>7.832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2</v>
      </c>
      <c r="D79" s="31">
        <v>2</v>
      </c>
      <c r="E79" s="31">
        <v>8</v>
      </c>
      <c r="F79" s="32"/>
      <c r="G79" s="32"/>
      <c r="H79" s="104">
        <v>0.047</v>
      </c>
      <c r="I79" s="104">
        <v>0.04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6367</v>
      </c>
      <c r="D80" s="39">
        <v>5930</v>
      </c>
      <c r="E80" s="39">
        <v>6295</v>
      </c>
      <c r="F80" s="40">
        <v>106.15514333895447</v>
      </c>
      <c r="G80" s="41"/>
      <c r="H80" s="105">
        <v>560.208</v>
      </c>
      <c r="I80" s="106">
        <v>533.7639999999999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172</v>
      </c>
      <c r="D82" s="31">
        <v>172</v>
      </c>
      <c r="E82" s="31">
        <v>172</v>
      </c>
      <c r="F82" s="32"/>
      <c r="G82" s="32"/>
      <c r="H82" s="104">
        <v>18.042</v>
      </c>
      <c r="I82" s="104">
        <v>18.042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99</v>
      </c>
      <c r="D83" s="31">
        <v>100</v>
      </c>
      <c r="E83" s="31">
        <v>100</v>
      </c>
      <c r="F83" s="32"/>
      <c r="G83" s="32"/>
      <c r="H83" s="104">
        <v>15.254</v>
      </c>
      <c r="I83" s="104">
        <v>15.4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271</v>
      </c>
      <c r="D84" s="39">
        <v>272</v>
      </c>
      <c r="E84" s="39">
        <v>272</v>
      </c>
      <c r="F84" s="40">
        <v>100</v>
      </c>
      <c r="G84" s="41"/>
      <c r="H84" s="105">
        <v>33.296</v>
      </c>
      <c r="I84" s="106">
        <v>33.442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7503</v>
      </c>
      <c r="D87" s="54">
        <v>7120</v>
      </c>
      <c r="E87" s="54">
        <v>7444</v>
      </c>
      <c r="F87" s="55">
        <f>IF(D87&gt;0,100*E87/D87,0)</f>
        <v>104.5505617977528</v>
      </c>
      <c r="G87" s="41"/>
      <c r="H87" s="109">
        <v>643.621</v>
      </c>
      <c r="I87" s="110">
        <v>622.012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5" zoomScaleSheetLayoutView="95" zoomScalePageLayoutView="0" workbookViewId="0" topLeftCell="A55">
      <selection activeCell="I87" sqref="I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11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>
        <v>1</v>
      </c>
      <c r="D10" s="31">
        <v>1</v>
      </c>
      <c r="E10" s="31">
        <v>1</v>
      </c>
      <c r="F10" s="32"/>
      <c r="G10" s="32"/>
      <c r="H10" s="104">
        <v>0.061</v>
      </c>
      <c r="I10" s="104">
        <v>0.07</v>
      </c>
      <c r="J10" s="104">
        <v>0.07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>
        <v>1</v>
      </c>
      <c r="D13" s="39">
        <v>1</v>
      </c>
      <c r="E13" s="39">
        <v>1</v>
      </c>
      <c r="F13" s="40">
        <v>100</v>
      </c>
      <c r="G13" s="41"/>
      <c r="H13" s="105">
        <v>0.061</v>
      </c>
      <c r="I13" s="106">
        <v>0.07</v>
      </c>
      <c r="J13" s="106">
        <v>0.07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3</v>
      </c>
      <c r="D15" s="39">
        <v>2</v>
      </c>
      <c r="E15" s="39">
        <v>3</v>
      </c>
      <c r="F15" s="40">
        <v>150</v>
      </c>
      <c r="G15" s="41"/>
      <c r="H15" s="105">
        <v>0.03</v>
      </c>
      <c r="I15" s="106">
        <v>0.03</v>
      </c>
      <c r="J15" s="106">
        <v>0.024</v>
      </c>
      <c r="K15" s="42">
        <v>80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112</v>
      </c>
      <c r="D24" s="39">
        <v>98</v>
      </c>
      <c r="E24" s="39">
        <v>99</v>
      </c>
      <c r="F24" s="40">
        <v>101.0204081632653</v>
      </c>
      <c r="G24" s="41"/>
      <c r="H24" s="105">
        <v>5.437</v>
      </c>
      <c r="I24" s="106">
        <v>4.644</v>
      </c>
      <c r="J24" s="106">
        <v>5.683</v>
      </c>
      <c r="K24" s="42">
        <v>122.37295434969852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18</v>
      </c>
      <c r="D26" s="39">
        <v>12</v>
      </c>
      <c r="E26" s="39">
        <v>8</v>
      </c>
      <c r="F26" s="40">
        <v>66.66666666666667</v>
      </c>
      <c r="G26" s="41"/>
      <c r="H26" s="105">
        <v>0.846</v>
      </c>
      <c r="I26" s="106">
        <v>0.6</v>
      </c>
      <c r="J26" s="106">
        <v>0.6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>
        <v>1</v>
      </c>
      <c r="E28" s="31">
        <v>1</v>
      </c>
      <c r="F28" s="32"/>
      <c r="G28" s="32"/>
      <c r="H28" s="104"/>
      <c r="I28" s="104"/>
      <c r="J28" s="104">
        <v>0.03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17</v>
      </c>
      <c r="D30" s="31">
        <v>22</v>
      </c>
      <c r="E30" s="31">
        <v>22</v>
      </c>
      <c r="F30" s="32"/>
      <c r="G30" s="32"/>
      <c r="H30" s="104">
        <v>0.17</v>
      </c>
      <c r="I30" s="104">
        <v>0.88</v>
      </c>
      <c r="J30" s="104">
        <v>0.88</v>
      </c>
      <c r="K30" s="33"/>
    </row>
    <row r="31" spans="1:11" s="43" customFormat="1" ht="11.25" customHeight="1">
      <c r="A31" s="44" t="s">
        <v>23</v>
      </c>
      <c r="B31" s="38"/>
      <c r="C31" s="39">
        <v>17</v>
      </c>
      <c r="D31" s="39">
        <v>23</v>
      </c>
      <c r="E31" s="39">
        <v>23</v>
      </c>
      <c r="F31" s="40">
        <f>IF(D31&gt;0,100*E31/D31,0)</f>
        <v>100</v>
      </c>
      <c r="G31" s="41"/>
      <c r="H31" s="105">
        <v>0.17</v>
      </c>
      <c r="I31" s="106">
        <v>0.88</v>
      </c>
      <c r="J31" s="106">
        <v>0.91</v>
      </c>
      <c r="K31" s="42">
        <v>103.4090909090909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53</v>
      </c>
      <c r="D33" s="31">
        <v>60</v>
      </c>
      <c r="E33" s="31"/>
      <c r="F33" s="32"/>
      <c r="G33" s="32"/>
      <c r="H33" s="104">
        <v>1.762</v>
      </c>
      <c r="I33" s="104">
        <v>1.9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29</v>
      </c>
      <c r="D34" s="31">
        <v>30</v>
      </c>
      <c r="E34" s="31"/>
      <c r="F34" s="32"/>
      <c r="G34" s="32"/>
      <c r="H34" s="104">
        <v>0.749</v>
      </c>
      <c r="I34" s="104">
        <v>0.75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12</v>
      </c>
      <c r="D35" s="31">
        <v>15</v>
      </c>
      <c r="E35" s="31"/>
      <c r="F35" s="32"/>
      <c r="G35" s="32"/>
      <c r="H35" s="104">
        <v>0.259</v>
      </c>
      <c r="I35" s="104">
        <v>0.32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74</v>
      </c>
      <c r="D36" s="31">
        <v>74</v>
      </c>
      <c r="E36" s="31">
        <v>74</v>
      </c>
      <c r="F36" s="32"/>
      <c r="G36" s="32"/>
      <c r="H36" s="104">
        <v>1.776</v>
      </c>
      <c r="I36" s="104">
        <v>1.776</v>
      </c>
      <c r="J36" s="104">
        <v>1.776</v>
      </c>
      <c r="K36" s="33"/>
    </row>
    <row r="37" spans="1:11" s="43" customFormat="1" ht="11.25" customHeight="1">
      <c r="A37" s="37" t="s">
        <v>28</v>
      </c>
      <c r="B37" s="38"/>
      <c r="C37" s="39">
        <v>168</v>
      </c>
      <c r="D37" s="39">
        <v>179</v>
      </c>
      <c r="E37" s="39"/>
      <c r="F37" s="40"/>
      <c r="G37" s="41"/>
      <c r="H37" s="105">
        <v>4.546</v>
      </c>
      <c r="I37" s="106">
        <v>4.7459999999999996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68</v>
      </c>
      <c r="D39" s="39">
        <v>65</v>
      </c>
      <c r="E39" s="39">
        <v>65</v>
      </c>
      <c r="F39" s="40">
        <v>100</v>
      </c>
      <c r="G39" s="41"/>
      <c r="H39" s="105">
        <v>1.661</v>
      </c>
      <c r="I39" s="106">
        <v>1.6</v>
      </c>
      <c r="J39" s="106">
        <v>1.5</v>
      </c>
      <c r="K39" s="42">
        <v>93.75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1</v>
      </c>
      <c r="D43" s="31">
        <v>2</v>
      </c>
      <c r="E43" s="31"/>
      <c r="F43" s="32"/>
      <c r="G43" s="32"/>
      <c r="H43" s="104">
        <v>0.015</v>
      </c>
      <c r="I43" s="104">
        <v>0.052</v>
      </c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2</v>
      </c>
      <c r="D46" s="31">
        <v>2</v>
      </c>
      <c r="E46" s="31"/>
      <c r="F46" s="32"/>
      <c r="G46" s="32"/>
      <c r="H46" s="104">
        <v>0.03</v>
      </c>
      <c r="I46" s="104">
        <v>0.03</v>
      </c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3</v>
      </c>
      <c r="D50" s="39">
        <v>4</v>
      </c>
      <c r="E50" s="39"/>
      <c r="F50" s="40"/>
      <c r="G50" s="41"/>
      <c r="H50" s="105">
        <v>0.045</v>
      </c>
      <c r="I50" s="106">
        <v>0.08199999999999999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05">
        <v>0.062</v>
      </c>
      <c r="I52" s="106">
        <v>0.062</v>
      </c>
      <c r="J52" s="106">
        <v>0.062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55</v>
      </c>
      <c r="D54" s="31">
        <v>12</v>
      </c>
      <c r="E54" s="31">
        <v>12</v>
      </c>
      <c r="F54" s="32"/>
      <c r="G54" s="32"/>
      <c r="H54" s="104">
        <v>1.375</v>
      </c>
      <c r="I54" s="104">
        <v>0.324</v>
      </c>
      <c r="J54" s="104">
        <v>0.36</v>
      </c>
      <c r="K54" s="33"/>
    </row>
    <row r="55" spans="1:11" s="34" customFormat="1" ht="11.25" customHeight="1">
      <c r="A55" s="36" t="s">
        <v>42</v>
      </c>
      <c r="B55" s="30"/>
      <c r="C55" s="31">
        <v>49</v>
      </c>
      <c r="D55" s="31">
        <v>28</v>
      </c>
      <c r="E55" s="31">
        <v>27</v>
      </c>
      <c r="F55" s="32"/>
      <c r="G55" s="32"/>
      <c r="H55" s="104">
        <v>1.568</v>
      </c>
      <c r="I55" s="104">
        <v>0.896</v>
      </c>
      <c r="J55" s="104">
        <v>0.864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>
        <v>1</v>
      </c>
      <c r="D57" s="31">
        <v>1</v>
      </c>
      <c r="E57" s="31"/>
      <c r="F57" s="32"/>
      <c r="G57" s="32"/>
      <c r="H57" s="104">
        <v>0.008</v>
      </c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7</v>
      </c>
      <c r="D58" s="31">
        <v>4</v>
      </c>
      <c r="E58" s="31">
        <v>2</v>
      </c>
      <c r="F58" s="32"/>
      <c r="G58" s="32"/>
      <c r="H58" s="104">
        <v>0.189</v>
      </c>
      <c r="I58" s="104">
        <v>0.081</v>
      </c>
      <c r="J58" s="104">
        <v>0.062</v>
      </c>
      <c r="K58" s="33"/>
    </row>
    <row r="59" spans="1:11" s="43" customFormat="1" ht="11.25" customHeight="1">
      <c r="A59" s="37" t="s">
        <v>46</v>
      </c>
      <c r="B59" s="38"/>
      <c r="C59" s="39">
        <v>112</v>
      </c>
      <c r="D59" s="39">
        <v>45</v>
      </c>
      <c r="E59" s="39">
        <v>41</v>
      </c>
      <c r="F59" s="40">
        <v>91.11111111111111</v>
      </c>
      <c r="G59" s="41"/>
      <c r="H59" s="105">
        <v>3.14</v>
      </c>
      <c r="I59" s="106">
        <v>1.301</v>
      </c>
      <c r="J59" s="106">
        <v>1.286</v>
      </c>
      <c r="K59" s="42">
        <v>98.84704073789393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75</v>
      </c>
      <c r="D61" s="31">
        <v>75</v>
      </c>
      <c r="E61" s="31">
        <v>70</v>
      </c>
      <c r="F61" s="32"/>
      <c r="G61" s="32"/>
      <c r="H61" s="104">
        <v>4.095</v>
      </c>
      <c r="I61" s="104">
        <v>3.75</v>
      </c>
      <c r="J61" s="104">
        <v>3.75</v>
      </c>
      <c r="K61" s="33"/>
    </row>
    <row r="62" spans="1:11" s="34" customFormat="1" ht="11.25" customHeight="1">
      <c r="A62" s="36" t="s">
        <v>48</v>
      </c>
      <c r="B62" s="30"/>
      <c r="C62" s="31">
        <v>70</v>
      </c>
      <c r="D62" s="31">
        <v>70</v>
      </c>
      <c r="E62" s="31">
        <v>70</v>
      </c>
      <c r="F62" s="32"/>
      <c r="G62" s="32"/>
      <c r="H62" s="104">
        <v>2.009</v>
      </c>
      <c r="I62" s="104">
        <v>2.009</v>
      </c>
      <c r="J62" s="104">
        <v>2.009</v>
      </c>
      <c r="K62" s="33"/>
    </row>
    <row r="63" spans="1:11" s="34" customFormat="1" ht="11.25" customHeight="1">
      <c r="A63" s="36" t="s">
        <v>49</v>
      </c>
      <c r="B63" s="30"/>
      <c r="C63" s="31">
        <v>117</v>
      </c>
      <c r="D63" s="31">
        <v>117</v>
      </c>
      <c r="E63" s="31"/>
      <c r="F63" s="32"/>
      <c r="G63" s="32"/>
      <c r="H63" s="104">
        <v>7.414</v>
      </c>
      <c r="I63" s="104">
        <v>7.071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262</v>
      </c>
      <c r="D64" s="39">
        <v>262</v>
      </c>
      <c r="E64" s="39"/>
      <c r="F64" s="40"/>
      <c r="G64" s="41"/>
      <c r="H64" s="105">
        <v>13.517999999999999</v>
      </c>
      <c r="I64" s="106">
        <v>12.83</v>
      </c>
      <c r="J64" s="106">
        <v>5.759</v>
      </c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43</v>
      </c>
      <c r="D66" s="39">
        <v>36</v>
      </c>
      <c r="E66" s="39">
        <v>65</v>
      </c>
      <c r="F66" s="40">
        <v>180.55555555555554</v>
      </c>
      <c r="G66" s="41"/>
      <c r="H66" s="105">
        <v>1.911</v>
      </c>
      <c r="I66" s="106">
        <v>1.96</v>
      </c>
      <c r="J66" s="106">
        <v>2.16</v>
      </c>
      <c r="K66" s="42">
        <v>110.20408163265306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79</v>
      </c>
      <c r="D68" s="31">
        <v>65</v>
      </c>
      <c r="E68" s="31">
        <v>70</v>
      </c>
      <c r="F68" s="32"/>
      <c r="G68" s="32"/>
      <c r="H68" s="104">
        <v>5.688</v>
      </c>
      <c r="I68" s="104">
        <v>5.1</v>
      </c>
      <c r="J68" s="104">
        <v>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>
        <v>79</v>
      </c>
      <c r="D70" s="39">
        <v>65</v>
      </c>
      <c r="E70" s="39">
        <v>70</v>
      </c>
      <c r="F70" s="40">
        <v>107.6923076923077</v>
      </c>
      <c r="G70" s="41"/>
      <c r="H70" s="105">
        <v>5.688</v>
      </c>
      <c r="I70" s="106">
        <v>5.1</v>
      </c>
      <c r="J70" s="106">
        <v>5</v>
      </c>
      <c r="K70" s="42">
        <v>98.03921568627452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2209</v>
      </c>
      <c r="D72" s="31">
        <v>2164</v>
      </c>
      <c r="E72" s="31">
        <v>2164</v>
      </c>
      <c r="F72" s="32"/>
      <c r="G72" s="32"/>
      <c r="H72" s="104">
        <v>181.13</v>
      </c>
      <c r="I72" s="104">
        <v>177.872</v>
      </c>
      <c r="J72" s="104">
        <v>190.614</v>
      </c>
      <c r="K72" s="33"/>
    </row>
    <row r="73" spans="1:11" s="34" customFormat="1" ht="11.25" customHeight="1">
      <c r="A73" s="36" t="s">
        <v>56</v>
      </c>
      <c r="B73" s="30"/>
      <c r="C73" s="31">
        <v>161</v>
      </c>
      <c r="D73" s="31">
        <v>161</v>
      </c>
      <c r="E73" s="31">
        <v>161</v>
      </c>
      <c r="F73" s="32"/>
      <c r="G73" s="32"/>
      <c r="H73" s="104">
        <v>4.505</v>
      </c>
      <c r="I73" s="104">
        <v>4.505</v>
      </c>
      <c r="J73" s="104">
        <v>1.05</v>
      </c>
      <c r="K73" s="33"/>
    </row>
    <row r="74" spans="1:11" s="34" customFormat="1" ht="11.25" customHeight="1">
      <c r="A74" s="36" t="s">
        <v>57</v>
      </c>
      <c r="B74" s="30"/>
      <c r="C74" s="31">
        <v>4</v>
      </c>
      <c r="D74" s="31">
        <v>10</v>
      </c>
      <c r="E74" s="31">
        <v>10</v>
      </c>
      <c r="F74" s="32"/>
      <c r="G74" s="32"/>
      <c r="H74" s="104">
        <v>0.11</v>
      </c>
      <c r="I74" s="104">
        <v>0.25</v>
      </c>
      <c r="J74" s="104">
        <v>0.25</v>
      </c>
      <c r="K74" s="33"/>
    </row>
    <row r="75" spans="1:11" s="34" customFormat="1" ht="11.25" customHeight="1">
      <c r="A75" s="36" t="s">
        <v>58</v>
      </c>
      <c r="B75" s="30"/>
      <c r="C75" s="31">
        <v>87</v>
      </c>
      <c r="D75" s="31">
        <v>88</v>
      </c>
      <c r="E75" s="31">
        <v>88</v>
      </c>
      <c r="F75" s="32"/>
      <c r="G75" s="32"/>
      <c r="H75" s="104">
        <v>3.706</v>
      </c>
      <c r="I75" s="104">
        <v>3.736</v>
      </c>
      <c r="J75" s="104">
        <v>3.736</v>
      </c>
      <c r="K75" s="33"/>
    </row>
    <row r="76" spans="1:11" s="34" customFormat="1" ht="11.25" customHeight="1">
      <c r="A76" s="36" t="s">
        <v>59</v>
      </c>
      <c r="B76" s="30"/>
      <c r="C76" s="31">
        <v>7</v>
      </c>
      <c r="D76" s="31">
        <v>7</v>
      </c>
      <c r="E76" s="31">
        <v>10</v>
      </c>
      <c r="F76" s="32"/>
      <c r="G76" s="32"/>
      <c r="H76" s="104">
        <v>0.175</v>
      </c>
      <c r="I76" s="104">
        <v>0.175</v>
      </c>
      <c r="J76" s="104">
        <v>0.175</v>
      </c>
      <c r="K76" s="33"/>
    </row>
    <row r="77" spans="1:11" s="34" customFormat="1" ht="11.25" customHeight="1">
      <c r="A77" s="36" t="s">
        <v>60</v>
      </c>
      <c r="B77" s="30"/>
      <c r="C77" s="31">
        <v>41</v>
      </c>
      <c r="D77" s="31">
        <v>41</v>
      </c>
      <c r="E77" s="31">
        <v>41</v>
      </c>
      <c r="F77" s="32"/>
      <c r="G77" s="32"/>
      <c r="H77" s="104">
        <v>0.82</v>
      </c>
      <c r="I77" s="104">
        <v>0.82</v>
      </c>
      <c r="J77" s="104">
        <v>0.82</v>
      </c>
      <c r="K77" s="33"/>
    </row>
    <row r="78" spans="1:11" s="34" customFormat="1" ht="11.25" customHeight="1">
      <c r="A78" s="36" t="s">
        <v>61</v>
      </c>
      <c r="B78" s="30"/>
      <c r="C78" s="31">
        <v>136</v>
      </c>
      <c r="D78" s="31">
        <v>120</v>
      </c>
      <c r="E78" s="31">
        <v>120</v>
      </c>
      <c r="F78" s="32"/>
      <c r="G78" s="32"/>
      <c r="H78" s="104">
        <v>6.68</v>
      </c>
      <c r="I78" s="104">
        <v>5.894</v>
      </c>
      <c r="J78" s="104">
        <v>5.9</v>
      </c>
      <c r="K78" s="33"/>
    </row>
    <row r="79" spans="1:11" s="34" customFormat="1" ht="11.25" customHeight="1">
      <c r="A79" s="36" t="s">
        <v>62</v>
      </c>
      <c r="B79" s="30"/>
      <c r="C79" s="31">
        <v>2</v>
      </c>
      <c r="D79" s="31">
        <v>3</v>
      </c>
      <c r="E79" s="31">
        <v>10</v>
      </c>
      <c r="F79" s="32"/>
      <c r="G79" s="32"/>
      <c r="H79" s="104">
        <v>0.053</v>
      </c>
      <c r="I79" s="104">
        <v>0.032</v>
      </c>
      <c r="J79" s="104">
        <v>0.25</v>
      </c>
      <c r="K79" s="33"/>
    </row>
    <row r="80" spans="1:11" s="43" customFormat="1" ht="11.25" customHeight="1">
      <c r="A80" s="44" t="s">
        <v>63</v>
      </c>
      <c r="B80" s="38"/>
      <c r="C80" s="39">
        <v>2647</v>
      </c>
      <c r="D80" s="39">
        <v>2594</v>
      </c>
      <c r="E80" s="39">
        <v>2604</v>
      </c>
      <c r="F80" s="40">
        <v>100.38550501156514</v>
      </c>
      <c r="G80" s="41"/>
      <c r="H80" s="105">
        <v>197.179</v>
      </c>
      <c r="I80" s="106">
        <v>193.28400000000002</v>
      </c>
      <c r="J80" s="106">
        <v>202.79500000000002</v>
      </c>
      <c r="K80" s="42">
        <v>104.92073839531466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46</v>
      </c>
      <c r="D82" s="31">
        <v>46</v>
      </c>
      <c r="E82" s="31">
        <v>46</v>
      </c>
      <c r="F82" s="32"/>
      <c r="G82" s="32"/>
      <c r="H82" s="104">
        <v>1.685</v>
      </c>
      <c r="I82" s="104">
        <v>1.685</v>
      </c>
      <c r="J82" s="104">
        <v>1.685</v>
      </c>
      <c r="K82" s="33"/>
    </row>
    <row r="83" spans="1:11" s="34" customFormat="1" ht="11.25" customHeight="1">
      <c r="A83" s="36" t="s">
        <v>65</v>
      </c>
      <c r="B83" s="30"/>
      <c r="C83" s="31">
        <v>38</v>
      </c>
      <c r="D83" s="31">
        <v>38</v>
      </c>
      <c r="E83" s="31">
        <v>38</v>
      </c>
      <c r="F83" s="32"/>
      <c r="G83" s="32"/>
      <c r="H83" s="104">
        <v>2.346</v>
      </c>
      <c r="I83" s="104">
        <v>2.34</v>
      </c>
      <c r="J83" s="104">
        <v>2.34</v>
      </c>
      <c r="K83" s="33"/>
    </row>
    <row r="84" spans="1:11" s="43" customFormat="1" ht="11.25" customHeight="1">
      <c r="A84" s="37" t="s">
        <v>66</v>
      </c>
      <c r="B84" s="38"/>
      <c r="C84" s="39">
        <v>84</v>
      </c>
      <c r="D84" s="39">
        <v>84</v>
      </c>
      <c r="E84" s="39">
        <v>84</v>
      </c>
      <c r="F84" s="40">
        <v>100</v>
      </c>
      <c r="G84" s="41"/>
      <c r="H84" s="105">
        <v>4.031000000000001</v>
      </c>
      <c r="I84" s="106">
        <v>4.025</v>
      </c>
      <c r="J84" s="106">
        <v>4.025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3619</v>
      </c>
      <c r="D87" s="54">
        <v>3472</v>
      </c>
      <c r="E87" s="54"/>
      <c r="F87" s="55"/>
      <c r="G87" s="41"/>
      <c r="H87" s="109">
        <v>238.32500000000002</v>
      </c>
      <c r="I87" s="110">
        <v>231.21400000000003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27</v>
      </c>
      <c r="D9" s="31">
        <v>27</v>
      </c>
      <c r="E9" s="31">
        <v>27</v>
      </c>
      <c r="F9" s="32"/>
      <c r="G9" s="32"/>
      <c r="H9" s="104">
        <v>1.836</v>
      </c>
      <c r="I9" s="104">
        <v>1.836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21</v>
      </c>
      <c r="D10" s="31">
        <v>21</v>
      </c>
      <c r="E10" s="31">
        <v>21</v>
      </c>
      <c r="F10" s="32"/>
      <c r="G10" s="32"/>
      <c r="H10" s="104">
        <v>1.441</v>
      </c>
      <c r="I10" s="104">
        <v>1.44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21</v>
      </c>
      <c r="D11" s="31">
        <v>21</v>
      </c>
      <c r="E11" s="31">
        <v>21</v>
      </c>
      <c r="F11" s="32"/>
      <c r="G11" s="32"/>
      <c r="H11" s="104">
        <v>1.05</v>
      </c>
      <c r="I11" s="104">
        <v>1.3</v>
      </c>
      <c r="J11" s="104"/>
      <c r="K11" s="33"/>
    </row>
    <row r="12" spans="1:11" s="34" customFormat="1" ht="11.25" customHeight="1">
      <c r="A12" s="36" t="s">
        <v>10</v>
      </c>
      <c r="B12" s="30"/>
      <c r="C12" s="31">
        <v>24</v>
      </c>
      <c r="D12" s="31">
        <v>24</v>
      </c>
      <c r="E12" s="31">
        <v>24</v>
      </c>
      <c r="F12" s="32"/>
      <c r="G12" s="32"/>
      <c r="H12" s="104">
        <v>1.566</v>
      </c>
      <c r="I12" s="104">
        <v>1.566</v>
      </c>
      <c r="J12" s="104"/>
      <c r="K12" s="33"/>
    </row>
    <row r="13" spans="1:11" s="43" customFormat="1" ht="11.25" customHeight="1">
      <c r="A13" s="37" t="s">
        <v>11</v>
      </c>
      <c r="B13" s="38"/>
      <c r="C13" s="39">
        <v>93</v>
      </c>
      <c r="D13" s="39">
        <v>93</v>
      </c>
      <c r="E13" s="39">
        <v>93</v>
      </c>
      <c r="F13" s="40">
        <f>IF(D13&gt;0,100*E13/D13,0)</f>
        <v>100</v>
      </c>
      <c r="G13" s="41"/>
      <c r="H13" s="105">
        <v>5.893</v>
      </c>
      <c r="I13" s="106">
        <v>6.1419999999999995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76</v>
      </c>
      <c r="D15" s="39">
        <v>76</v>
      </c>
      <c r="E15" s="39">
        <v>76</v>
      </c>
      <c r="F15" s="40">
        <v>100</v>
      </c>
      <c r="G15" s="41"/>
      <c r="H15" s="105">
        <v>1.76</v>
      </c>
      <c r="I15" s="106">
        <v>1.76</v>
      </c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2</v>
      </c>
      <c r="D17" s="39"/>
      <c r="E17" s="39">
        <v>1</v>
      </c>
      <c r="F17" s="40"/>
      <c r="G17" s="41"/>
      <c r="H17" s="105">
        <v>0.016</v>
      </c>
      <c r="I17" s="106">
        <v>0.094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3</v>
      </c>
      <c r="E19" s="31"/>
      <c r="F19" s="32"/>
      <c r="G19" s="32"/>
      <c r="H19" s="104">
        <v>0.091</v>
      </c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>
        <v>6</v>
      </c>
      <c r="D20" s="31">
        <v>6</v>
      </c>
      <c r="E20" s="31"/>
      <c r="F20" s="32"/>
      <c r="G20" s="32"/>
      <c r="H20" s="104">
        <v>0.095</v>
      </c>
      <c r="I20" s="104">
        <v>0.09</v>
      </c>
      <c r="J20" s="104"/>
      <c r="K20" s="33"/>
    </row>
    <row r="21" spans="1:11" s="34" customFormat="1" ht="11.25" customHeight="1">
      <c r="A21" s="36" t="s">
        <v>16</v>
      </c>
      <c r="B21" s="30"/>
      <c r="C21" s="31">
        <v>34</v>
      </c>
      <c r="D21" s="31">
        <v>34</v>
      </c>
      <c r="E21" s="31"/>
      <c r="F21" s="32"/>
      <c r="G21" s="32"/>
      <c r="H21" s="104">
        <v>0.606</v>
      </c>
      <c r="I21" s="104">
        <v>0.744</v>
      </c>
      <c r="J21" s="104"/>
      <c r="K21" s="33"/>
    </row>
    <row r="22" spans="1:11" s="43" customFormat="1" ht="11.25" customHeight="1">
      <c r="A22" s="37" t="s">
        <v>17</v>
      </c>
      <c r="B22" s="38"/>
      <c r="C22" s="39">
        <v>43</v>
      </c>
      <c r="D22" s="39">
        <v>43</v>
      </c>
      <c r="E22" s="39"/>
      <c r="F22" s="40"/>
      <c r="G22" s="41"/>
      <c r="H22" s="105">
        <v>0.792</v>
      </c>
      <c r="I22" s="106">
        <v>0.834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123</v>
      </c>
      <c r="D24" s="39">
        <v>130</v>
      </c>
      <c r="E24" s="39">
        <v>132</v>
      </c>
      <c r="F24" s="40">
        <v>101.53846153846153</v>
      </c>
      <c r="G24" s="41"/>
      <c r="H24" s="105">
        <v>8.836</v>
      </c>
      <c r="I24" s="106">
        <v>9.458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28</v>
      </c>
      <c r="D26" s="39">
        <v>30</v>
      </c>
      <c r="E26" s="39">
        <v>30</v>
      </c>
      <c r="F26" s="40">
        <v>100</v>
      </c>
      <c r="G26" s="41"/>
      <c r="H26" s="105">
        <v>1.33</v>
      </c>
      <c r="I26" s="106">
        <v>1.4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3</v>
      </c>
      <c r="D28" s="31">
        <v>2</v>
      </c>
      <c r="E28" s="31">
        <v>2</v>
      </c>
      <c r="F28" s="32"/>
      <c r="G28" s="32"/>
      <c r="H28" s="104">
        <v>0.137</v>
      </c>
      <c r="I28" s="104">
        <v>0.112</v>
      </c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50</v>
      </c>
      <c r="D30" s="31">
        <v>71</v>
      </c>
      <c r="E30" s="31">
        <v>71</v>
      </c>
      <c r="F30" s="32"/>
      <c r="G30" s="32"/>
      <c r="H30" s="104">
        <v>1</v>
      </c>
      <c r="I30" s="104">
        <v>3.514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53</v>
      </c>
      <c r="D31" s="39">
        <v>73</v>
      </c>
      <c r="E31" s="39">
        <v>73</v>
      </c>
      <c r="F31" s="40">
        <v>100</v>
      </c>
      <c r="G31" s="41"/>
      <c r="H31" s="105">
        <v>1.137</v>
      </c>
      <c r="I31" s="106">
        <v>3.626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85</v>
      </c>
      <c r="D33" s="31">
        <v>60</v>
      </c>
      <c r="E33" s="31">
        <v>65</v>
      </c>
      <c r="F33" s="32"/>
      <c r="G33" s="32"/>
      <c r="H33" s="104">
        <v>3.771</v>
      </c>
      <c r="I33" s="104">
        <v>2.68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33</v>
      </c>
      <c r="D34" s="31">
        <v>33</v>
      </c>
      <c r="E34" s="31"/>
      <c r="F34" s="32"/>
      <c r="G34" s="32"/>
      <c r="H34" s="104">
        <v>0.936</v>
      </c>
      <c r="I34" s="104">
        <v>0.93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26</v>
      </c>
      <c r="D35" s="31">
        <v>20</v>
      </c>
      <c r="E35" s="31">
        <v>20</v>
      </c>
      <c r="F35" s="32"/>
      <c r="G35" s="32"/>
      <c r="H35" s="104">
        <v>0.655</v>
      </c>
      <c r="I35" s="104">
        <v>0.5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120</v>
      </c>
      <c r="D36" s="31">
        <v>120</v>
      </c>
      <c r="E36" s="31">
        <v>120</v>
      </c>
      <c r="F36" s="32"/>
      <c r="G36" s="32"/>
      <c r="H36" s="104">
        <v>2.802</v>
      </c>
      <c r="I36" s="104">
        <v>2.802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264</v>
      </c>
      <c r="D37" s="39">
        <v>233</v>
      </c>
      <c r="E37" s="39"/>
      <c r="F37" s="40"/>
      <c r="G37" s="41"/>
      <c r="H37" s="105">
        <v>8.164</v>
      </c>
      <c r="I37" s="106">
        <v>6.912000000000001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154</v>
      </c>
      <c r="D39" s="39">
        <v>150</v>
      </c>
      <c r="E39" s="39">
        <v>155</v>
      </c>
      <c r="F39" s="40">
        <v>103.33333333333333</v>
      </c>
      <c r="G39" s="41"/>
      <c r="H39" s="105">
        <v>4.192</v>
      </c>
      <c r="I39" s="106">
        <v>4.2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>
        <v>1</v>
      </c>
      <c r="D42" s="31"/>
      <c r="E42" s="31"/>
      <c r="F42" s="32"/>
      <c r="G42" s="32"/>
      <c r="H42" s="104">
        <v>0.03</v>
      </c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3</v>
      </c>
      <c r="D43" s="31">
        <v>6</v>
      </c>
      <c r="E43" s="31"/>
      <c r="F43" s="32"/>
      <c r="G43" s="32"/>
      <c r="H43" s="104">
        <v>0.105</v>
      </c>
      <c r="I43" s="104">
        <v>0.16</v>
      </c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>
        <v>2</v>
      </c>
      <c r="D45" s="31"/>
      <c r="E45" s="31"/>
      <c r="F45" s="32"/>
      <c r="G45" s="32"/>
      <c r="H45" s="104">
        <v>0.046</v>
      </c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11</v>
      </c>
      <c r="D46" s="31">
        <v>7</v>
      </c>
      <c r="E46" s="31"/>
      <c r="F46" s="32"/>
      <c r="G46" s="32"/>
      <c r="H46" s="104">
        <v>0.275</v>
      </c>
      <c r="I46" s="104">
        <v>0.15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10</v>
      </c>
      <c r="D47" s="31">
        <v>9</v>
      </c>
      <c r="E47" s="31"/>
      <c r="F47" s="32"/>
      <c r="G47" s="32"/>
      <c r="H47" s="104">
        <v>0.35</v>
      </c>
      <c r="I47" s="104">
        <v>0.36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14</v>
      </c>
      <c r="D48" s="31">
        <v>1</v>
      </c>
      <c r="E48" s="31"/>
      <c r="F48" s="32"/>
      <c r="G48" s="32"/>
      <c r="H48" s="104">
        <v>0.322</v>
      </c>
      <c r="I48" s="104">
        <v>0.023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11</v>
      </c>
      <c r="D49" s="31">
        <v>10</v>
      </c>
      <c r="E49" s="31"/>
      <c r="F49" s="32"/>
      <c r="G49" s="32"/>
      <c r="H49" s="104">
        <v>0.275</v>
      </c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52</v>
      </c>
      <c r="D50" s="39">
        <v>33</v>
      </c>
      <c r="E50" s="39"/>
      <c r="F50" s="40"/>
      <c r="G50" s="41"/>
      <c r="H50" s="105">
        <v>1.403</v>
      </c>
      <c r="I50" s="106">
        <v>0.693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18</v>
      </c>
      <c r="D52" s="39">
        <v>18</v>
      </c>
      <c r="E52" s="39">
        <v>18</v>
      </c>
      <c r="F52" s="40">
        <v>100</v>
      </c>
      <c r="G52" s="41"/>
      <c r="H52" s="105">
        <v>0.558</v>
      </c>
      <c r="I52" s="106">
        <v>0.558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>
        <v>17</v>
      </c>
      <c r="D55" s="31">
        <v>17</v>
      </c>
      <c r="E55" s="31">
        <v>17</v>
      </c>
      <c r="F55" s="32"/>
      <c r="G55" s="32"/>
      <c r="H55" s="104">
        <v>0.485</v>
      </c>
      <c r="I55" s="104">
        <v>0.485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9</v>
      </c>
      <c r="D56" s="31">
        <v>9</v>
      </c>
      <c r="E56" s="31">
        <v>9</v>
      </c>
      <c r="F56" s="32"/>
      <c r="G56" s="32"/>
      <c r="H56" s="104">
        <v>0.176</v>
      </c>
      <c r="I56" s="104">
        <v>0.168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4</v>
      </c>
      <c r="D57" s="31">
        <v>3</v>
      </c>
      <c r="E57" s="31">
        <v>3</v>
      </c>
      <c r="F57" s="32"/>
      <c r="G57" s="32"/>
      <c r="H57" s="104">
        <v>0.094</v>
      </c>
      <c r="I57" s="104">
        <v>0.021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12</v>
      </c>
      <c r="D58" s="31">
        <v>7</v>
      </c>
      <c r="E58" s="31">
        <v>12</v>
      </c>
      <c r="F58" s="32"/>
      <c r="G58" s="32"/>
      <c r="H58" s="104">
        <v>0.33</v>
      </c>
      <c r="I58" s="104">
        <v>0.33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42</v>
      </c>
      <c r="D59" s="39">
        <v>36</v>
      </c>
      <c r="E59" s="39">
        <v>41</v>
      </c>
      <c r="F59" s="40">
        <v>113.88888888888889</v>
      </c>
      <c r="G59" s="41"/>
      <c r="H59" s="105">
        <v>1.085</v>
      </c>
      <c r="I59" s="106">
        <v>1.004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75</v>
      </c>
      <c r="D61" s="31">
        <v>75</v>
      </c>
      <c r="E61" s="31">
        <v>75</v>
      </c>
      <c r="F61" s="32"/>
      <c r="G61" s="32"/>
      <c r="H61" s="104">
        <v>4.065</v>
      </c>
      <c r="I61" s="104">
        <v>4.225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66</v>
      </c>
      <c r="D62" s="31">
        <v>66</v>
      </c>
      <c r="E62" s="31">
        <v>66</v>
      </c>
      <c r="F62" s="32"/>
      <c r="G62" s="32"/>
      <c r="H62" s="104">
        <v>1.856</v>
      </c>
      <c r="I62" s="104">
        <v>2.035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202</v>
      </c>
      <c r="D63" s="31">
        <v>202</v>
      </c>
      <c r="E63" s="31"/>
      <c r="F63" s="32"/>
      <c r="G63" s="32"/>
      <c r="H63" s="104">
        <v>8.878</v>
      </c>
      <c r="I63" s="104">
        <v>9.09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343</v>
      </c>
      <c r="D64" s="39">
        <v>343</v>
      </c>
      <c r="E64" s="39"/>
      <c r="F64" s="40"/>
      <c r="G64" s="41"/>
      <c r="H64" s="105">
        <v>14.799</v>
      </c>
      <c r="I64" s="106">
        <v>15.35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346</v>
      </c>
      <c r="D66" s="39">
        <v>247</v>
      </c>
      <c r="E66" s="39">
        <v>230</v>
      </c>
      <c r="F66" s="40">
        <v>93.11740890688259</v>
      </c>
      <c r="G66" s="41"/>
      <c r="H66" s="105">
        <v>16.911</v>
      </c>
      <c r="I66" s="106">
        <v>14.079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95</v>
      </c>
      <c r="D68" s="31">
        <v>115</v>
      </c>
      <c r="E68" s="31">
        <v>150</v>
      </c>
      <c r="F68" s="32"/>
      <c r="G68" s="32"/>
      <c r="H68" s="104">
        <v>4.826</v>
      </c>
      <c r="I68" s="104">
        <v>7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24</v>
      </c>
      <c r="D69" s="31">
        <v>20</v>
      </c>
      <c r="E69" s="31">
        <v>20</v>
      </c>
      <c r="F69" s="32"/>
      <c r="G69" s="32"/>
      <c r="H69" s="104">
        <v>0.926</v>
      </c>
      <c r="I69" s="104">
        <v>0.75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119</v>
      </c>
      <c r="D70" s="39">
        <v>135</v>
      </c>
      <c r="E70" s="39">
        <v>170</v>
      </c>
      <c r="F70" s="40">
        <v>125.92592592592592</v>
      </c>
      <c r="G70" s="41"/>
      <c r="H70" s="105">
        <v>5.752</v>
      </c>
      <c r="I70" s="106">
        <v>7.75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7860</v>
      </c>
      <c r="D72" s="31">
        <v>7439</v>
      </c>
      <c r="E72" s="31">
        <v>7439</v>
      </c>
      <c r="F72" s="32"/>
      <c r="G72" s="32"/>
      <c r="H72" s="104">
        <v>456.045</v>
      </c>
      <c r="I72" s="104">
        <v>459.286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215</v>
      </c>
      <c r="D73" s="31">
        <v>215</v>
      </c>
      <c r="E73" s="31">
        <v>215</v>
      </c>
      <c r="F73" s="32"/>
      <c r="G73" s="32"/>
      <c r="H73" s="104">
        <v>8.843</v>
      </c>
      <c r="I73" s="104">
        <v>8.843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38</v>
      </c>
      <c r="D74" s="31">
        <v>68</v>
      </c>
      <c r="E74" s="31">
        <v>68</v>
      </c>
      <c r="F74" s="32"/>
      <c r="G74" s="32"/>
      <c r="H74" s="104">
        <v>1.312</v>
      </c>
      <c r="I74" s="104">
        <v>2.364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439</v>
      </c>
      <c r="D75" s="31">
        <v>449</v>
      </c>
      <c r="E75" s="31">
        <v>449</v>
      </c>
      <c r="F75" s="32"/>
      <c r="G75" s="32"/>
      <c r="H75" s="104">
        <v>16.994</v>
      </c>
      <c r="I75" s="104">
        <v>17.407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20</v>
      </c>
      <c r="D76" s="31">
        <v>20</v>
      </c>
      <c r="E76" s="31">
        <v>20</v>
      </c>
      <c r="F76" s="32"/>
      <c r="G76" s="32"/>
      <c r="H76" s="104">
        <v>0.546</v>
      </c>
      <c r="I76" s="104">
        <v>0.54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32</v>
      </c>
      <c r="D77" s="31">
        <v>32</v>
      </c>
      <c r="E77" s="31">
        <v>32</v>
      </c>
      <c r="F77" s="32"/>
      <c r="G77" s="32"/>
      <c r="H77" s="104">
        <v>0.96</v>
      </c>
      <c r="I77" s="104">
        <v>0.96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179</v>
      </c>
      <c r="D78" s="31">
        <v>180</v>
      </c>
      <c r="E78" s="31">
        <v>180</v>
      </c>
      <c r="F78" s="32"/>
      <c r="G78" s="32"/>
      <c r="H78" s="104">
        <v>8.95</v>
      </c>
      <c r="I78" s="104">
        <v>9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26</v>
      </c>
      <c r="D79" s="31">
        <v>26</v>
      </c>
      <c r="E79" s="31">
        <v>36</v>
      </c>
      <c r="F79" s="32"/>
      <c r="G79" s="32"/>
      <c r="H79" s="104">
        <v>0.724</v>
      </c>
      <c r="I79" s="104">
        <v>1.53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8809</v>
      </c>
      <c r="D80" s="39">
        <v>8429</v>
      </c>
      <c r="E80" s="39">
        <v>8439</v>
      </c>
      <c r="F80" s="40">
        <v>100.11863803535414</v>
      </c>
      <c r="G80" s="41"/>
      <c r="H80" s="105">
        <v>494.374</v>
      </c>
      <c r="I80" s="106">
        <v>499.92999999999995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230</v>
      </c>
      <c r="D82" s="31">
        <v>230</v>
      </c>
      <c r="E82" s="31">
        <v>230</v>
      </c>
      <c r="F82" s="32"/>
      <c r="G82" s="32"/>
      <c r="H82" s="104">
        <v>11.148</v>
      </c>
      <c r="I82" s="104">
        <v>11.148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317</v>
      </c>
      <c r="D83" s="31">
        <v>317</v>
      </c>
      <c r="E83" s="31">
        <v>317</v>
      </c>
      <c r="F83" s="32"/>
      <c r="G83" s="32"/>
      <c r="H83" s="104">
        <v>18.165</v>
      </c>
      <c r="I83" s="104">
        <v>18.2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547</v>
      </c>
      <c r="D84" s="39">
        <v>547</v>
      </c>
      <c r="E84" s="39">
        <v>547</v>
      </c>
      <c r="F84" s="40">
        <v>100</v>
      </c>
      <c r="G84" s="41"/>
      <c r="H84" s="105">
        <v>29.313</v>
      </c>
      <c r="I84" s="106">
        <v>29.348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11112</v>
      </c>
      <c r="D87" s="54">
        <v>10616</v>
      </c>
      <c r="E87" s="54"/>
      <c r="F87" s="55"/>
      <c r="G87" s="41"/>
      <c r="H87" s="109">
        <v>596.315</v>
      </c>
      <c r="I87" s="110">
        <v>603.1379999999999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2558</v>
      </c>
      <c r="D9" s="31">
        <v>2558</v>
      </c>
      <c r="E9" s="31">
        <v>2558</v>
      </c>
      <c r="F9" s="32"/>
      <c r="G9" s="32"/>
      <c r="H9" s="104">
        <v>28.493</v>
      </c>
      <c r="I9" s="104">
        <v>28.956</v>
      </c>
      <c r="J9" s="104">
        <v>32.8</v>
      </c>
      <c r="K9" s="33"/>
    </row>
    <row r="10" spans="1:11" s="34" customFormat="1" ht="11.25" customHeight="1">
      <c r="A10" s="36" t="s">
        <v>8</v>
      </c>
      <c r="B10" s="30"/>
      <c r="C10" s="31">
        <v>1816</v>
      </c>
      <c r="D10" s="31">
        <v>1700</v>
      </c>
      <c r="E10" s="31">
        <v>1800</v>
      </c>
      <c r="F10" s="32"/>
      <c r="G10" s="32"/>
      <c r="H10" s="104">
        <v>17.442</v>
      </c>
      <c r="I10" s="104">
        <v>24.93</v>
      </c>
      <c r="J10" s="104">
        <v>28.7</v>
      </c>
      <c r="K10" s="33"/>
    </row>
    <row r="11" spans="1:11" s="34" customFormat="1" ht="11.25" customHeight="1">
      <c r="A11" s="29" t="s">
        <v>9</v>
      </c>
      <c r="B11" s="30"/>
      <c r="C11" s="31">
        <v>1147</v>
      </c>
      <c r="D11" s="31">
        <v>270</v>
      </c>
      <c r="E11" s="31">
        <v>250</v>
      </c>
      <c r="F11" s="32"/>
      <c r="G11" s="32"/>
      <c r="H11" s="104">
        <v>7.569</v>
      </c>
      <c r="I11" s="104">
        <v>5.883</v>
      </c>
      <c r="J11" s="104">
        <v>8.31</v>
      </c>
      <c r="K11" s="33"/>
    </row>
    <row r="12" spans="1:11" s="34" customFormat="1" ht="11.25" customHeight="1">
      <c r="A12" s="36" t="s">
        <v>10</v>
      </c>
      <c r="B12" s="30"/>
      <c r="C12" s="31">
        <v>332</v>
      </c>
      <c r="D12" s="31">
        <v>331</v>
      </c>
      <c r="E12" s="31">
        <v>300</v>
      </c>
      <c r="F12" s="32"/>
      <c r="G12" s="32"/>
      <c r="H12" s="104">
        <v>2.411</v>
      </c>
      <c r="I12" s="104">
        <v>2.62</v>
      </c>
      <c r="J12" s="104">
        <v>2.69</v>
      </c>
      <c r="K12" s="33"/>
    </row>
    <row r="13" spans="1:11" s="43" customFormat="1" ht="11.25" customHeight="1">
      <c r="A13" s="37" t="s">
        <v>11</v>
      </c>
      <c r="B13" s="38"/>
      <c r="C13" s="39">
        <v>5853</v>
      </c>
      <c r="D13" s="39">
        <v>4859</v>
      </c>
      <c r="E13" s="39">
        <v>4908</v>
      </c>
      <c r="F13" s="40">
        <v>101.00843795019551</v>
      </c>
      <c r="G13" s="41"/>
      <c r="H13" s="105">
        <v>55.915000000000006</v>
      </c>
      <c r="I13" s="106">
        <v>62.388999999999996</v>
      </c>
      <c r="J13" s="106">
        <v>72.5</v>
      </c>
      <c r="K13" s="42">
        <v>116.20638253538284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2</v>
      </c>
      <c r="D15" s="39">
        <v>2</v>
      </c>
      <c r="E15" s="39">
        <v>2</v>
      </c>
      <c r="F15" s="40">
        <v>100</v>
      </c>
      <c r="G15" s="41"/>
      <c r="H15" s="105">
        <v>0.03</v>
      </c>
      <c r="I15" s="106">
        <v>0.03</v>
      </c>
      <c r="J15" s="106">
        <v>0.03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49</v>
      </c>
      <c r="D24" s="39">
        <v>49</v>
      </c>
      <c r="E24" s="39">
        <v>2</v>
      </c>
      <c r="F24" s="40">
        <v>4.081632653061225</v>
      </c>
      <c r="G24" s="41"/>
      <c r="H24" s="105">
        <v>0.754</v>
      </c>
      <c r="I24" s="106">
        <v>0.198</v>
      </c>
      <c r="J24" s="106">
        <v>0.036</v>
      </c>
      <c r="K24" s="42">
        <v>18.18181818181818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3</v>
      </c>
      <c r="D26" s="39">
        <v>3</v>
      </c>
      <c r="E26" s="39">
        <v>2</v>
      </c>
      <c r="F26" s="40">
        <v>66.66666666666667</v>
      </c>
      <c r="G26" s="41"/>
      <c r="H26" s="105">
        <v>0.15</v>
      </c>
      <c r="I26" s="106">
        <v>0.15</v>
      </c>
      <c r="J26" s="106">
        <v>0.15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/>
      <c r="E29" s="31"/>
      <c r="F29" s="32"/>
      <c r="G29" s="32"/>
      <c r="H29" s="104">
        <v>0.018</v>
      </c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4</v>
      </c>
      <c r="D30" s="31"/>
      <c r="E30" s="31">
        <v>1</v>
      </c>
      <c r="F30" s="32"/>
      <c r="G30" s="32"/>
      <c r="H30" s="104">
        <v>0.054</v>
      </c>
      <c r="I30" s="104"/>
      <c r="J30" s="104">
        <v>0.01</v>
      </c>
      <c r="K30" s="33"/>
    </row>
    <row r="31" spans="1:11" s="43" customFormat="1" ht="11.25" customHeight="1">
      <c r="A31" s="44" t="s">
        <v>23</v>
      </c>
      <c r="B31" s="38"/>
      <c r="C31" s="39">
        <v>6</v>
      </c>
      <c r="D31" s="39"/>
      <c r="E31" s="39">
        <v>1</v>
      </c>
      <c r="F31" s="40"/>
      <c r="G31" s="41"/>
      <c r="H31" s="105">
        <v>0.072</v>
      </c>
      <c r="I31" s="106"/>
      <c r="J31" s="106">
        <v>0.01</v>
      </c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13</v>
      </c>
      <c r="D33" s="31">
        <v>14</v>
      </c>
      <c r="E33" s="31">
        <v>15</v>
      </c>
      <c r="F33" s="32"/>
      <c r="G33" s="32"/>
      <c r="H33" s="104">
        <v>0.238</v>
      </c>
      <c r="I33" s="104">
        <v>0.24</v>
      </c>
      <c r="J33" s="104">
        <v>0.26</v>
      </c>
      <c r="K33" s="33"/>
    </row>
    <row r="34" spans="1:11" s="34" customFormat="1" ht="11.25" customHeight="1">
      <c r="A34" s="36" t="s">
        <v>25</v>
      </c>
      <c r="B34" s="30"/>
      <c r="C34" s="31">
        <v>80</v>
      </c>
      <c r="D34" s="31">
        <v>80</v>
      </c>
      <c r="E34" s="31">
        <v>50</v>
      </c>
      <c r="F34" s="32"/>
      <c r="G34" s="32"/>
      <c r="H34" s="104">
        <v>1.425</v>
      </c>
      <c r="I34" s="104">
        <v>1.425</v>
      </c>
      <c r="J34" s="104">
        <v>0.9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>
        <v>3</v>
      </c>
      <c r="D36" s="31">
        <v>3</v>
      </c>
      <c r="E36" s="31">
        <v>3</v>
      </c>
      <c r="F36" s="32"/>
      <c r="G36" s="32"/>
      <c r="H36" s="104">
        <v>0.06</v>
      </c>
      <c r="I36" s="104">
        <v>0.06</v>
      </c>
      <c r="J36" s="104">
        <v>0.06</v>
      </c>
      <c r="K36" s="33"/>
    </row>
    <row r="37" spans="1:11" s="43" customFormat="1" ht="11.25" customHeight="1">
      <c r="A37" s="37" t="s">
        <v>28</v>
      </c>
      <c r="B37" s="38"/>
      <c r="C37" s="39">
        <v>96</v>
      </c>
      <c r="D37" s="39">
        <v>97</v>
      </c>
      <c r="E37" s="39">
        <v>68</v>
      </c>
      <c r="F37" s="40">
        <v>70.10309278350516</v>
      </c>
      <c r="G37" s="41"/>
      <c r="H37" s="105">
        <v>1.723</v>
      </c>
      <c r="I37" s="106">
        <v>1.725</v>
      </c>
      <c r="J37" s="106">
        <v>1.2200000000000002</v>
      </c>
      <c r="K37" s="42">
        <v>70.72463768115942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8</v>
      </c>
      <c r="D39" s="39">
        <v>8</v>
      </c>
      <c r="E39" s="39">
        <v>8</v>
      </c>
      <c r="F39" s="40">
        <v>100</v>
      </c>
      <c r="G39" s="41"/>
      <c r="H39" s="105">
        <v>0.159</v>
      </c>
      <c r="I39" s="106">
        <v>0.15</v>
      </c>
      <c r="J39" s="106">
        <v>0.155</v>
      </c>
      <c r="K39" s="42">
        <v>103.33333333333334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31</v>
      </c>
      <c r="D46" s="31">
        <v>31</v>
      </c>
      <c r="E46" s="31">
        <v>26</v>
      </c>
      <c r="F46" s="32"/>
      <c r="G46" s="32"/>
      <c r="H46" s="104">
        <v>0.93</v>
      </c>
      <c r="I46" s="104">
        <v>0.93</v>
      </c>
      <c r="J46" s="104">
        <v>0.91</v>
      </c>
      <c r="K46" s="33"/>
    </row>
    <row r="47" spans="1:11" s="34" customFormat="1" ht="11.25" customHeight="1">
      <c r="A47" s="36" t="s">
        <v>36</v>
      </c>
      <c r="B47" s="30"/>
      <c r="C47" s="31">
        <v>26</v>
      </c>
      <c r="D47" s="31">
        <v>3</v>
      </c>
      <c r="E47" s="31"/>
      <c r="F47" s="32"/>
      <c r="G47" s="32"/>
      <c r="H47" s="104">
        <v>0.375</v>
      </c>
      <c r="I47" s="104">
        <v>0.03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6</v>
      </c>
      <c r="D48" s="31">
        <v>6</v>
      </c>
      <c r="E48" s="31">
        <v>2</v>
      </c>
      <c r="F48" s="32"/>
      <c r="G48" s="32"/>
      <c r="H48" s="104">
        <v>0.27</v>
      </c>
      <c r="I48" s="104">
        <v>0.27</v>
      </c>
      <c r="J48" s="104">
        <v>0.09</v>
      </c>
      <c r="K48" s="33"/>
    </row>
    <row r="49" spans="1:11" s="34" customFormat="1" ht="11.25" customHeight="1">
      <c r="A49" s="36" t="s">
        <v>38</v>
      </c>
      <c r="B49" s="30"/>
      <c r="C49" s="31">
        <v>1</v>
      </c>
      <c r="D49" s="31">
        <v>1</v>
      </c>
      <c r="E49" s="31"/>
      <c r="F49" s="32"/>
      <c r="G49" s="32"/>
      <c r="H49" s="104">
        <v>0.025</v>
      </c>
      <c r="I49" s="104">
        <v>0.025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64</v>
      </c>
      <c r="D50" s="39">
        <v>41</v>
      </c>
      <c r="E50" s="39">
        <v>28</v>
      </c>
      <c r="F50" s="40">
        <v>68.29268292682927</v>
      </c>
      <c r="G50" s="41"/>
      <c r="H50" s="105">
        <v>1.6</v>
      </c>
      <c r="I50" s="106">
        <v>1.255</v>
      </c>
      <c r="J50" s="106">
        <v>1</v>
      </c>
      <c r="K50" s="42">
        <v>79.6812749003984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>
        <v>33</v>
      </c>
      <c r="E56" s="31">
        <v>33</v>
      </c>
      <c r="F56" s="32"/>
      <c r="G56" s="32"/>
      <c r="H56" s="104"/>
      <c r="I56" s="104">
        <v>0.3</v>
      </c>
      <c r="J56" s="104">
        <v>0.295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>
        <v>11</v>
      </c>
      <c r="D58" s="31">
        <v>11</v>
      </c>
      <c r="E58" s="31">
        <v>11</v>
      </c>
      <c r="F58" s="32"/>
      <c r="G58" s="32"/>
      <c r="H58" s="104">
        <v>0.33</v>
      </c>
      <c r="I58" s="104">
        <v>0.33</v>
      </c>
      <c r="J58" s="104">
        <v>0.06</v>
      </c>
      <c r="K58" s="33"/>
    </row>
    <row r="59" spans="1:11" s="43" customFormat="1" ht="11.25" customHeight="1">
      <c r="A59" s="37" t="s">
        <v>46</v>
      </c>
      <c r="B59" s="38"/>
      <c r="C59" s="39">
        <v>11</v>
      </c>
      <c r="D59" s="39">
        <v>44</v>
      </c>
      <c r="E59" s="39">
        <v>44</v>
      </c>
      <c r="F59" s="40">
        <v>100</v>
      </c>
      <c r="G59" s="41"/>
      <c r="H59" s="105">
        <v>0.33</v>
      </c>
      <c r="I59" s="106">
        <v>0.63</v>
      </c>
      <c r="J59" s="106">
        <v>0.355</v>
      </c>
      <c r="K59" s="42">
        <v>56.34920634920635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48</v>
      </c>
      <c r="D61" s="31">
        <v>75</v>
      </c>
      <c r="E61" s="31">
        <v>75</v>
      </c>
      <c r="F61" s="32"/>
      <c r="G61" s="32"/>
      <c r="H61" s="104">
        <v>1.68</v>
      </c>
      <c r="I61" s="104">
        <v>2.625</v>
      </c>
      <c r="J61" s="104">
        <v>2.625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>
        <v>47</v>
      </c>
      <c r="D63" s="31">
        <v>47</v>
      </c>
      <c r="E63" s="31">
        <v>47</v>
      </c>
      <c r="F63" s="32"/>
      <c r="G63" s="32"/>
      <c r="H63" s="104">
        <v>1.235</v>
      </c>
      <c r="I63" s="104">
        <v>1.215</v>
      </c>
      <c r="J63" s="104">
        <v>1.215</v>
      </c>
      <c r="K63" s="33"/>
    </row>
    <row r="64" spans="1:11" s="43" customFormat="1" ht="11.25" customHeight="1">
      <c r="A64" s="37" t="s">
        <v>50</v>
      </c>
      <c r="B64" s="38"/>
      <c r="C64" s="39">
        <v>95</v>
      </c>
      <c r="D64" s="39">
        <v>122</v>
      </c>
      <c r="E64" s="39">
        <v>122</v>
      </c>
      <c r="F64" s="40">
        <v>100</v>
      </c>
      <c r="G64" s="41"/>
      <c r="H64" s="105">
        <v>2.915</v>
      </c>
      <c r="I64" s="106">
        <v>3.84</v>
      </c>
      <c r="J64" s="106">
        <v>3.84</v>
      </c>
      <c r="K64" s="42"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7</v>
      </c>
      <c r="D66" s="39">
        <v>10</v>
      </c>
      <c r="E66" s="39">
        <v>8</v>
      </c>
      <c r="F66" s="40">
        <v>80</v>
      </c>
      <c r="G66" s="41"/>
      <c r="H66" s="105">
        <v>0.106</v>
      </c>
      <c r="I66" s="106">
        <v>0.28</v>
      </c>
      <c r="J66" s="106">
        <v>0.192</v>
      </c>
      <c r="K66" s="42">
        <v>68.57142857142857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60</v>
      </c>
      <c r="D68" s="31"/>
      <c r="E68" s="31"/>
      <c r="F68" s="32"/>
      <c r="G68" s="32"/>
      <c r="H68" s="104">
        <v>0.72</v>
      </c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>
        <v>60</v>
      </c>
      <c r="D70" s="39"/>
      <c r="E70" s="39"/>
      <c r="F70" s="40"/>
      <c r="G70" s="41"/>
      <c r="H70" s="105">
        <v>0.72</v>
      </c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31">
        <v>13</v>
      </c>
      <c r="D73" s="31">
        <v>13</v>
      </c>
      <c r="E73" s="31">
        <v>13</v>
      </c>
      <c r="F73" s="32"/>
      <c r="G73" s="32"/>
      <c r="H73" s="104">
        <v>0.471</v>
      </c>
      <c r="I73" s="104">
        <v>0.471</v>
      </c>
      <c r="J73" s="104">
        <v>0.471</v>
      </c>
      <c r="K73" s="33"/>
    </row>
    <row r="74" spans="1:11" s="34" customFormat="1" ht="11.25" customHeight="1">
      <c r="A74" s="36" t="s">
        <v>57</v>
      </c>
      <c r="B74" s="30"/>
      <c r="C74" s="31">
        <v>1</v>
      </c>
      <c r="D74" s="31"/>
      <c r="E74" s="31"/>
      <c r="F74" s="32"/>
      <c r="G74" s="32"/>
      <c r="H74" s="104">
        <v>0.02</v>
      </c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>
        <v>2</v>
      </c>
      <c r="D75" s="31">
        <v>2</v>
      </c>
      <c r="E75" s="31">
        <v>2</v>
      </c>
      <c r="F75" s="32"/>
      <c r="G75" s="32"/>
      <c r="H75" s="104">
        <v>0.009</v>
      </c>
      <c r="I75" s="104">
        <v>0.055</v>
      </c>
      <c r="J75" s="104">
        <v>0.009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/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1</v>
      </c>
      <c r="E77" s="31">
        <v>1</v>
      </c>
      <c r="F77" s="32"/>
      <c r="G77" s="32"/>
      <c r="H77" s="104">
        <v>0.012</v>
      </c>
      <c r="I77" s="104">
        <v>0.012</v>
      </c>
      <c r="J77" s="104">
        <v>0.012</v>
      </c>
      <c r="K77" s="33"/>
    </row>
    <row r="78" spans="1:11" s="34" customFormat="1" ht="11.25" customHeight="1">
      <c r="A78" s="36" t="s">
        <v>61</v>
      </c>
      <c r="B78" s="30"/>
      <c r="C78" s="31">
        <v>24</v>
      </c>
      <c r="D78" s="31">
        <v>25</v>
      </c>
      <c r="E78" s="31">
        <v>25</v>
      </c>
      <c r="F78" s="32"/>
      <c r="G78" s="32"/>
      <c r="H78" s="104">
        <v>0.48</v>
      </c>
      <c r="I78" s="104">
        <v>0.5</v>
      </c>
      <c r="J78" s="104">
        <v>0.5</v>
      </c>
      <c r="K78" s="33"/>
    </row>
    <row r="79" spans="1:11" s="34" customFormat="1" ht="11.25" customHeight="1">
      <c r="A79" s="36" t="s">
        <v>62</v>
      </c>
      <c r="B79" s="30"/>
      <c r="C79" s="31">
        <v>1</v>
      </c>
      <c r="D79" s="31">
        <v>1</v>
      </c>
      <c r="E79" s="31">
        <v>1</v>
      </c>
      <c r="F79" s="32"/>
      <c r="G79" s="32"/>
      <c r="H79" s="104">
        <v>0.021</v>
      </c>
      <c r="I79" s="104">
        <v>0.021</v>
      </c>
      <c r="J79" s="104">
        <v>0.036</v>
      </c>
      <c r="K79" s="33"/>
    </row>
    <row r="80" spans="1:11" s="43" customFormat="1" ht="11.25" customHeight="1">
      <c r="A80" s="44" t="s">
        <v>63</v>
      </c>
      <c r="B80" s="38"/>
      <c r="C80" s="39">
        <v>42</v>
      </c>
      <c r="D80" s="39">
        <v>42</v>
      </c>
      <c r="E80" s="39">
        <v>42</v>
      </c>
      <c r="F80" s="40">
        <v>100</v>
      </c>
      <c r="G80" s="41"/>
      <c r="H80" s="105">
        <v>1.013</v>
      </c>
      <c r="I80" s="106">
        <v>1.059</v>
      </c>
      <c r="J80" s="106">
        <v>1.028</v>
      </c>
      <c r="K80" s="42">
        <v>97.07271010387159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9</v>
      </c>
      <c r="D82" s="31">
        <v>9</v>
      </c>
      <c r="E82" s="31">
        <v>9</v>
      </c>
      <c r="F82" s="32"/>
      <c r="G82" s="32"/>
      <c r="H82" s="104">
        <v>0.225</v>
      </c>
      <c r="I82" s="104">
        <v>0.225</v>
      </c>
      <c r="J82" s="104">
        <v>0.225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>
        <v>9</v>
      </c>
      <c r="D84" s="39">
        <v>9</v>
      </c>
      <c r="E84" s="39">
        <v>9</v>
      </c>
      <c r="F84" s="40">
        <v>100</v>
      </c>
      <c r="G84" s="41"/>
      <c r="H84" s="105">
        <v>0.225</v>
      </c>
      <c r="I84" s="106">
        <v>0.225</v>
      </c>
      <c r="J84" s="106">
        <v>0.225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6305</v>
      </c>
      <c r="D87" s="54">
        <v>5286</v>
      </c>
      <c r="E87" s="54">
        <v>5244</v>
      </c>
      <c r="F87" s="55">
        <f>IF(D87&gt;0,100*E87/D87,0)</f>
        <v>99.20544835414302</v>
      </c>
      <c r="G87" s="41"/>
      <c r="H87" s="109">
        <v>65.712</v>
      </c>
      <c r="I87" s="110">
        <v>71.93099999999998</v>
      </c>
      <c r="J87" s="110">
        <v>80.74100000000001</v>
      </c>
      <c r="K87" s="55">
        <f>IF(I87&gt;0,100*J87/I87,0)</f>
        <v>112.2478486327175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L1" sqref="L1:AG16384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23</v>
      </c>
      <c r="D33" s="31">
        <v>25</v>
      </c>
      <c r="E33" s="31">
        <v>25</v>
      </c>
      <c r="F33" s="32"/>
      <c r="G33" s="32"/>
      <c r="H33" s="104">
        <v>0.329</v>
      </c>
      <c r="I33" s="104">
        <v>0.36</v>
      </c>
      <c r="J33" s="104">
        <v>0.36</v>
      </c>
      <c r="K33" s="33"/>
    </row>
    <row r="34" spans="1:11" s="34" customFormat="1" ht="11.25" customHeight="1">
      <c r="A34" s="36" t="s">
        <v>25</v>
      </c>
      <c r="B34" s="30"/>
      <c r="C34" s="31">
        <v>1</v>
      </c>
      <c r="D34" s="31">
        <v>1</v>
      </c>
      <c r="E34" s="31">
        <v>2</v>
      </c>
      <c r="F34" s="32"/>
      <c r="G34" s="32"/>
      <c r="H34" s="104">
        <v>0.017</v>
      </c>
      <c r="I34" s="104">
        <v>0.017</v>
      </c>
      <c r="J34" s="104">
        <v>0.03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>
        <v>2</v>
      </c>
      <c r="D36" s="31">
        <v>2</v>
      </c>
      <c r="E36" s="31">
        <v>2</v>
      </c>
      <c r="F36" s="32"/>
      <c r="G36" s="32"/>
      <c r="H36" s="104">
        <v>0.024</v>
      </c>
      <c r="I36" s="104">
        <v>0.024</v>
      </c>
      <c r="J36" s="104">
        <v>0.024</v>
      </c>
      <c r="K36" s="33"/>
    </row>
    <row r="37" spans="1:11" s="43" customFormat="1" ht="11.25" customHeight="1">
      <c r="A37" s="37" t="s">
        <v>28</v>
      </c>
      <c r="B37" s="38"/>
      <c r="C37" s="39">
        <v>26</v>
      </c>
      <c r="D37" s="39">
        <v>28</v>
      </c>
      <c r="E37" s="39">
        <v>29</v>
      </c>
      <c r="F37" s="40">
        <v>103.57142857142857</v>
      </c>
      <c r="G37" s="41"/>
      <c r="H37" s="105">
        <v>0.37000000000000005</v>
      </c>
      <c r="I37" s="106">
        <v>0.401</v>
      </c>
      <c r="J37" s="106">
        <v>0.41400000000000003</v>
      </c>
      <c r="K37" s="42">
        <v>103.2418952618454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18</v>
      </c>
      <c r="D39" s="39">
        <v>18</v>
      </c>
      <c r="E39" s="39">
        <v>15</v>
      </c>
      <c r="F39" s="40">
        <v>83.33333333333333</v>
      </c>
      <c r="G39" s="41"/>
      <c r="H39" s="105">
        <v>0.159</v>
      </c>
      <c r="I39" s="106">
        <v>0.14</v>
      </c>
      <c r="J39" s="106">
        <v>0.13</v>
      </c>
      <c r="K39" s="42">
        <v>92.85714285714285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>
        <v>12</v>
      </c>
      <c r="D46" s="31">
        <v>12</v>
      </c>
      <c r="E46" s="31">
        <v>8</v>
      </c>
      <c r="F46" s="32"/>
      <c r="G46" s="32"/>
      <c r="H46" s="104">
        <v>0.36</v>
      </c>
      <c r="I46" s="104">
        <v>0.36</v>
      </c>
      <c r="J46" s="104">
        <v>0.24</v>
      </c>
      <c r="K46" s="33"/>
    </row>
    <row r="47" spans="1:11" s="34" customFormat="1" ht="11.25" customHeight="1">
      <c r="A47" s="36" t="s">
        <v>36</v>
      </c>
      <c r="B47" s="30"/>
      <c r="C47" s="31">
        <v>1</v>
      </c>
      <c r="D47" s="31">
        <v>1</v>
      </c>
      <c r="E47" s="31">
        <v>1</v>
      </c>
      <c r="F47" s="32"/>
      <c r="G47" s="32"/>
      <c r="H47" s="104">
        <v>0.025</v>
      </c>
      <c r="I47" s="104">
        <v>0.025</v>
      </c>
      <c r="J47" s="104">
        <v>0.02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>
        <v>13</v>
      </c>
      <c r="D50" s="39">
        <v>13</v>
      </c>
      <c r="E50" s="39">
        <v>9</v>
      </c>
      <c r="F50" s="40">
        <v>69.23076923076923</v>
      </c>
      <c r="G50" s="41"/>
      <c r="H50" s="105">
        <v>0.385</v>
      </c>
      <c r="I50" s="106">
        <v>0.385</v>
      </c>
      <c r="J50" s="106">
        <v>0.26</v>
      </c>
      <c r="K50" s="42">
        <v>67.53246753246754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05">
        <v>0.034</v>
      </c>
      <c r="I52" s="106">
        <v>0.034</v>
      </c>
      <c r="J52" s="106">
        <v>0.034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23</v>
      </c>
      <c r="D61" s="31">
        <v>25</v>
      </c>
      <c r="E61" s="31">
        <v>20</v>
      </c>
      <c r="F61" s="32"/>
      <c r="G61" s="32"/>
      <c r="H61" s="104">
        <v>0.69</v>
      </c>
      <c r="I61" s="104">
        <v>0.69</v>
      </c>
      <c r="J61" s="104">
        <v>0.6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>
        <v>33</v>
      </c>
      <c r="D63" s="31">
        <v>33</v>
      </c>
      <c r="E63" s="31">
        <v>33</v>
      </c>
      <c r="F63" s="32"/>
      <c r="G63" s="32"/>
      <c r="H63" s="104">
        <v>0.594</v>
      </c>
      <c r="I63" s="104">
        <v>0.594</v>
      </c>
      <c r="J63" s="104">
        <v>0.594</v>
      </c>
      <c r="K63" s="33"/>
    </row>
    <row r="64" spans="1:11" s="43" customFormat="1" ht="11.25" customHeight="1">
      <c r="A64" s="37" t="s">
        <v>50</v>
      </c>
      <c r="B64" s="38"/>
      <c r="C64" s="39">
        <v>56</v>
      </c>
      <c r="D64" s="39">
        <v>58</v>
      </c>
      <c r="E64" s="39">
        <v>53</v>
      </c>
      <c r="F64" s="40">
        <v>91.37931034482759</v>
      </c>
      <c r="G64" s="41"/>
      <c r="H64" s="105">
        <v>1.2839999999999998</v>
      </c>
      <c r="I64" s="106">
        <v>1.2839999999999998</v>
      </c>
      <c r="J64" s="106">
        <v>1.194</v>
      </c>
      <c r="K64" s="42">
        <v>92.99065420560748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12</v>
      </c>
      <c r="D66" s="39">
        <v>8</v>
      </c>
      <c r="E66" s="39">
        <v>11</v>
      </c>
      <c r="F66" s="40">
        <v>137.5</v>
      </c>
      <c r="G66" s="41"/>
      <c r="H66" s="105">
        <v>0.157</v>
      </c>
      <c r="I66" s="106">
        <v>0.108</v>
      </c>
      <c r="J66" s="106">
        <v>0.187</v>
      </c>
      <c r="K66" s="42">
        <v>173.14814814814815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25</v>
      </c>
      <c r="D72" s="31">
        <v>25</v>
      </c>
      <c r="E72" s="31">
        <v>25</v>
      </c>
      <c r="F72" s="32"/>
      <c r="G72" s="32"/>
      <c r="H72" s="104">
        <v>0.275</v>
      </c>
      <c r="I72" s="104">
        <v>0.275</v>
      </c>
      <c r="J72" s="104">
        <v>0.275</v>
      </c>
      <c r="K72" s="33"/>
    </row>
    <row r="73" spans="1:11" s="34" customFormat="1" ht="11.25" customHeight="1">
      <c r="A73" s="36" t="s">
        <v>56</v>
      </c>
      <c r="B73" s="30"/>
      <c r="C73" s="31">
        <v>20</v>
      </c>
      <c r="D73" s="31">
        <v>20</v>
      </c>
      <c r="E73" s="31">
        <v>20</v>
      </c>
      <c r="F73" s="32"/>
      <c r="G73" s="32"/>
      <c r="H73" s="104">
        <v>0.4</v>
      </c>
      <c r="I73" s="104">
        <v>0.4</v>
      </c>
      <c r="J73" s="104">
        <v>0.4</v>
      </c>
      <c r="K73" s="33"/>
    </row>
    <row r="74" spans="1:11" s="34" customFormat="1" ht="11.25" customHeight="1">
      <c r="A74" s="36" t="s">
        <v>57</v>
      </c>
      <c r="B74" s="30"/>
      <c r="C74" s="31">
        <v>2</v>
      </c>
      <c r="D74" s="31"/>
      <c r="E74" s="31"/>
      <c r="F74" s="32"/>
      <c r="G74" s="32"/>
      <c r="H74" s="104">
        <v>0.03</v>
      </c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>
        <v>2</v>
      </c>
      <c r="D75" s="31">
        <v>2</v>
      </c>
      <c r="E75" s="31">
        <v>2</v>
      </c>
      <c r="F75" s="32"/>
      <c r="G75" s="32"/>
      <c r="H75" s="104">
        <v>0.009</v>
      </c>
      <c r="I75" s="104">
        <v>0.02</v>
      </c>
      <c r="J75" s="104">
        <v>0.02</v>
      </c>
      <c r="K75" s="33"/>
    </row>
    <row r="76" spans="1:11" s="34" customFormat="1" ht="11.25" customHeight="1">
      <c r="A76" s="36" t="s">
        <v>59</v>
      </c>
      <c r="B76" s="30"/>
      <c r="C76" s="31">
        <v>5</v>
      </c>
      <c r="D76" s="31">
        <v>5</v>
      </c>
      <c r="E76" s="31">
        <v>5</v>
      </c>
      <c r="F76" s="32"/>
      <c r="G76" s="32"/>
      <c r="H76" s="104">
        <v>0.1</v>
      </c>
      <c r="I76" s="104">
        <v>0.1</v>
      </c>
      <c r="J76" s="104">
        <v>0.1</v>
      </c>
      <c r="K76" s="33"/>
    </row>
    <row r="77" spans="1:11" s="34" customFormat="1" ht="11.25" customHeight="1">
      <c r="A77" s="36" t="s">
        <v>60</v>
      </c>
      <c r="B77" s="30"/>
      <c r="C77" s="31">
        <v>2</v>
      </c>
      <c r="D77" s="31">
        <v>2</v>
      </c>
      <c r="E77" s="31">
        <v>2</v>
      </c>
      <c r="F77" s="32"/>
      <c r="G77" s="32"/>
      <c r="H77" s="104">
        <v>0.036</v>
      </c>
      <c r="I77" s="104">
        <v>0.036</v>
      </c>
      <c r="J77" s="104">
        <v>0.036</v>
      </c>
      <c r="K77" s="33"/>
    </row>
    <row r="78" spans="1:11" s="34" customFormat="1" ht="11.25" customHeight="1">
      <c r="A78" s="36" t="s">
        <v>61</v>
      </c>
      <c r="B78" s="30"/>
      <c r="C78" s="31">
        <v>25</v>
      </c>
      <c r="D78" s="31">
        <v>25</v>
      </c>
      <c r="E78" s="31">
        <v>25</v>
      </c>
      <c r="F78" s="32"/>
      <c r="G78" s="32"/>
      <c r="H78" s="104">
        <v>0.5</v>
      </c>
      <c r="I78" s="104">
        <v>0.5</v>
      </c>
      <c r="J78" s="104">
        <v>0.5</v>
      </c>
      <c r="K78" s="33"/>
    </row>
    <row r="79" spans="1:11" s="34" customFormat="1" ht="11.25" customHeight="1">
      <c r="A79" s="36" t="s">
        <v>62</v>
      </c>
      <c r="B79" s="30"/>
      <c r="C79" s="31">
        <v>9</v>
      </c>
      <c r="D79" s="31">
        <v>9</v>
      </c>
      <c r="E79" s="31"/>
      <c r="F79" s="32"/>
      <c r="G79" s="32"/>
      <c r="H79" s="104">
        <v>0.115</v>
      </c>
      <c r="I79" s="104">
        <v>0.113</v>
      </c>
      <c r="J79" s="104">
        <v>0.08</v>
      </c>
      <c r="K79" s="33"/>
    </row>
    <row r="80" spans="1:11" s="43" customFormat="1" ht="11.25" customHeight="1">
      <c r="A80" s="44" t="s">
        <v>63</v>
      </c>
      <c r="B80" s="38"/>
      <c r="C80" s="39">
        <v>90</v>
      </c>
      <c r="D80" s="39">
        <v>88</v>
      </c>
      <c r="E80" s="39">
        <v>79</v>
      </c>
      <c r="F80" s="40">
        <v>89.77272727272727</v>
      </c>
      <c r="G80" s="41"/>
      <c r="H80" s="105">
        <v>1.465</v>
      </c>
      <c r="I80" s="106">
        <v>1.444</v>
      </c>
      <c r="J80" s="106">
        <v>1.411</v>
      </c>
      <c r="K80" s="42">
        <v>97.71468144044321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8</v>
      </c>
      <c r="D82" s="31">
        <v>8</v>
      </c>
      <c r="E82" s="31">
        <v>8</v>
      </c>
      <c r="F82" s="32"/>
      <c r="G82" s="32"/>
      <c r="H82" s="104">
        <v>0.201</v>
      </c>
      <c r="I82" s="104">
        <v>0.201</v>
      </c>
      <c r="J82" s="104">
        <v>0.201</v>
      </c>
      <c r="K82" s="33"/>
    </row>
    <row r="83" spans="1:11" s="34" customFormat="1" ht="11.25" customHeight="1">
      <c r="A83" s="36" t="s">
        <v>65</v>
      </c>
      <c r="B83" s="30"/>
      <c r="C83" s="31">
        <v>8</v>
      </c>
      <c r="D83" s="31"/>
      <c r="E83" s="31"/>
      <c r="F83" s="32"/>
      <c r="G83" s="32"/>
      <c r="H83" s="104">
        <v>0.123</v>
      </c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>
        <v>16</v>
      </c>
      <c r="D84" s="39">
        <v>8</v>
      </c>
      <c r="E84" s="39">
        <v>8</v>
      </c>
      <c r="F84" s="40">
        <v>100</v>
      </c>
      <c r="G84" s="41"/>
      <c r="H84" s="105">
        <v>0.324</v>
      </c>
      <c r="I84" s="106">
        <v>0.201</v>
      </c>
      <c r="J84" s="106">
        <v>0.201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233</v>
      </c>
      <c r="D87" s="54">
        <v>223</v>
      </c>
      <c r="E87" s="54">
        <v>206</v>
      </c>
      <c r="F87" s="55">
        <f>IF(D87&gt;0,100*E87/D87,0)</f>
        <v>92.37668161434978</v>
      </c>
      <c r="G87" s="41"/>
      <c r="H87" s="109">
        <v>4.178</v>
      </c>
      <c r="I87" s="110">
        <v>3.997</v>
      </c>
      <c r="J87" s="110">
        <v>3.831</v>
      </c>
      <c r="K87" s="55">
        <f>IF(I87&gt;0,100*J87/I87,0)</f>
        <v>95.84688516387291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6" zoomScaleSheetLayoutView="96" zoomScalePageLayoutView="0" workbookViewId="0" topLeftCell="A1">
      <selection activeCell="L1" sqref="L1:AG16384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11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>
        <v>12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52</v>
      </c>
      <c r="D9" s="31">
        <v>36</v>
      </c>
      <c r="E9" s="31">
        <v>50</v>
      </c>
      <c r="F9" s="32"/>
      <c r="G9" s="32"/>
      <c r="H9" s="104">
        <v>0.893</v>
      </c>
      <c r="I9" s="104">
        <v>0.602</v>
      </c>
      <c r="J9" s="104">
        <v>0.761</v>
      </c>
      <c r="K9" s="33"/>
    </row>
    <row r="10" spans="1:11" s="34" customFormat="1" ht="11.25" customHeight="1">
      <c r="A10" s="36" t="s">
        <v>8</v>
      </c>
      <c r="B10" s="30"/>
      <c r="C10" s="31">
        <v>16</v>
      </c>
      <c r="D10" s="31">
        <v>16</v>
      </c>
      <c r="E10" s="31">
        <v>16</v>
      </c>
      <c r="F10" s="32"/>
      <c r="G10" s="32"/>
      <c r="H10" s="104">
        <v>0.284</v>
      </c>
      <c r="I10" s="104">
        <v>0.323</v>
      </c>
      <c r="J10" s="104">
        <v>0.267</v>
      </c>
      <c r="K10" s="33"/>
    </row>
    <row r="11" spans="1:11" s="34" customFormat="1" ht="11.25" customHeight="1">
      <c r="A11" s="29" t="s">
        <v>9</v>
      </c>
      <c r="B11" s="30"/>
      <c r="C11" s="31">
        <v>23</v>
      </c>
      <c r="D11" s="31">
        <v>22</v>
      </c>
      <c r="E11" s="31">
        <v>20</v>
      </c>
      <c r="F11" s="32"/>
      <c r="G11" s="32"/>
      <c r="H11" s="104">
        <v>0.493</v>
      </c>
      <c r="I11" s="104">
        <v>0.509</v>
      </c>
      <c r="J11" s="104">
        <v>0.368</v>
      </c>
      <c r="K11" s="33"/>
    </row>
    <row r="12" spans="1:11" s="34" customFormat="1" ht="11.25" customHeight="1">
      <c r="A12" s="36" t="s">
        <v>10</v>
      </c>
      <c r="B12" s="30"/>
      <c r="C12" s="31">
        <v>67</v>
      </c>
      <c r="D12" s="31">
        <v>68</v>
      </c>
      <c r="E12" s="31">
        <v>60</v>
      </c>
      <c r="F12" s="32"/>
      <c r="G12" s="32"/>
      <c r="H12" s="104">
        <v>1.73</v>
      </c>
      <c r="I12" s="104">
        <v>1.291</v>
      </c>
      <c r="J12" s="104">
        <v>1.292</v>
      </c>
      <c r="K12" s="33"/>
    </row>
    <row r="13" spans="1:11" s="43" customFormat="1" ht="11.25" customHeight="1">
      <c r="A13" s="37" t="s">
        <v>11</v>
      </c>
      <c r="B13" s="38"/>
      <c r="C13" s="39">
        <v>158</v>
      </c>
      <c r="D13" s="39">
        <v>142</v>
      </c>
      <c r="E13" s="39">
        <v>146</v>
      </c>
      <c r="F13" s="40">
        <v>102.8169014084507</v>
      </c>
      <c r="G13" s="41"/>
      <c r="H13" s="105">
        <v>3.4</v>
      </c>
      <c r="I13" s="106">
        <v>2.725</v>
      </c>
      <c r="J13" s="106">
        <v>2.6879999999999997</v>
      </c>
      <c r="K13" s="42">
        <v>98.64220183486236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7</v>
      </c>
      <c r="D15" s="39">
        <v>8</v>
      </c>
      <c r="E15" s="39">
        <v>7</v>
      </c>
      <c r="F15" s="40">
        <v>87.5</v>
      </c>
      <c r="G15" s="41"/>
      <c r="H15" s="105">
        <v>0.155</v>
      </c>
      <c r="I15" s="106">
        <v>0.15</v>
      </c>
      <c r="J15" s="106">
        <v>0.1</v>
      </c>
      <c r="K15" s="42">
        <v>66.66666666666667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1</v>
      </c>
      <c r="D17" s="39"/>
      <c r="E17" s="39"/>
      <c r="F17" s="40"/>
      <c r="G17" s="41"/>
      <c r="H17" s="105">
        <v>0.02</v>
      </c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46</v>
      </c>
      <c r="D19" s="31">
        <v>46</v>
      </c>
      <c r="E19" s="31">
        <v>46</v>
      </c>
      <c r="F19" s="32"/>
      <c r="G19" s="32"/>
      <c r="H19" s="104">
        <v>0.969</v>
      </c>
      <c r="I19" s="104">
        <v>0.969</v>
      </c>
      <c r="J19" s="104">
        <v>1.15</v>
      </c>
      <c r="K19" s="33"/>
    </row>
    <row r="20" spans="1:11" s="34" customFormat="1" ht="11.25" customHeight="1">
      <c r="A20" s="36" t="s">
        <v>15</v>
      </c>
      <c r="B20" s="30"/>
      <c r="C20" s="31">
        <v>67</v>
      </c>
      <c r="D20" s="31">
        <v>67</v>
      </c>
      <c r="E20" s="31">
        <v>108</v>
      </c>
      <c r="F20" s="32"/>
      <c r="G20" s="32"/>
      <c r="H20" s="104">
        <v>1.026</v>
      </c>
      <c r="I20" s="104">
        <v>1.026</v>
      </c>
      <c r="J20" s="104">
        <v>1.108</v>
      </c>
      <c r="K20" s="33"/>
    </row>
    <row r="21" spans="1:11" s="34" customFormat="1" ht="11.25" customHeight="1">
      <c r="A21" s="36" t="s">
        <v>16</v>
      </c>
      <c r="B21" s="30"/>
      <c r="C21" s="31">
        <v>108</v>
      </c>
      <c r="D21" s="31">
        <v>108</v>
      </c>
      <c r="E21" s="31">
        <v>108</v>
      </c>
      <c r="F21" s="32"/>
      <c r="G21" s="32"/>
      <c r="H21" s="104">
        <v>1.574</v>
      </c>
      <c r="I21" s="104">
        <v>1.544</v>
      </c>
      <c r="J21" s="104">
        <v>1.645</v>
      </c>
      <c r="K21" s="33"/>
    </row>
    <row r="22" spans="1:11" s="43" customFormat="1" ht="11.25" customHeight="1">
      <c r="A22" s="37" t="s">
        <v>17</v>
      </c>
      <c r="B22" s="38"/>
      <c r="C22" s="39">
        <v>221</v>
      </c>
      <c r="D22" s="39">
        <v>221</v>
      </c>
      <c r="E22" s="39">
        <v>262</v>
      </c>
      <c r="F22" s="40">
        <v>118.55203619909503</v>
      </c>
      <c r="G22" s="41"/>
      <c r="H22" s="105">
        <v>3.569</v>
      </c>
      <c r="I22" s="106">
        <v>3.539</v>
      </c>
      <c r="J22" s="106">
        <v>3.903</v>
      </c>
      <c r="K22" s="42">
        <v>110.28539135348969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61</v>
      </c>
      <c r="D24" s="39">
        <v>61</v>
      </c>
      <c r="E24" s="39">
        <v>68</v>
      </c>
      <c r="F24" s="40">
        <v>111.47540983606558</v>
      </c>
      <c r="G24" s="41"/>
      <c r="H24" s="105">
        <v>1.726</v>
      </c>
      <c r="I24" s="106">
        <v>1.726</v>
      </c>
      <c r="J24" s="106">
        <v>1.9</v>
      </c>
      <c r="K24" s="42">
        <v>110.0811123986095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29</v>
      </c>
      <c r="D26" s="39">
        <v>25</v>
      </c>
      <c r="E26" s="39">
        <v>25</v>
      </c>
      <c r="F26" s="40">
        <v>100</v>
      </c>
      <c r="G26" s="41"/>
      <c r="H26" s="105">
        <v>0.725</v>
      </c>
      <c r="I26" s="106">
        <v>0.725</v>
      </c>
      <c r="J26" s="106">
        <v>0.65</v>
      </c>
      <c r="K26" s="42">
        <v>89.65517241379311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3</v>
      </c>
      <c r="D28" s="31">
        <v>2</v>
      </c>
      <c r="E28" s="31">
        <v>2</v>
      </c>
      <c r="F28" s="32"/>
      <c r="G28" s="32"/>
      <c r="H28" s="104">
        <v>0.072</v>
      </c>
      <c r="I28" s="104"/>
      <c r="J28" s="104">
        <v>0.041</v>
      </c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/>
      <c r="E29" s="31"/>
      <c r="F29" s="32"/>
      <c r="G29" s="32"/>
      <c r="H29" s="104">
        <v>0.04</v>
      </c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>
        <v>331</v>
      </c>
      <c r="D30" s="31">
        <v>336</v>
      </c>
      <c r="E30" s="31">
        <v>324</v>
      </c>
      <c r="F30" s="32"/>
      <c r="G30" s="32"/>
      <c r="H30" s="104">
        <v>6.984</v>
      </c>
      <c r="I30" s="104">
        <v>6.984</v>
      </c>
      <c r="J30" s="104">
        <v>6.68</v>
      </c>
      <c r="K30" s="33"/>
    </row>
    <row r="31" spans="1:11" s="43" customFormat="1" ht="11.25" customHeight="1">
      <c r="A31" s="44" t="s">
        <v>23</v>
      </c>
      <c r="B31" s="38"/>
      <c r="C31" s="39">
        <v>336</v>
      </c>
      <c r="D31" s="39">
        <v>338</v>
      </c>
      <c r="E31" s="39">
        <v>326</v>
      </c>
      <c r="F31" s="40">
        <v>96.44970414201184</v>
      </c>
      <c r="G31" s="41"/>
      <c r="H31" s="105">
        <v>7.096</v>
      </c>
      <c r="I31" s="106">
        <v>6.984</v>
      </c>
      <c r="J31" s="106">
        <v>6.721</v>
      </c>
      <c r="K31" s="42">
        <v>96.23424971363116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93</v>
      </c>
      <c r="D33" s="31">
        <v>93</v>
      </c>
      <c r="E33" s="31">
        <v>90</v>
      </c>
      <c r="F33" s="32"/>
      <c r="G33" s="32"/>
      <c r="H33" s="104">
        <v>2.151</v>
      </c>
      <c r="I33" s="104">
        <v>2.2</v>
      </c>
      <c r="J33" s="104">
        <v>2.1</v>
      </c>
      <c r="K33" s="33"/>
    </row>
    <row r="34" spans="1:11" s="34" customFormat="1" ht="11.25" customHeight="1">
      <c r="A34" s="36" t="s">
        <v>25</v>
      </c>
      <c r="B34" s="30"/>
      <c r="C34" s="31">
        <v>23</v>
      </c>
      <c r="D34" s="31">
        <v>18</v>
      </c>
      <c r="E34" s="31">
        <v>17</v>
      </c>
      <c r="F34" s="32"/>
      <c r="G34" s="32"/>
      <c r="H34" s="104">
        <v>0.579</v>
      </c>
      <c r="I34" s="104">
        <v>0.5</v>
      </c>
      <c r="J34" s="104">
        <v>0.43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>
        <v>92</v>
      </c>
      <c r="D36" s="31">
        <v>110</v>
      </c>
      <c r="E36" s="31">
        <v>92</v>
      </c>
      <c r="F36" s="32"/>
      <c r="G36" s="32"/>
      <c r="H36" s="104">
        <v>2.116</v>
      </c>
      <c r="I36" s="104">
        <v>2.116</v>
      </c>
      <c r="J36" s="104">
        <v>2.116</v>
      </c>
      <c r="K36" s="33"/>
    </row>
    <row r="37" spans="1:11" s="43" customFormat="1" ht="11.25" customHeight="1">
      <c r="A37" s="37" t="s">
        <v>28</v>
      </c>
      <c r="B37" s="38"/>
      <c r="C37" s="39">
        <v>208</v>
      </c>
      <c r="D37" s="39">
        <v>221</v>
      </c>
      <c r="E37" s="39">
        <v>199</v>
      </c>
      <c r="F37" s="40">
        <v>90.04524886877829</v>
      </c>
      <c r="G37" s="41"/>
      <c r="H37" s="105">
        <v>4.846</v>
      </c>
      <c r="I37" s="106">
        <v>4.816000000000001</v>
      </c>
      <c r="J37" s="106">
        <v>4.646000000000001</v>
      </c>
      <c r="K37" s="42">
        <v>96.4700996677741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10</v>
      </c>
      <c r="D39" s="39">
        <v>14</v>
      </c>
      <c r="E39" s="39">
        <v>10</v>
      </c>
      <c r="F39" s="40">
        <v>71.42857142857143</v>
      </c>
      <c r="G39" s="41"/>
      <c r="H39" s="105">
        <v>0.199</v>
      </c>
      <c r="I39" s="106">
        <v>0.2</v>
      </c>
      <c r="J39" s="106">
        <v>0.19</v>
      </c>
      <c r="K39" s="42">
        <v>95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39</v>
      </c>
      <c r="D41" s="31">
        <v>39</v>
      </c>
      <c r="E41" s="31">
        <v>18</v>
      </c>
      <c r="F41" s="32"/>
      <c r="G41" s="32"/>
      <c r="H41" s="104">
        <v>1.242</v>
      </c>
      <c r="I41" s="104">
        <v>1.242</v>
      </c>
      <c r="J41" s="104">
        <v>0.578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>
        <v>37</v>
      </c>
      <c r="D43" s="31">
        <v>37</v>
      </c>
      <c r="E43" s="31">
        <v>45</v>
      </c>
      <c r="F43" s="32"/>
      <c r="G43" s="32"/>
      <c r="H43" s="104">
        <v>1.11</v>
      </c>
      <c r="I43" s="104">
        <v>1.11</v>
      </c>
      <c r="J43" s="104">
        <v>1.35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>
        <v>5</v>
      </c>
      <c r="D45" s="31">
        <v>5</v>
      </c>
      <c r="E45" s="31">
        <v>2</v>
      </c>
      <c r="F45" s="32"/>
      <c r="G45" s="32"/>
      <c r="H45" s="104">
        <v>0.128</v>
      </c>
      <c r="I45" s="104">
        <v>0.128</v>
      </c>
      <c r="J45" s="104">
        <v>0.048</v>
      </c>
      <c r="K45" s="33"/>
    </row>
    <row r="46" spans="1:11" s="34" customFormat="1" ht="11.25" customHeight="1">
      <c r="A46" s="36" t="s">
        <v>35</v>
      </c>
      <c r="B46" s="30"/>
      <c r="C46" s="31">
        <v>522</v>
      </c>
      <c r="D46" s="31">
        <v>522</v>
      </c>
      <c r="E46" s="31">
        <v>528</v>
      </c>
      <c r="F46" s="32"/>
      <c r="G46" s="32"/>
      <c r="H46" s="104">
        <v>25.056</v>
      </c>
      <c r="I46" s="104">
        <v>25.056</v>
      </c>
      <c r="J46" s="104">
        <v>24.288</v>
      </c>
      <c r="K46" s="33"/>
    </row>
    <row r="47" spans="1:11" s="34" customFormat="1" ht="11.25" customHeight="1">
      <c r="A47" s="36" t="s">
        <v>36</v>
      </c>
      <c r="B47" s="30"/>
      <c r="C47" s="31">
        <v>9</v>
      </c>
      <c r="D47" s="31">
        <v>9</v>
      </c>
      <c r="E47" s="31">
        <v>15</v>
      </c>
      <c r="F47" s="32"/>
      <c r="G47" s="32"/>
      <c r="H47" s="104">
        <v>0.378</v>
      </c>
      <c r="I47" s="104">
        <v>0.378</v>
      </c>
      <c r="J47" s="104">
        <v>0.45</v>
      </c>
      <c r="K47" s="33"/>
    </row>
    <row r="48" spans="1:11" s="34" customFormat="1" ht="11.25" customHeight="1">
      <c r="A48" s="36" t="s">
        <v>37</v>
      </c>
      <c r="B48" s="30"/>
      <c r="C48" s="31">
        <v>168</v>
      </c>
      <c r="D48" s="31">
        <v>168</v>
      </c>
      <c r="E48" s="31">
        <v>160</v>
      </c>
      <c r="F48" s="32"/>
      <c r="G48" s="32"/>
      <c r="H48" s="104">
        <v>7.56</v>
      </c>
      <c r="I48" s="104">
        <v>7.56</v>
      </c>
      <c r="J48" s="104">
        <v>7.2</v>
      </c>
      <c r="K48" s="33"/>
    </row>
    <row r="49" spans="1:11" s="34" customFormat="1" ht="11.25" customHeight="1">
      <c r="A49" s="36" t="s">
        <v>38</v>
      </c>
      <c r="B49" s="30"/>
      <c r="C49" s="31">
        <v>1</v>
      </c>
      <c r="D49" s="31">
        <v>1</v>
      </c>
      <c r="E49" s="31">
        <v>2</v>
      </c>
      <c r="F49" s="32"/>
      <c r="G49" s="32"/>
      <c r="H49" s="104">
        <v>0.03</v>
      </c>
      <c r="I49" s="104">
        <v>0.03</v>
      </c>
      <c r="J49" s="104">
        <v>0.06</v>
      </c>
      <c r="K49" s="33"/>
    </row>
    <row r="50" spans="1:11" s="43" customFormat="1" ht="11.25" customHeight="1">
      <c r="A50" s="44" t="s">
        <v>39</v>
      </c>
      <c r="B50" s="38"/>
      <c r="C50" s="39">
        <v>781</v>
      </c>
      <c r="D50" s="39">
        <v>781</v>
      </c>
      <c r="E50" s="39">
        <v>770</v>
      </c>
      <c r="F50" s="40">
        <v>98.59154929577464</v>
      </c>
      <c r="G50" s="41"/>
      <c r="H50" s="105">
        <v>35.504000000000005</v>
      </c>
      <c r="I50" s="106">
        <v>35.504000000000005</v>
      </c>
      <c r="J50" s="106">
        <v>33.974000000000004</v>
      </c>
      <c r="K50" s="42">
        <v>95.69062640829202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4</v>
      </c>
      <c r="D52" s="39">
        <v>3</v>
      </c>
      <c r="E52" s="39">
        <v>4</v>
      </c>
      <c r="F52" s="40">
        <v>133.33333333333334</v>
      </c>
      <c r="G52" s="41"/>
      <c r="H52" s="105">
        <v>0.112</v>
      </c>
      <c r="I52" s="106">
        <v>0.084</v>
      </c>
      <c r="J52" s="106">
        <v>0.112</v>
      </c>
      <c r="K52" s="42">
        <v>133.33333333333334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>
        <v>2</v>
      </c>
      <c r="D55" s="31">
        <v>2</v>
      </c>
      <c r="E55" s="31">
        <v>2</v>
      </c>
      <c r="F55" s="32"/>
      <c r="G55" s="32"/>
      <c r="H55" s="104">
        <v>0.04</v>
      </c>
      <c r="I55" s="104">
        <v>0.04</v>
      </c>
      <c r="J55" s="104">
        <v>0.04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>
        <v>4</v>
      </c>
      <c r="D57" s="31">
        <v>5</v>
      </c>
      <c r="E57" s="31">
        <v>4</v>
      </c>
      <c r="F57" s="32"/>
      <c r="G57" s="32"/>
      <c r="H57" s="104">
        <v>0.04</v>
      </c>
      <c r="I57" s="104">
        <v>0.05</v>
      </c>
      <c r="J57" s="104">
        <v>0.04</v>
      </c>
      <c r="K57" s="33"/>
    </row>
    <row r="58" spans="1:11" s="34" customFormat="1" ht="11.25" customHeight="1">
      <c r="A58" s="36" t="s">
        <v>45</v>
      </c>
      <c r="B58" s="30"/>
      <c r="C58" s="31">
        <v>27</v>
      </c>
      <c r="D58" s="31">
        <v>27</v>
      </c>
      <c r="E58" s="31">
        <v>22</v>
      </c>
      <c r="F58" s="32"/>
      <c r="G58" s="32"/>
      <c r="H58" s="104">
        <v>0.945</v>
      </c>
      <c r="I58" s="104">
        <v>0.945</v>
      </c>
      <c r="J58" s="104">
        <v>0.77</v>
      </c>
      <c r="K58" s="33"/>
    </row>
    <row r="59" spans="1:11" s="43" customFormat="1" ht="11.25" customHeight="1">
      <c r="A59" s="37" t="s">
        <v>46</v>
      </c>
      <c r="B59" s="38"/>
      <c r="C59" s="39">
        <v>33</v>
      </c>
      <c r="D59" s="39">
        <v>34</v>
      </c>
      <c r="E59" s="39">
        <v>28</v>
      </c>
      <c r="F59" s="40">
        <v>82.3529411764706</v>
      </c>
      <c r="G59" s="41"/>
      <c r="H59" s="105">
        <v>1.025</v>
      </c>
      <c r="I59" s="106">
        <v>1.035</v>
      </c>
      <c r="J59" s="106">
        <v>0.85</v>
      </c>
      <c r="K59" s="42">
        <v>82.1256038647343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72</v>
      </c>
      <c r="D61" s="31">
        <v>90</v>
      </c>
      <c r="E61" s="31">
        <v>65</v>
      </c>
      <c r="F61" s="32"/>
      <c r="G61" s="32"/>
      <c r="H61" s="104">
        <v>3.528</v>
      </c>
      <c r="I61" s="104">
        <v>3.5</v>
      </c>
      <c r="J61" s="104">
        <v>3.25</v>
      </c>
      <c r="K61" s="33"/>
    </row>
    <row r="62" spans="1:11" s="34" customFormat="1" ht="11.25" customHeight="1">
      <c r="A62" s="36" t="s">
        <v>48</v>
      </c>
      <c r="B62" s="30"/>
      <c r="C62" s="31">
        <v>24</v>
      </c>
      <c r="D62" s="31">
        <v>25</v>
      </c>
      <c r="E62" s="31">
        <v>32</v>
      </c>
      <c r="F62" s="32"/>
      <c r="G62" s="32"/>
      <c r="H62" s="104">
        <v>0.54</v>
      </c>
      <c r="I62" s="104">
        <v>0.6</v>
      </c>
      <c r="J62" s="104">
        <v>0.8</v>
      </c>
      <c r="K62" s="33"/>
    </row>
    <row r="63" spans="1:11" s="34" customFormat="1" ht="11.25" customHeight="1">
      <c r="A63" s="36" t="s">
        <v>49</v>
      </c>
      <c r="B63" s="30"/>
      <c r="C63" s="31">
        <v>37</v>
      </c>
      <c r="D63" s="31">
        <v>37</v>
      </c>
      <c r="E63" s="31">
        <v>37</v>
      </c>
      <c r="F63" s="32"/>
      <c r="G63" s="32"/>
      <c r="H63" s="104">
        <v>1.036</v>
      </c>
      <c r="I63" s="104">
        <v>1.036</v>
      </c>
      <c r="J63" s="104">
        <v>1.036</v>
      </c>
      <c r="K63" s="33"/>
    </row>
    <row r="64" spans="1:11" s="43" customFormat="1" ht="11.25" customHeight="1">
      <c r="A64" s="37" t="s">
        <v>50</v>
      </c>
      <c r="B64" s="38"/>
      <c r="C64" s="39">
        <v>133</v>
      </c>
      <c r="D64" s="39">
        <v>152</v>
      </c>
      <c r="E64" s="39">
        <v>134</v>
      </c>
      <c r="F64" s="40">
        <v>88.15789473684211</v>
      </c>
      <c r="G64" s="41"/>
      <c r="H64" s="105">
        <v>5.103999999999999</v>
      </c>
      <c r="I64" s="106">
        <v>5.135999999999999</v>
      </c>
      <c r="J64" s="106">
        <v>5.086</v>
      </c>
      <c r="K64" s="42">
        <v>99.02647975077883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31</v>
      </c>
      <c r="D66" s="39">
        <v>25</v>
      </c>
      <c r="E66" s="39">
        <v>25</v>
      </c>
      <c r="F66" s="40">
        <v>100</v>
      </c>
      <c r="G66" s="41"/>
      <c r="H66" s="105">
        <v>0.837</v>
      </c>
      <c r="I66" s="106">
        <v>0.656</v>
      </c>
      <c r="J66" s="106">
        <v>0.792</v>
      </c>
      <c r="K66" s="42">
        <v>120.73170731707317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3</v>
      </c>
      <c r="D68" s="31"/>
      <c r="E68" s="31"/>
      <c r="F68" s="32"/>
      <c r="G68" s="32"/>
      <c r="H68" s="104">
        <v>0.09</v>
      </c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>
        <v>33</v>
      </c>
      <c r="D69" s="31">
        <v>35</v>
      </c>
      <c r="E69" s="31">
        <v>30</v>
      </c>
      <c r="F69" s="32"/>
      <c r="G69" s="32"/>
      <c r="H69" s="104">
        <v>1.089</v>
      </c>
      <c r="I69" s="104">
        <v>1.2</v>
      </c>
      <c r="J69" s="104">
        <v>1</v>
      </c>
      <c r="K69" s="33"/>
    </row>
    <row r="70" spans="1:11" s="43" customFormat="1" ht="11.25" customHeight="1">
      <c r="A70" s="37" t="s">
        <v>54</v>
      </c>
      <c r="B70" s="38"/>
      <c r="C70" s="39">
        <v>36</v>
      </c>
      <c r="D70" s="39">
        <v>35</v>
      </c>
      <c r="E70" s="39">
        <v>30</v>
      </c>
      <c r="F70" s="40">
        <v>85.71428571428571</v>
      </c>
      <c r="G70" s="41"/>
      <c r="H70" s="105">
        <v>1.179</v>
      </c>
      <c r="I70" s="106">
        <v>1.2</v>
      </c>
      <c r="J70" s="106">
        <v>1</v>
      </c>
      <c r="K70" s="42">
        <v>83.33333333333334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10</v>
      </c>
      <c r="D72" s="31">
        <v>10</v>
      </c>
      <c r="E72" s="31">
        <v>10</v>
      </c>
      <c r="F72" s="32"/>
      <c r="G72" s="32"/>
      <c r="H72" s="104">
        <v>0.165</v>
      </c>
      <c r="I72" s="104">
        <v>0.165</v>
      </c>
      <c r="J72" s="104">
        <v>0.165</v>
      </c>
      <c r="K72" s="33"/>
    </row>
    <row r="73" spans="1:11" s="34" customFormat="1" ht="11.25" customHeight="1">
      <c r="A73" s="36" t="s">
        <v>56</v>
      </c>
      <c r="B73" s="30"/>
      <c r="C73" s="31">
        <v>373</v>
      </c>
      <c r="D73" s="31">
        <v>230</v>
      </c>
      <c r="E73" s="31">
        <v>373</v>
      </c>
      <c r="F73" s="32"/>
      <c r="G73" s="32"/>
      <c r="H73" s="104">
        <v>5.741</v>
      </c>
      <c r="I73" s="104">
        <v>5.741</v>
      </c>
      <c r="J73" s="104">
        <v>5.74</v>
      </c>
      <c r="K73" s="33"/>
    </row>
    <row r="74" spans="1:11" s="34" customFormat="1" ht="11.25" customHeight="1">
      <c r="A74" s="36" t="s">
        <v>57</v>
      </c>
      <c r="B74" s="30"/>
      <c r="C74" s="31">
        <v>2</v>
      </c>
      <c r="D74" s="31">
        <v>1</v>
      </c>
      <c r="E74" s="31">
        <v>3</v>
      </c>
      <c r="F74" s="32"/>
      <c r="G74" s="32"/>
      <c r="H74" s="104">
        <v>0.04</v>
      </c>
      <c r="I74" s="104">
        <v>0.02</v>
      </c>
      <c r="J74" s="104">
        <v>0.063</v>
      </c>
      <c r="K74" s="33"/>
    </row>
    <row r="75" spans="1:11" s="34" customFormat="1" ht="11.25" customHeight="1">
      <c r="A75" s="36" t="s">
        <v>58</v>
      </c>
      <c r="B75" s="30"/>
      <c r="C75" s="31">
        <v>12</v>
      </c>
      <c r="D75" s="31">
        <v>17</v>
      </c>
      <c r="E75" s="31">
        <v>19</v>
      </c>
      <c r="F75" s="32"/>
      <c r="G75" s="32"/>
      <c r="H75" s="104">
        <v>0.345</v>
      </c>
      <c r="I75" s="104">
        <v>0.57</v>
      </c>
      <c r="J75" s="104">
        <v>0.57</v>
      </c>
      <c r="K75" s="33"/>
    </row>
    <row r="76" spans="1:11" s="34" customFormat="1" ht="11.25" customHeight="1">
      <c r="A76" s="36" t="s">
        <v>59</v>
      </c>
      <c r="B76" s="30"/>
      <c r="C76" s="31">
        <v>30</v>
      </c>
      <c r="D76" s="31">
        <v>30</v>
      </c>
      <c r="E76" s="31">
        <v>50</v>
      </c>
      <c r="F76" s="32"/>
      <c r="G76" s="32"/>
      <c r="H76" s="104">
        <v>1.5</v>
      </c>
      <c r="I76" s="104">
        <v>1.5</v>
      </c>
      <c r="J76" s="104">
        <v>1.5</v>
      </c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3</v>
      </c>
      <c r="E77" s="31">
        <v>1</v>
      </c>
      <c r="F77" s="32"/>
      <c r="G77" s="32"/>
      <c r="H77" s="104">
        <v>0.02</v>
      </c>
      <c r="I77" s="104">
        <v>0.02</v>
      </c>
      <c r="J77" s="104">
        <v>0.02</v>
      </c>
      <c r="K77" s="33"/>
    </row>
    <row r="78" spans="1:11" s="34" customFormat="1" ht="11.25" customHeight="1">
      <c r="A78" s="36" t="s">
        <v>61</v>
      </c>
      <c r="B78" s="30"/>
      <c r="C78" s="31">
        <v>40</v>
      </c>
      <c r="D78" s="31">
        <v>40</v>
      </c>
      <c r="E78" s="31">
        <v>40</v>
      </c>
      <c r="F78" s="32"/>
      <c r="G78" s="32"/>
      <c r="H78" s="104">
        <v>1.08</v>
      </c>
      <c r="I78" s="104">
        <v>1.08</v>
      </c>
      <c r="J78" s="104">
        <v>1</v>
      </c>
      <c r="K78" s="33"/>
    </row>
    <row r="79" spans="1:11" s="34" customFormat="1" ht="11.25" customHeight="1">
      <c r="A79" s="36" t="s">
        <v>62</v>
      </c>
      <c r="B79" s="30"/>
      <c r="C79" s="31">
        <v>134</v>
      </c>
      <c r="D79" s="31">
        <v>133</v>
      </c>
      <c r="E79" s="31">
        <v>150</v>
      </c>
      <c r="F79" s="32"/>
      <c r="G79" s="32"/>
      <c r="H79" s="104">
        <v>3.189</v>
      </c>
      <c r="I79" s="104">
        <v>3.189</v>
      </c>
      <c r="J79" s="104">
        <v>3.6</v>
      </c>
      <c r="K79" s="33"/>
    </row>
    <row r="80" spans="1:11" s="43" customFormat="1" ht="11.25" customHeight="1">
      <c r="A80" s="44" t="s">
        <v>63</v>
      </c>
      <c r="B80" s="38"/>
      <c r="C80" s="39">
        <v>602</v>
      </c>
      <c r="D80" s="39">
        <v>464</v>
      </c>
      <c r="E80" s="39">
        <v>646</v>
      </c>
      <c r="F80" s="40">
        <v>139.22413793103448</v>
      </c>
      <c r="G80" s="41"/>
      <c r="H80" s="105">
        <v>12.079999999999998</v>
      </c>
      <c r="I80" s="106">
        <v>12.285</v>
      </c>
      <c r="J80" s="106">
        <v>12.658</v>
      </c>
      <c r="K80" s="42">
        <v>103.03622303622303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86</v>
      </c>
      <c r="D82" s="31">
        <v>75</v>
      </c>
      <c r="E82" s="31">
        <v>86</v>
      </c>
      <c r="F82" s="32"/>
      <c r="G82" s="32"/>
      <c r="H82" s="104">
        <v>2.061</v>
      </c>
      <c r="I82" s="104">
        <v>2.061</v>
      </c>
      <c r="J82" s="104">
        <v>2.061</v>
      </c>
      <c r="K82" s="33"/>
    </row>
    <row r="83" spans="1:11" s="34" customFormat="1" ht="11.25" customHeight="1">
      <c r="A83" s="36" t="s">
        <v>65</v>
      </c>
      <c r="B83" s="30"/>
      <c r="C83" s="31">
        <v>110</v>
      </c>
      <c r="D83" s="31">
        <v>90</v>
      </c>
      <c r="E83" s="31">
        <v>110</v>
      </c>
      <c r="F83" s="32"/>
      <c r="G83" s="32"/>
      <c r="H83" s="104">
        <v>1.999</v>
      </c>
      <c r="I83" s="104">
        <v>2</v>
      </c>
      <c r="J83" s="104">
        <v>2</v>
      </c>
      <c r="K83" s="33"/>
    </row>
    <row r="84" spans="1:11" s="43" customFormat="1" ht="11.25" customHeight="1">
      <c r="A84" s="37" t="s">
        <v>66</v>
      </c>
      <c r="B84" s="38"/>
      <c r="C84" s="39">
        <v>196</v>
      </c>
      <c r="D84" s="39">
        <v>165</v>
      </c>
      <c r="E84" s="39">
        <v>196</v>
      </c>
      <c r="F84" s="40">
        <v>118.78787878787878</v>
      </c>
      <c r="G84" s="41"/>
      <c r="H84" s="105">
        <v>4.0600000000000005</v>
      </c>
      <c r="I84" s="106">
        <v>4.061</v>
      </c>
      <c r="J84" s="106">
        <v>4.061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2847</v>
      </c>
      <c r="D87" s="54">
        <v>2689</v>
      </c>
      <c r="E87" s="54">
        <v>2876</v>
      </c>
      <c r="F87" s="55">
        <f>IF(D87&gt;0,100*E87/D87,0)</f>
        <v>106.95425808850874</v>
      </c>
      <c r="G87" s="41"/>
      <c r="H87" s="109">
        <v>81.63700000000001</v>
      </c>
      <c r="I87" s="110">
        <v>80.826</v>
      </c>
      <c r="J87" s="110">
        <v>79.33100000000002</v>
      </c>
      <c r="K87" s="55">
        <f>IF(I87&gt;0,100*J87/I87,0)</f>
        <v>98.15034766040634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1695</v>
      </c>
      <c r="D9" s="31">
        <v>1700</v>
      </c>
      <c r="E9" s="31">
        <v>1700</v>
      </c>
      <c r="F9" s="32"/>
      <c r="G9" s="32"/>
      <c r="H9" s="104">
        <v>5.068</v>
      </c>
      <c r="I9" s="104">
        <v>8.5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3189</v>
      </c>
      <c r="D10" s="31">
        <v>1816</v>
      </c>
      <c r="E10" s="31">
        <v>1816</v>
      </c>
      <c r="F10" s="32"/>
      <c r="G10" s="32"/>
      <c r="H10" s="104">
        <v>7.494</v>
      </c>
      <c r="I10" s="104">
        <v>4.268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8207</v>
      </c>
      <c r="D11" s="31">
        <v>9230</v>
      </c>
      <c r="E11" s="31">
        <v>9230</v>
      </c>
      <c r="F11" s="32"/>
      <c r="G11" s="32"/>
      <c r="H11" s="104">
        <v>22.159</v>
      </c>
      <c r="I11" s="104">
        <v>24.921</v>
      </c>
      <c r="J11" s="104"/>
      <c r="K11" s="33"/>
    </row>
    <row r="12" spans="1:11" s="34" customFormat="1" ht="11.25" customHeight="1">
      <c r="A12" s="36" t="s">
        <v>10</v>
      </c>
      <c r="B12" s="30"/>
      <c r="C12" s="31">
        <v>196</v>
      </c>
      <c r="D12" s="31">
        <v>196</v>
      </c>
      <c r="E12" s="31">
        <v>196</v>
      </c>
      <c r="F12" s="32"/>
      <c r="G12" s="32"/>
      <c r="H12" s="104">
        <v>0.431</v>
      </c>
      <c r="I12" s="104">
        <v>0.431</v>
      </c>
      <c r="J12" s="104"/>
      <c r="K12" s="33"/>
    </row>
    <row r="13" spans="1:11" s="43" customFormat="1" ht="11.25" customHeight="1">
      <c r="A13" s="37" t="s">
        <v>11</v>
      </c>
      <c r="B13" s="38"/>
      <c r="C13" s="39">
        <v>13287</v>
      </c>
      <c r="D13" s="39">
        <v>12942</v>
      </c>
      <c r="E13" s="39">
        <v>12942</v>
      </c>
      <c r="F13" s="40">
        <v>100</v>
      </c>
      <c r="G13" s="41"/>
      <c r="H13" s="105">
        <v>35.151999999999994</v>
      </c>
      <c r="I13" s="106">
        <v>38.12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85</v>
      </c>
      <c r="D15" s="39">
        <v>55</v>
      </c>
      <c r="E15" s="39">
        <v>55</v>
      </c>
      <c r="F15" s="40">
        <v>100</v>
      </c>
      <c r="G15" s="41"/>
      <c r="H15" s="105">
        <v>0.024</v>
      </c>
      <c r="I15" s="106">
        <v>0.12</v>
      </c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659</v>
      </c>
      <c r="D17" s="39">
        <v>659</v>
      </c>
      <c r="E17" s="39"/>
      <c r="F17" s="40"/>
      <c r="G17" s="41"/>
      <c r="H17" s="105">
        <v>1.489</v>
      </c>
      <c r="I17" s="106">
        <v>2.233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22889</v>
      </c>
      <c r="D19" s="31">
        <v>24018</v>
      </c>
      <c r="E19" s="31">
        <v>24018</v>
      </c>
      <c r="F19" s="32"/>
      <c r="G19" s="32"/>
      <c r="H19" s="104">
        <v>125.89</v>
      </c>
      <c r="I19" s="104">
        <v>162.122</v>
      </c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22889</v>
      </c>
      <c r="D22" s="39">
        <v>24018</v>
      </c>
      <c r="E22" s="39">
        <v>24018</v>
      </c>
      <c r="F22" s="40">
        <v>100</v>
      </c>
      <c r="G22" s="41"/>
      <c r="H22" s="105">
        <v>125.89</v>
      </c>
      <c r="I22" s="106">
        <v>162.122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78018</v>
      </c>
      <c r="D24" s="39">
        <v>79114</v>
      </c>
      <c r="E24" s="39">
        <v>78000</v>
      </c>
      <c r="F24" s="40">
        <v>98.59190535177086</v>
      </c>
      <c r="G24" s="41"/>
      <c r="H24" s="105">
        <v>391.427</v>
      </c>
      <c r="I24" s="106">
        <v>405.646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29834</v>
      </c>
      <c r="D26" s="39">
        <v>31000</v>
      </c>
      <c r="E26" s="39">
        <v>27500</v>
      </c>
      <c r="F26" s="40">
        <v>88.70967741935483</v>
      </c>
      <c r="G26" s="41"/>
      <c r="H26" s="105">
        <v>157.395</v>
      </c>
      <c r="I26" s="106">
        <v>141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63737</v>
      </c>
      <c r="D28" s="31">
        <v>66721</v>
      </c>
      <c r="E28" s="31">
        <v>67000</v>
      </c>
      <c r="F28" s="32"/>
      <c r="G28" s="32"/>
      <c r="H28" s="104">
        <v>269.358</v>
      </c>
      <c r="I28" s="104">
        <v>240.952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35068</v>
      </c>
      <c r="D29" s="31">
        <v>30892</v>
      </c>
      <c r="E29" s="31">
        <v>30892</v>
      </c>
      <c r="F29" s="32"/>
      <c r="G29" s="32"/>
      <c r="H29" s="104">
        <v>84.324</v>
      </c>
      <c r="I29" s="104">
        <v>58.362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47496</v>
      </c>
      <c r="D30" s="31">
        <v>51864</v>
      </c>
      <c r="E30" s="31">
        <v>53000</v>
      </c>
      <c r="F30" s="32"/>
      <c r="G30" s="32"/>
      <c r="H30" s="104">
        <v>156.671</v>
      </c>
      <c r="I30" s="104">
        <v>167.178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146301</v>
      </c>
      <c r="D31" s="39">
        <v>149477</v>
      </c>
      <c r="E31" s="39">
        <v>150892</v>
      </c>
      <c r="F31" s="40">
        <v>100.94663393030366</v>
      </c>
      <c r="G31" s="41"/>
      <c r="H31" s="105">
        <v>510.353</v>
      </c>
      <c r="I31" s="106">
        <v>466.492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22107</v>
      </c>
      <c r="D33" s="31">
        <v>19200</v>
      </c>
      <c r="E33" s="31">
        <v>19000</v>
      </c>
      <c r="F33" s="32"/>
      <c r="G33" s="32"/>
      <c r="H33" s="104">
        <v>113.15</v>
      </c>
      <c r="I33" s="104">
        <v>84.26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11630</v>
      </c>
      <c r="D34" s="31">
        <v>10700</v>
      </c>
      <c r="E34" s="31">
        <v>10700</v>
      </c>
      <c r="F34" s="32"/>
      <c r="G34" s="32"/>
      <c r="H34" s="104">
        <v>45.802</v>
      </c>
      <c r="I34" s="104">
        <v>40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50709</v>
      </c>
      <c r="D35" s="31">
        <v>44000</v>
      </c>
      <c r="E35" s="31">
        <v>44000</v>
      </c>
      <c r="F35" s="32"/>
      <c r="G35" s="32"/>
      <c r="H35" s="104">
        <v>222.594</v>
      </c>
      <c r="I35" s="104">
        <v>135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6074</v>
      </c>
      <c r="D36" s="31">
        <v>6074</v>
      </c>
      <c r="E36" s="31">
        <v>6074</v>
      </c>
      <c r="F36" s="32"/>
      <c r="G36" s="32"/>
      <c r="H36" s="104">
        <v>22.929</v>
      </c>
      <c r="I36" s="104">
        <v>6.074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90520</v>
      </c>
      <c r="D37" s="39">
        <v>79974</v>
      </c>
      <c r="E37" s="39">
        <v>79774</v>
      </c>
      <c r="F37" s="40">
        <v>99.74991872358517</v>
      </c>
      <c r="G37" s="41"/>
      <c r="H37" s="105">
        <v>404.47499999999997</v>
      </c>
      <c r="I37" s="106">
        <v>265.334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5970</v>
      </c>
      <c r="D39" s="39">
        <v>5900</v>
      </c>
      <c r="E39" s="39">
        <v>5400</v>
      </c>
      <c r="F39" s="40">
        <v>91.52542372881356</v>
      </c>
      <c r="G39" s="41"/>
      <c r="H39" s="105">
        <v>11.373</v>
      </c>
      <c r="I39" s="106">
        <v>9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34848</v>
      </c>
      <c r="D41" s="31">
        <v>33257</v>
      </c>
      <c r="E41" s="31">
        <v>36400</v>
      </c>
      <c r="F41" s="32"/>
      <c r="G41" s="32"/>
      <c r="H41" s="104">
        <v>119.9</v>
      </c>
      <c r="I41" s="104">
        <v>51.844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222769</v>
      </c>
      <c r="D42" s="31">
        <v>210479</v>
      </c>
      <c r="E42" s="31">
        <v>210500</v>
      </c>
      <c r="F42" s="32"/>
      <c r="G42" s="32"/>
      <c r="H42" s="104">
        <v>1024.431</v>
      </c>
      <c r="I42" s="104">
        <v>795.962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64631</v>
      </c>
      <c r="D43" s="31">
        <v>51362</v>
      </c>
      <c r="E43" s="31">
        <v>58000</v>
      </c>
      <c r="F43" s="32"/>
      <c r="G43" s="32"/>
      <c r="H43" s="104">
        <v>313.56</v>
      </c>
      <c r="I43" s="104">
        <v>182.497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130249</v>
      </c>
      <c r="D44" s="31">
        <v>114068</v>
      </c>
      <c r="E44" s="31">
        <v>102664</v>
      </c>
      <c r="F44" s="32"/>
      <c r="G44" s="32"/>
      <c r="H44" s="104">
        <v>553.584</v>
      </c>
      <c r="I44" s="104">
        <v>364.168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71358</v>
      </c>
      <c r="D45" s="31">
        <v>57751</v>
      </c>
      <c r="E45" s="31">
        <v>73000</v>
      </c>
      <c r="F45" s="32"/>
      <c r="G45" s="32"/>
      <c r="H45" s="104">
        <v>288.475</v>
      </c>
      <c r="I45" s="104">
        <v>111.565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72711</v>
      </c>
      <c r="D46" s="31">
        <v>71630</v>
      </c>
      <c r="E46" s="31">
        <v>71000</v>
      </c>
      <c r="F46" s="32"/>
      <c r="G46" s="32"/>
      <c r="H46" s="104">
        <v>231.576</v>
      </c>
      <c r="I46" s="104">
        <v>156.583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100759</v>
      </c>
      <c r="D47" s="31">
        <v>98649</v>
      </c>
      <c r="E47" s="31">
        <v>94200</v>
      </c>
      <c r="F47" s="32"/>
      <c r="G47" s="32"/>
      <c r="H47" s="104">
        <v>369.944</v>
      </c>
      <c r="I47" s="104">
        <v>305.162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107564</v>
      </c>
      <c r="D48" s="31">
        <v>99137</v>
      </c>
      <c r="E48" s="31">
        <v>105000</v>
      </c>
      <c r="F48" s="32"/>
      <c r="G48" s="32"/>
      <c r="H48" s="104">
        <v>434.551</v>
      </c>
      <c r="I48" s="104">
        <v>234.098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67768</v>
      </c>
      <c r="D49" s="31">
        <v>62640</v>
      </c>
      <c r="E49" s="31">
        <v>62500</v>
      </c>
      <c r="F49" s="32"/>
      <c r="G49" s="32"/>
      <c r="H49" s="104">
        <v>257.546</v>
      </c>
      <c r="I49" s="104">
        <v>158.467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872657</v>
      </c>
      <c r="D50" s="39">
        <v>798973</v>
      </c>
      <c r="E50" s="39">
        <v>813264</v>
      </c>
      <c r="F50" s="40">
        <v>101.78867120666155</v>
      </c>
      <c r="G50" s="41"/>
      <c r="H50" s="105">
        <v>3593.5669999999996</v>
      </c>
      <c r="I50" s="106">
        <v>2360.3460000000005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17213</v>
      </c>
      <c r="D52" s="39">
        <v>17213</v>
      </c>
      <c r="E52" s="39">
        <v>17213</v>
      </c>
      <c r="F52" s="40">
        <v>100</v>
      </c>
      <c r="G52" s="41"/>
      <c r="H52" s="105">
        <v>59.217</v>
      </c>
      <c r="I52" s="106">
        <v>59.217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62150</v>
      </c>
      <c r="D54" s="31">
        <v>65547</v>
      </c>
      <c r="E54" s="31">
        <v>66000</v>
      </c>
      <c r="F54" s="32"/>
      <c r="G54" s="32"/>
      <c r="H54" s="104">
        <v>218.719</v>
      </c>
      <c r="I54" s="104">
        <v>238.273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38425</v>
      </c>
      <c r="D55" s="31">
        <v>41556</v>
      </c>
      <c r="E55" s="31">
        <v>41300</v>
      </c>
      <c r="F55" s="32"/>
      <c r="G55" s="32"/>
      <c r="H55" s="104">
        <v>95.853</v>
      </c>
      <c r="I55" s="104">
        <v>78.99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32874</v>
      </c>
      <c r="D56" s="31">
        <v>32764</v>
      </c>
      <c r="E56" s="31">
        <v>34900</v>
      </c>
      <c r="F56" s="32"/>
      <c r="G56" s="32"/>
      <c r="H56" s="104">
        <v>90.196</v>
      </c>
      <c r="I56" s="104">
        <v>80.63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60476</v>
      </c>
      <c r="D57" s="31">
        <v>57068</v>
      </c>
      <c r="E57" s="31">
        <v>57068</v>
      </c>
      <c r="F57" s="32"/>
      <c r="G57" s="32"/>
      <c r="H57" s="104">
        <v>187.665</v>
      </c>
      <c r="I57" s="104">
        <v>163.462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44496</v>
      </c>
      <c r="D58" s="31">
        <v>47361</v>
      </c>
      <c r="E58" s="31">
        <v>42768</v>
      </c>
      <c r="F58" s="32"/>
      <c r="G58" s="32"/>
      <c r="H58" s="104">
        <v>153.337</v>
      </c>
      <c r="I58" s="104">
        <v>77.786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238421</v>
      </c>
      <c r="D59" s="39">
        <v>244296</v>
      </c>
      <c r="E59" s="39">
        <v>242036</v>
      </c>
      <c r="F59" s="40">
        <v>99.07489275305367</v>
      </c>
      <c r="G59" s="41"/>
      <c r="H59" s="105">
        <v>745.77</v>
      </c>
      <c r="I59" s="106">
        <v>639.1410000000001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1093</v>
      </c>
      <c r="D61" s="31">
        <v>1290</v>
      </c>
      <c r="E61" s="31">
        <v>1600</v>
      </c>
      <c r="F61" s="32"/>
      <c r="G61" s="32"/>
      <c r="H61" s="104">
        <v>2.418</v>
      </c>
      <c r="I61" s="104">
        <v>2.746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819</v>
      </c>
      <c r="D62" s="31">
        <v>728</v>
      </c>
      <c r="E62" s="31">
        <v>728</v>
      </c>
      <c r="F62" s="32"/>
      <c r="G62" s="32"/>
      <c r="H62" s="104">
        <v>1.102</v>
      </c>
      <c r="I62" s="104">
        <v>1.223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2331</v>
      </c>
      <c r="D63" s="31">
        <v>2458</v>
      </c>
      <c r="E63" s="31">
        <v>2458</v>
      </c>
      <c r="F63" s="32"/>
      <c r="G63" s="32"/>
      <c r="H63" s="104">
        <v>6.884</v>
      </c>
      <c r="I63" s="104">
        <v>4.12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4243</v>
      </c>
      <c r="D64" s="39">
        <v>4476</v>
      </c>
      <c r="E64" s="39">
        <v>4786</v>
      </c>
      <c r="F64" s="40">
        <v>106.92582663092047</v>
      </c>
      <c r="G64" s="41"/>
      <c r="H64" s="105">
        <v>10.404</v>
      </c>
      <c r="I64" s="106">
        <v>8.089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7505</v>
      </c>
      <c r="D66" s="39">
        <v>9151</v>
      </c>
      <c r="E66" s="39">
        <v>9197</v>
      </c>
      <c r="F66" s="40">
        <v>100.50267730302699</v>
      </c>
      <c r="G66" s="41"/>
      <c r="H66" s="105">
        <v>9.474</v>
      </c>
      <c r="I66" s="106">
        <v>8.055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56631</v>
      </c>
      <c r="D68" s="31">
        <v>61500</v>
      </c>
      <c r="E68" s="31">
        <v>64000</v>
      </c>
      <c r="F68" s="32"/>
      <c r="G68" s="32"/>
      <c r="H68" s="104">
        <v>249.777</v>
      </c>
      <c r="I68" s="104">
        <v>134.5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4466</v>
      </c>
      <c r="D69" s="31">
        <v>4200</v>
      </c>
      <c r="E69" s="31">
        <v>4300</v>
      </c>
      <c r="F69" s="32"/>
      <c r="G69" s="32"/>
      <c r="H69" s="104">
        <v>15.307</v>
      </c>
      <c r="I69" s="104">
        <v>7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61097</v>
      </c>
      <c r="D70" s="39">
        <v>65700</v>
      </c>
      <c r="E70" s="39">
        <v>68300</v>
      </c>
      <c r="F70" s="40">
        <v>103.95738203957382</v>
      </c>
      <c r="G70" s="41"/>
      <c r="H70" s="105">
        <v>265.084</v>
      </c>
      <c r="I70" s="106">
        <v>141.5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3030</v>
      </c>
      <c r="D72" s="31">
        <v>3394</v>
      </c>
      <c r="E72" s="31">
        <v>3446</v>
      </c>
      <c r="F72" s="32"/>
      <c r="G72" s="32"/>
      <c r="H72" s="104">
        <v>4.31</v>
      </c>
      <c r="I72" s="104">
        <v>4.767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9616</v>
      </c>
      <c r="D73" s="31">
        <v>14230</v>
      </c>
      <c r="E73" s="31">
        <v>13600</v>
      </c>
      <c r="F73" s="32"/>
      <c r="G73" s="32"/>
      <c r="H73" s="104">
        <v>31.026</v>
      </c>
      <c r="I73" s="104">
        <v>45.906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18521</v>
      </c>
      <c r="D74" s="31">
        <v>23345</v>
      </c>
      <c r="E74" s="31">
        <v>22000</v>
      </c>
      <c r="F74" s="32"/>
      <c r="G74" s="32"/>
      <c r="H74" s="104">
        <v>96.309</v>
      </c>
      <c r="I74" s="104">
        <v>59.702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8494</v>
      </c>
      <c r="D75" s="31">
        <v>12374</v>
      </c>
      <c r="E75" s="31">
        <v>12369</v>
      </c>
      <c r="F75" s="32"/>
      <c r="G75" s="32"/>
      <c r="H75" s="104">
        <v>15.993</v>
      </c>
      <c r="I75" s="104">
        <v>23.313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3775</v>
      </c>
      <c r="D76" s="31">
        <v>4820</v>
      </c>
      <c r="E76" s="31">
        <v>4820</v>
      </c>
      <c r="F76" s="32"/>
      <c r="G76" s="32"/>
      <c r="H76" s="104">
        <v>15.637</v>
      </c>
      <c r="I76" s="104">
        <v>17.23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2026</v>
      </c>
      <c r="D77" s="31">
        <v>2168</v>
      </c>
      <c r="E77" s="31">
        <v>2168</v>
      </c>
      <c r="F77" s="32"/>
      <c r="G77" s="32"/>
      <c r="H77" s="104">
        <v>7.744</v>
      </c>
      <c r="I77" s="104">
        <v>6.2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4360</v>
      </c>
      <c r="D78" s="31">
        <v>6240</v>
      </c>
      <c r="E78" s="31">
        <v>6000</v>
      </c>
      <c r="F78" s="32"/>
      <c r="G78" s="32"/>
      <c r="H78" s="104">
        <v>17.266</v>
      </c>
      <c r="I78" s="104">
        <v>16.555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48090</v>
      </c>
      <c r="D79" s="31">
        <v>63116</v>
      </c>
      <c r="E79" s="31">
        <v>56000</v>
      </c>
      <c r="F79" s="32"/>
      <c r="G79" s="32"/>
      <c r="H79" s="104">
        <v>193.489</v>
      </c>
      <c r="I79" s="104">
        <v>227.218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97912</v>
      </c>
      <c r="D80" s="39">
        <v>129687</v>
      </c>
      <c r="E80" s="39">
        <v>120403</v>
      </c>
      <c r="F80" s="40">
        <v>92.84122541195339</v>
      </c>
      <c r="G80" s="41"/>
      <c r="H80" s="105">
        <v>381.774</v>
      </c>
      <c r="I80" s="106">
        <v>400.89099999999996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129</v>
      </c>
      <c r="D82" s="31">
        <v>129</v>
      </c>
      <c r="E82" s="31">
        <v>129</v>
      </c>
      <c r="F82" s="32"/>
      <c r="G82" s="32"/>
      <c r="H82" s="104">
        <v>0.192</v>
      </c>
      <c r="I82" s="104">
        <v>0.192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160</v>
      </c>
      <c r="D83" s="31">
        <v>160</v>
      </c>
      <c r="E83" s="31">
        <v>160</v>
      </c>
      <c r="F83" s="32"/>
      <c r="G83" s="32"/>
      <c r="H83" s="104">
        <v>0.171</v>
      </c>
      <c r="I83" s="104">
        <v>0.16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289</v>
      </c>
      <c r="D84" s="39">
        <v>289</v>
      </c>
      <c r="E84" s="39">
        <v>289</v>
      </c>
      <c r="F84" s="40">
        <v>100</v>
      </c>
      <c r="G84" s="41"/>
      <c r="H84" s="105">
        <v>0.363</v>
      </c>
      <c r="I84" s="106">
        <v>0.352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1686900</v>
      </c>
      <c r="D87" s="54">
        <v>1652924</v>
      </c>
      <c r="E87" s="54">
        <v>1654069</v>
      </c>
      <c r="F87" s="55">
        <f>IF(D87&gt;0,100*E87/D87,0)</f>
        <v>100.0692711824621</v>
      </c>
      <c r="G87" s="41"/>
      <c r="H87" s="109">
        <v>6703.231000000001</v>
      </c>
      <c r="I87" s="110">
        <v>5107.658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88" zoomScaleSheetLayoutView="88" zoomScalePageLayoutView="0" workbookViewId="0" topLeftCell="A49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/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/>
      <c r="I37" s="106"/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>
        <v>0.06</v>
      </c>
      <c r="I39" s="106">
        <v>0.06</v>
      </c>
      <c r="J39" s="106">
        <v>0.05</v>
      </c>
      <c r="K39" s="42">
        <v>83.33333333333334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>
        <v>7.57</v>
      </c>
      <c r="I61" s="104">
        <v>7.85</v>
      </c>
      <c r="J61" s="104">
        <v>5.8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>
        <v>0.415</v>
      </c>
      <c r="I62" s="104"/>
      <c r="J62" s="104">
        <v>0.357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>
        <v>13.937</v>
      </c>
      <c r="I63" s="104">
        <v>15.83</v>
      </c>
      <c r="J63" s="104">
        <v>12.504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>
        <v>21.922</v>
      </c>
      <c r="I64" s="106">
        <v>23.68</v>
      </c>
      <c r="J64" s="106">
        <v>18.661</v>
      </c>
      <c r="K64" s="42">
        <v>78.80489864864866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>
        <v>28.762</v>
      </c>
      <c r="I66" s="106">
        <v>30.671</v>
      </c>
      <c r="J66" s="106">
        <v>23.616</v>
      </c>
      <c r="K66" s="42">
        <v>76.99781552606697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>
        <v>1.186</v>
      </c>
      <c r="I72" s="104">
        <v>1.761</v>
      </c>
      <c r="J72" s="104">
        <v>1.047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>
        <v>4.93</v>
      </c>
      <c r="I73" s="104">
        <v>5.895</v>
      </c>
      <c r="J73" s="104">
        <v>3.796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>
        <v>2.229</v>
      </c>
      <c r="I74" s="104">
        <v>2.229</v>
      </c>
      <c r="J74" s="104">
        <v>3.028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>
        <v>0.066</v>
      </c>
      <c r="I75" s="104">
        <v>0.102</v>
      </c>
      <c r="J75" s="104">
        <v>0.065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>
        <v>4.284</v>
      </c>
      <c r="I76" s="104">
        <v>4.218</v>
      </c>
      <c r="J76" s="104">
        <v>2.553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>
        <v>1.142</v>
      </c>
      <c r="I78" s="104">
        <v>1.117</v>
      </c>
      <c r="J78" s="104">
        <v>1.148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>
        <v>13.34</v>
      </c>
      <c r="I79" s="104">
        <v>10.8</v>
      </c>
      <c r="J79" s="104">
        <v>10.177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>
        <v>27.177</v>
      </c>
      <c r="I80" s="106">
        <v>26.122</v>
      </c>
      <c r="J80" s="106">
        <v>21.814</v>
      </c>
      <c r="K80" s="42">
        <f>IF(I80&gt;0,100*J80/I80,0)</f>
        <v>83.50815404639768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>
        <v>0.111</v>
      </c>
      <c r="I82" s="104">
        <v>0.113</v>
      </c>
      <c r="J82" s="104">
        <v>0.113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0.111</v>
      </c>
      <c r="I84" s="106">
        <v>0.113</v>
      </c>
      <c r="J84" s="106">
        <v>0.113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78.032</v>
      </c>
      <c r="I87" s="110">
        <v>80.646</v>
      </c>
      <c r="J87" s="110">
        <v>64.25399999999999</v>
      </c>
      <c r="K87" s="55">
        <f>IF(I87&gt;0,100*J87/I87,0)</f>
        <v>79.67413138903353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>
        <v>6.2</v>
      </c>
      <c r="I36" s="104">
        <v>2.766</v>
      </c>
      <c r="J36" s="104">
        <v>3.669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>
        <v>6.2</v>
      </c>
      <c r="I37" s="106">
        <v>2.766</v>
      </c>
      <c r="J37" s="106">
        <v>3.669</v>
      </c>
      <c r="K37" s="42">
        <v>132.646420824295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>
        <v>5.654</v>
      </c>
      <c r="I61" s="104">
        <v>8.41</v>
      </c>
      <c r="J61" s="104">
        <v>5.56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>
        <v>1.379</v>
      </c>
      <c r="I62" s="104">
        <v>2.404</v>
      </c>
      <c r="J62" s="104">
        <v>1.016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>
        <v>123.081</v>
      </c>
      <c r="I63" s="104">
        <v>175.549</v>
      </c>
      <c r="J63" s="104">
        <v>123.952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>
        <v>130.114</v>
      </c>
      <c r="I64" s="106">
        <v>186.363</v>
      </c>
      <c r="J64" s="106">
        <v>130.528</v>
      </c>
      <c r="K64" s="42">
        <v>70.03965379393978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>
        <v>1.3</v>
      </c>
      <c r="I66" s="106">
        <v>1.3</v>
      </c>
      <c r="J66" s="106">
        <v>1.933</v>
      </c>
      <c r="K66" s="42">
        <v>148.6923076923077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>
        <v>0.632</v>
      </c>
      <c r="I72" s="104">
        <v>1.017</v>
      </c>
      <c r="J72" s="104">
        <v>1.599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>
        <v>0.93</v>
      </c>
      <c r="I73" s="104">
        <v>1.309</v>
      </c>
      <c r="J73" s="104">
        <v>1.295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>
        <v>0.065</v>
      </c>
      <c r="I74" s="104">
        <v>0.064</v>
      </c>
      <c r="J74" s="104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/>
      <c r="I75" s="104"/>
      <c r="J75" s="104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>
        <v>10.544</v>
      </c>
      <c r="I76" s="104">
        <v>8.179</v>
      </c>
      <c r="J76" s="104">
        <v>4.225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>
        <v>0.823</v>
      </c>
      <c r="I78" s="104">
        <v>0.794</v>
      </c>
      <c r="J78" s="104">
        <v>0.689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>
        <v>5.4</v>
      </c>
      <c r="I79" s="104">
        <v>3.114</v>
      </c>
      <c r="J79" s="104">
        <v>0.311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>
        <v>18.394000000000002</v>
      </c>
      <c r="I80" s="106">
        <v>14.477</v>
      </c>
      <c r="J80" s="106">
        <v>8.119</v>
      </c>
      <c r="K80" s="42">
        <f>IF(I80&gt;0,100*J80/I80,0)</f>
        <v>56.08206120052497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>
        <v>0.212</v>
      </c>
      <c r="I82" s="104">
        <v>0.214</v>
      </c>
      <c r="J82" s="104">
        <v>0.222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>
        <v>0.186</v>
      </c>
      <c r="I83" s="104">
        <v>0.19</v>
      </c>
      <c r="J83" s="104">
        <v>0.19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0.398</v>
      </c>
      <c r="I84" s="106">
        <v>0.404</v>
      </c>
      <c r="J84" s="106">
        <v>0.41200000000000003</v>
      </c>
      <c r="K84" s="42">
        <v>101.98019801980197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156.406</v>
      </c>
      <c r="I87" s="110">
        <v>205.31</v>
      </c>
      <c r="J87" s="110">
        <v>144.661</v>
      </c>
      <c r="K87" s="55">
        <f>IF(I87&gt;0,100*J87/I87,0)</f>
        <v>70.459792508889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6" zoomScaleSheetLayoutView="96" zoomScalePageLayoutView="0" workbookViewId="0" topLeftCell="A49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>
        <v>120</v>
      </c>
      <c r="I36" s="104">
        <v>62.251</v>
      </c>
      <c r="J36" s="104">
        <v>67.659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>
        <v>120</v>
      </c>
      <c r="I37" s="106">
        <v>62.251</v>
      </c>
      <c r="J37" s="106">
        <v>67.659</v>
      </c>
      <c r="K37" s="42">
        <v>108.68741064400574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>
        <v>0.79</v>
      </c>
      <c r="I39" s="106">
        <v>0.685</v>
      </c>
      <c r="J39" s="106">
        <v>0.58</v>
      </c>
      <c r="K39" s="42">
        <v>84.67153284671531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>
        <v>38.987</v>
      </c>
      <c r="I61" s="104">
        <v>55.722</v>
      </c>
      <c r="J61" s="104">
        <v>34.686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>
        <v>423.409</v>
      </c>
      <c r="I62" s="104">
        <v>601.336</v>
      </c>
      <c r="J62" s="104">
        <v>365.099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>
        <v>398.125</v>
      </c>
      <c r="I63" s="104">
        <v>522.295</v>
      </c>
      <c r="J63" s="104">
        <v>271.04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>
        <v>860.521</v>
      </c>
      <c r="I64" s="106">
        <v>1179.353</v>
      </c>
      <c r="J64" s="106">
        <v>670.825</v>
      </c>
      <c r="K64" s="42">
        <v>56.880764283467286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>
        <v>82</v>
      </c>
      <c r="I66" s="106">
        <v>82</v>
      </c>
      <c r="J66" s="106">
        <v>68.667</v>
      </c>
      <c r="K66" s="42">
        <v>83.74024390243902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>
        <v>0.07</v>
      </c>
      <c r="J68" s="104">
        <v>0.07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>
        <v>0.07</v>
      </c>
      <c r="J70" s="106">
        <v>0.07</v>
      </c>
      <c r="K70" s="42"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>
        <v>17.953</v>
      </c>
      <c r="I72" s="104">
        <v>27.152</v>
      </c>
      <c r="J72" s="104">
        <v>35.447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>
        <v>1.669</v>
      </c>
      <c r="I73" s="104">
        <v>2.781</v>
      </c>
      <c r="J73" s="104">
        <v>0.723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>
        <v>2.893</v>
      </c>
      <c r="I74" s="104">
        <v>6.577</v>
      </c>
      <c r="J74" s="104">
        <v>0.682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>
        <v>0.263</v>
      </c>
      <c r="I75" s="104">
        <v>0.327</v>
      </c>
      <c r="J75" s="104">
        <v>0.319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>
        <v>123.317</v>
      </c>
      <c r="I76" s="104">
        <v>117.327</v>
      </c>
      <c r="J76" s="104">
        <v>71.214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>
        <v>24.754</v>
      </c>
      <c r="I78" s="104">
        <v>23.393</v>
      </c>
      <c r="J78" s="104">
        <v>20.431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>
        <v>38.147</v>
      </c>
      <c r="I79" s="104">
        <v>31.423</v>
      </c>
      <c r="J79" s="104">
        <v>6.518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>
        <v>208.99599999999998</v>
      </c>
      <c r="I80" s="106">
        <v>208.98</v>
      </c>
      <c r="J80" s="106">
        <v>135.334</v>
      </c>
      <c r="K80" s="42">
        <f>IF(I80&gt;0,100*J80/I80,0)</f>
        <v>64.7593071107283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>
        <v>0.186</v>
      </c>
      <c r="I82" s="104">
        <v>0.188</v>
      </c>
      <c r="J82" s="104">
        <v>0.195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>
        <v>0.075</v>
      </c>
      <c r="I83" s="104">
        <v>0.075</v>
      </c>
      <c r="J83" s="104">
        <v>0.075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0.261</v>
      </c>
      <c r="I84" s="106">
        <v>0.263</v>
      </c>
      <c r="J84" s="106">
        <v>0.27</v>
      </c>
      <c r="K84" s="42">
        <v>102.6615969581749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1272.5679999999998</v>
      </c>
      <c r="I87" s="110">
        <v>1533.6019999999999</v>
      </c>
      <c r="J87" s="110">
        <v>943.4050000000002</v>
      </c>
      <c r="K87" s="55">
        <f>IF(I87&gt;0,100*J87/I87,0)</f>
        <v>61.515634434488234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5" zoomScaleSheetLayoutView="95" zoomScalePageLayoutView="0" workbookViewId="0" topLeftCell="A55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>
        <v>0.018</v>
      </c>
      <c r="I33" s="104">
        <v>0.018</v>
      </c>
      <c r="J33" s="104">
        <v>0.018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>
        <v>5.188</v>
      </c>
      <c r="I36" s="104">
        <v>4.239</v>
      </c>
      <c r="J36" s="104">
        <v>3.846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>
        <v>5.2059999999999995</v>
      </c>
      <c r="I37" s="106">
        <v>4.257</v>
      </c>
      <c r="J37" s="106">
        <v>3.864</v>
      </c>
      <c r="K37" s="42">
        <v>90.76814658210007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>
        <v>0.325</v>
      </c>
      <c r="I39" s="106">
        <v>0.27</v>
      </c>
      <c r="J39" s="106">
        <v>0.225</v>
      </c>
      <c r="K39" s="42">
        <v>83.33333333333333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>
        <v>66.221</v>
      </c>
      <c r="I61" s="104">
        <v>84.962</v>
      </c>
      <c r="J61" s="104">
        <v>77.675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>
        <v>78.075</v>
      </c>
      <c r="I62" s="104">
        <v>77.124</v>
      </c>
      <c r="J62" s="104">
        <v>69.638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>
        <v>231.815</v>
      </c>
      <c r="I63" s="104">
        <v>249.655</v>
      </c>
      <c r="J63" s="104">
        <v>206.634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>
        <v>376.111</v>
      </c>
      <c r="I64" s="106">
        <v>411.741</v>
      </c>
      <c r="J64" s="106">
        <v>353.947</v>
      </c>
      <c r="K64" s="42">
        <v>85.9635061847132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>
        <v>40.5</v>
      </c>
      <c r="I66" s="106">
        <v>40.5</v>
      </c>
      <c r="J66" s="106">
        <v>46.28</v>
      </c>
      <c r="K66" s="42">
        <v>114.27160493827161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>
        <v>10.657</v>
      </c>
      <c r="I72" s="104">
        <v>18.696</v>
      </c>
      <c r="J72" s="104">
        <v>33.109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>
        <v>2.892</v>
      </c>
      <c r="I73" s="104">
        <v>4.532</v>
      </c>
      <c r="J73" s="104">
        <v>1.301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>
        <v>3.769</v>
      </c>
      <c r="I74" s="104">
        <v>3.769</v>
      </c>
      <c r="J74" s="104">
        <v>5.26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>
        <v>0.061</v>
      </c>
      <c r="I75" s="104">
        <v>0.065</v>
      </c>
      <c r="J75" s="104">
        <v>0.064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>
        <v>99.224</v>
      </c>
      <c r="I76" s="104">
        <v>143.723</v>
      </c>
      <c r="J76" s="104">
        <v>187.039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>
        <v>0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>
        <v>1.92</v>
      </c>
      <c r="I78" s="104">
        <v>1.865</v>
      </c>
      <c r="J78" s="104">
        <v>1.408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>
        <v>26.289</v>
      </c>
      <c r="I79" s="104">
        <v>16.315</v>
      </c>
      <c r="J79" s="104">
        <v>79.662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>
        <v>144.812</v>
      </c>
      <c r="I80" s="106">
        <v>188.96500000000003</v>
      </c>
      <c r="J80" s="106">
        <v>307.84299999999996</v>
      </c>
      <c r="K80" s="42">
        <f>IF(I80&gt;0,100*J80/I80,0)</f>
        <v>162.9100627100256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>
        <v>0.248</v>
      </c>
      <c r="I82" s="104">
        <v>0.257</v>
      </c>
      <c r="J82" s="104">
        <v>0.257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>
        <v>0.12</v>
      </c>
      <c r="I83" s="104">
        <v>0.12</v>
      </c>
      <c r="J83" s="104">
        <v>0.132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0.368</v>
      </c>
      <c r="I84" s="106">
        <v>0.377</v>
      </c>
      <c r="J84" s="106">
        <v>0.389</v>
      </c>
      <c r="K84" s="42">
        <v>103.18302387267904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567.322</v>
      </c>
      <c r="I87" s="110">
        <v>646.1099999999999</v>
      </c>
      <c r="J87" s="110">
        <v>712.548</v>
      </c>
      <c r="K87" s="55">
        <f>IF(I87&gt;0,100*J87/I87,0)</f>
        <v>110.2827691879092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6" zoomScaleSheetLayoutView="96" zoomScalePageLayoutView="0" workbookViewId="0" topLeftCell="A49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291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>
        <v>4.961</v>
      </c>
      <c r="I9" s="104">
        <v>4.911</v>
      </c>
      <c r="J9" s="104">
        <v>6.5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>
        <v>0.226</v>
      </c>
      <c r="I10" s="104">
        <v>0.22</v>
      </c>
      <c r="J10" s="104">
        <v>0.252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>
        <v>0.274</v>
      </c>
      <c r="I11" s="104">
        <v>0.3</v>
      </c>
      <c r="J11" s="104">
        <v>0.316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>
        <v>7.662</v>
      </c>
      <c r="I12" s="104">
        <v>8.56</v>
      </c>
      <c r="J12" s="104">
        <v>8.6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>
        <v>13.123000000000001</v>
      </c>
      <c r="I13" s="106">
        <v>13.991</v>
      </c>
      <c r="J13" s="106">
        <v>15.668</v>
      </c>
      <c r="K13" s="42">
        <v>111.9862768922879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>
        <v>2.727</v>
      </c>
      <c r="I15" s="106">
        <v>4.359</v>
      </c>
      <c r="J15" s="106">
        <v>3.8</v>
      </c>
      <c r="K15" s="42">
        <v>87.1759577884836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>
        <v>0.225</v>
      </c>
      <c r="I17" s="106">
        <v>0.14</v>
      </c>
      <c r="J17" s="106">
        <v>0.184</v>
      </c>
      <c r="K17" s="42">
        <v>131.42857142857142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>
        <v>0.041</v>
      </c>
      <c r="I19" s="104">
        <v>0.04</v>
      </c>
      <c r="J19" s="104">
        <v>0.051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>
        <v>0.787</v>
      </c>
      <c r="I20" s="104">
        <v>0.669</v>
      </c>
      <c r="J20" s="104">
        <v>0.439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>
        <v>0.899</v>
      </c>
      <c r="I21" s="104">
        <v>0.842</v>
      </c>
      <c r="J21" s="104">
        <v>0.656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>
        <v>1.727</v>
      </c>
      <c r="I22" s="106">
        <v>1.5510000000000002</v>
      </c>
      <c r="J22" s="106">
        <v>1.146</v>
      </c>
      <c r="K22" s="42">
        <v>73.88781431334621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>
        <v>0.176</v>
      </c>
      <c r="I24" s="106">
        <v>0.378</v>
      </c>
      <c r="J24" s="106">
        <v>0.3</v>
      </c>
      <c r="K24" s="42">
        <v>79.36507936507937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>
        <v>0.055</v>
      </c>
      <c r="I26" s="106">
        <v>0.059</v>
      </c>
      <c r="J26" s="106">
        <v>0.055</v>
      </c>
      <c r="K26" s="42">
        <v>93.22033898305085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>
        <v>0.384</v>
      </c>
      <c r="I28" s="104">
        <v>0.378</v>
      </c>
      <c r="J28" s="104">
        <v>1.075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>
        <v>0.384</v>
      </c>
      <c r="I31" s="106">
        <v>0.378</v>
      </c>
      <c r="J31" s="106">
        <v>1.075</v>
      </c>
      <c r="K31" s="42">
        <v>284.3915343915344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>
        <v>0.12</v>
      </c>
      <c r="I33" s="104">
        <v>0.12</v>
      </c>
      <c r="J33" s="104">
        <v>0.12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/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>
        <v>0.32</v>
      </c>
      <c r="I35" s="104">
        <v>0.5</v>
      </c>
      <c r="J35" s="104">
        <v>0.8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>
        <v>0.075</v>
      </c>
      <c r="I36" s="104">
        <v>0.075</v>
      </c>
      <c r="J36" s="104">
        <v>0.075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>
        <v>0.515</v>
      </c>
      <c r="I37" s="106">
        <v>0.695</v>
      </c>
      <c r="J37" s="106">
        <v>0.995</v>
      </c>
      <c r="K37" s="42">
        <v>143.16546762589928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>
        <v>0.037</v>
      </c>
      <c r="I39" s="106">
        <v>0.054</v>
      </c>
      <c r="J39" s="106">
        <v>0.055</v>
      </c>
      <c r="K39" s="42">
        <v>101.85185185185185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/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/>
      <c r="J43" s="104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/>
      <c r="I45" s="104"/>
      <c r="J45" s="104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/>
      <c r="I49" s="104"/>
      <c r="J49" s="104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/>
      <c r="I50" s="106"/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/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/>
      <c r="J58" s="104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/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>
        <v>2.376</v>
      </c>
      <c r="I63" s="104">
        <v>2.068</v>
      </c>
      <c r="J63" s="104">
        <v>1.396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>
        <v>2.376</v>
      </c>
      <c r="I64" s="106">
        <v>2.068</v>
      </c>
      <c r="J64" s="106">
        <v>1.396</v>
      </c>
      <c r="K64" s="42">
        <v>67.50483558994196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/>
      <c r="I66" s="106"/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>
        <v>0.03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>
        <v>0.067</v>
      </c>
      <c r="I69" s="104">
        <v>0.105</v>
      </c>
      <c r="J69" s="104">
        <v>0.12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>
        <v>0.067</v>
      </c>
      <c r="I70" s="106">
        <v>0.105</v>
      </c>
      <c r="J70" s="106">
        <v>0.15</v>
      </c>
      <c r="K70" s="42">
        <v>142.85714285714286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/>
      <c r="I73" s="104"/>
      <c r="J73" s="104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/>
      <c r="I75" s="104"/>
      <c r="J75" s="104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/>
      <c r="I76" s="104"/>
      <c r="J76" s="104">
        <v>0.12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/>
      <c r="I77" s="104"/>
      <c r="J77" s="104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/>
      <c r="I78" s="104"/>
      <c r="J78" s="104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/>
      <c r="I79" s="104"/>
      <c r="J79" s="104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/>
      <c r="I80" s="106"/>
      <c r="J80" s="106">
        <v>0.12</v>
      </c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>
        <v>0.015</v>
      </c>
      <c r="I82" s="104">
        <v>0.015</v>
      </c>
      <c r="J82" s="104">
        <v>0.015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>
        <v>0.036</v>
      </c>
      <c r="I83" s="104">
        <v>0.04</v>
      </c>
      <c r="J83" s="104">
        <v>0.04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0.051</v>
      </c>
      <c r="I84" s="106">
        <v>0.055</v>
      </c>
      <c r="J84" s="106">
        <v>0.055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21.463</v>
      </c>
      <c r="I87" s="110">
        <v>23.833000000000006</v>
      </c>
      <c r="J87" s="110">
        <v>24.999000000000002</v>
      </c>
      <c r="K87" s="55">
        <f>IF(I87&gt;0,100*J87/I87,0)</f>
        <v>104.89237611714847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>
        <v>7.292</v>
      </c>
      <c r="I9" s="104">
        <v>7.397</v>
      </c>
      <c r="J9" s="104">
        <v>13.425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>
        <v>42.325</v>
      </c>
      <c r="I10" s="104">
        <v>49.935</v>
      </c>
      <c r="J10" s="104">
        <v>42.878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>
        <v>89.247</v>
      </c>
      <c r="I11" s="104">
        <v>100.823</v>
      </c>
      <c r="J11" s="104">
        <v>82.16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>
        <v>3.677</v>
      </c>
      <c r="I12" s="104">
        <v>3.727</v>
      </c>
      <c r="J12" s="104">
        <v>4.524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>
        <v>142.541</v>
      </c>
      <c r="I13" s="106">
        <v>161.882</v>
      </c>
      <c r="J13" s="106">
        <v>142.987</v>
      </c>
      <c r="K13" s="42">
        <v>88.3279178661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>
        <v>0.2</v>
      </c>
      <c r="I15" s="106">
        <v>0.2</v>
      </c>
      <c r="J15" s="106">
        <v>0.19</v>
      </c>
      <c r="K15" s="42">
        <v>95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/>
      <c r="I28" s="104"/>
      <c r="J28" s="104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/>
      <c r="I29" s="104"/>
      <c r="J29" s="104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/>
      <c r="I30" s="104"/>
      <c r="J30" s="104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/>
      <c r="I31" s="106"/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/>
      <c r="I33" s="104"/>
      <c r="J33" s="104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>
        <v>0.026</v>
      </c>
      <c r="I34" s="104">
        <v>0.031</v>
      </c>
      <c r="J34" s="104">
        <v>0.028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/>
      <c r="I35" s="104"/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>
        <v>0.018</v>
      </c>
      <c r="I36" s="104">
        <v>0.015</v>
      </c>
      <c r="J36" s="104">
        <v>0.015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>
        <v>0.044</v>
      </c>
      <c r="I37" s="106">
        <v>0.046</v>
      </c>
      <c r="J37" s="106">
        <v>0.043</v>
      </c>
      <c r="K37" s="42">
        <v>93.47826086956522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>
        <v>0.7</v>
      </c>
      <c r="I41" s="104">
        <v>0.715</v>
      </c>
      <c r="J41" s="104">
        <v>0.607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>
        <v>1.6</v>
      </c>
      <c r="I43" s="104">
        <v>6.838</v>
      </c>
      <c r="J43" s="104">
        <v>6.154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>
        <v>0.04</v>
      </c>
      <c r="I45" s="104">
        <v>0.08</v>
      </c>
      <c r="J45" s="104">
        <v>0.12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/>
      <c r="I48" s="104"/>
      <c r="J48" s="104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>
        <v>0.225</v>
      </c>
      <c r="I49" s="104">
        <v>0.502</v>
      </c>
      <c r="J49" s="104">
        <v>0.39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>
        <v>2.565</v>
      </c>
      <c r="I50" s="106">
        <v>8.135</v>
      </c>
      <c r="J50" s="106">
        <v>7.271</v>
      </c>
      <c r="K50" s="42">
        <v>89.37922556853104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>
        <v>0.003</v>
      </c>
      <c r="I52" s="106"/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/>
      <c r="I54" s="104"/>
      <c r="J54" s="104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/>
      <c r="I55" s="104"/>
      <c r="J55" s="104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/>
      <c r="I56" s="104"/>
      <c r="J56" s="104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/>
      <c r="I57" s="104"/>
      <c r="J57" s="104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/>
      <c r="I58" s="104">
        <v>0.22</v>
      </c>
      <c r="J58" s="104">
        <v>0.137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/>
      <c r="I59" s="106">
        <v>0.22</v>
      </c>
      <c r="J59" s="106">
        <v>0.137</v>
      </c>
      <c r="K59" s="42">
        <v>62.27272727272728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/>
      <c r="I61" s="104"/>
      <c r="J61" s="104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/>
      <c r="I62" s="104"/>
      <c r="J62" s="104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/>
      <c r="I63" s="104"/>
      <c r="J63" s="104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/>
      <c r="I64" s="106"/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/>
      <c r="I66" s="106"/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>
        <v>0.07</v>
      </c>
      <c r="I68" s="104">
        <v>0.1</v>
      </c>
      <c r="J68" s="104">
        <v>0.08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>
        <v>3.47</v>
      </c>
      <c r="I69" s="104">
        <v>5.549</v>
      </c>
      <c r="J69" s="104">
        <v>4.7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>
        <v>3.54</v>
      </c>
      <c r="I70" s="106">
        <v>5.649</v>
      </c>
      <c r="J70" s="106">
        <v>4.78</v>
      </c>
      <c r="K70" s="42">
        <v>84.6167463267835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>
        <v>0.152</v>
      </c>
      <c r="I72" s="104">
        <v>0.173</v>
      </c>
      <c r="J72" s="104">
        <v>0.131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>
        <v>2.142</v>
      </c>
      <c r="I73" s="104">
        <v>2.14</v>
      </c>
      <c r="J73" s="104">
        <v>2.14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/>
      <c r="I74" s="104"/>
      <c r="J74" s="104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>
        <v>0.544</v>
      </c>
      <c r="I75" s="104">
        <v>0.596</v>
      </c>
      <c r="J75" s="104">
        <v>0.221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>
        <v>0.68</v>
      </c>
      <c r="I76" s="104">
        <v>2</v>
      </c>
      <c r="J76" s="104">
        <v>0.7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>
        <v>0.004</v>
      </c>
      <c r="I77" s="104">
        <v>0.004</v>
      </c>
      <c r="J77" s="104">
        <v>0.004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>
        <v>3.522</v>
      </c>
      <c r="I78" s="104">
        <v>3.5</v>
      </c>
      <c r="J78" s="104">
        <v>2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>
        <v>0.171</v>
      </c>
      <c r="I79" s="104">
        <v>0.099</v>
      </c>
      <c r="J79" s="104">
        <v>0.06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>
        <v>7.215000000000001</v>
      </c>
      <c r="I80" s="106">
        <v>8.512</v>
      </c>
      <c r="J80" s="106">
        <v>5.255999999999999</v>
      </c>
      <c r="K80" s="42">
        <v>61.748120300751864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>
        <v>0.121</v>
      </c>
      <c r="I83" s="104">
        <v>0.121</v>
      </c>
      <c r="J83" s="104">
        <v>0.12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0.121</v>
      </c>
      <c r="I84" s="106">
        <v>0.121</v>
      </c>
      <c r="J84" s="106">
        <v>0.12</v>
      </c>
      <c r="K84" s="42">
        <v>99.17355371900827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156.22899999999998</v>
      </c>
      <c r="I87" s="110">
        <v>184.765</v>
      </c>
      <c r="J87" s="110">
        <v>160.784</v>
      </c>
      <c r="K87" s="55">
        <f>IF(I87&gt;0,100*J87/I87,0)</f>
        <v>87.02081021838552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>
        <v>0.005</v>
      </c>
      <c r="I10" s="104">
        <v>0.098</v>
      </c>
      <c r="J10" s="104">
        <v>0.12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>
        <v>0.005</v>
      </c>
      <c r="I11" s="104">
        <v>0.02</v>
      </c>
      <c r="J11" s="104">
        <v>0.025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>
        <v>0.012</v>
      </c>
      <c r="I12" s="104">
        <v>0.04</v>
      </c>
      <c r="J12" s="104">
        <v>0.045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>
        <v>0.022</v>
      </c>
      <c r="I13" s="106">
        <v>0.158</v>
      </c>
      <c r="J13" s="106">
        <v>0.19</v>
      </c>
      <c r="K13" s="42">
        <v>120.25316455696202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>
        <v>0.118</v>
      </c>
      <c r="I19" s="104">
        <v>0.345</v>
      </c>
      <c r="J19" s="104">
        <v>0.311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>
        <v>0.118</v>
      </c>
      <c r="I22" s="106">
        <v>0.345</v>
      </c>
      <c r="J22" s="106">
        <v>0.311</v>
      </c>
      <c r="K22" s="42">
        <v>90.14492753623189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>
        <v>26.871</v>
      </c>
      <c r="I24" s="106">
        <v>27.072</v>
      </c>
      <c r="J24" s="106">
        <v>21.367</v>
      </c>
      <c r="K24" s="42">
        <v>78.92656619385345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>
        <v>14.551</v>
      </c>
      <c r="I26" s="106">
        <v>14.697</v>
      </c>
      <c r="J26" s="106">
        <v>13</v>
      </c>
      <c r="K26" s="42">
        <v>88.45342586922501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>
        <v>12.766</v>
      </c>
      <c r="I28" s="104">
        <v>10.587</v>
      </c>
      <c r="J28" s="104">
        <v>10.774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>
        <v>26.52</v>
      </c>
      <c r="I29" s="104">
        <v>14.49</v>
      </c>
      <c r="J29" s="104">
        <v>17.101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>
        <v>35.391</v>
      </c>
      <c r="I30" s="104">
        <v>31.296</v>
      </c>
      <c r="J30" s="104">
        <v>26.5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>
        <v>74.67699999999999</v>
      </c>
      <c r="I31" s="106">
        <v>56.373</v>
      </c>
      <c r="J31" s="106">
        <v>54.375</v>
      </c>
      <c r="K31" s="42">
        <v>96.4557500931297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>
        <v>4.299</v>
      </c>
      <c r="I33" s="104">
        <v>3.128</v>
      </c>
      <c r="J33" s="104">
        <v>3.6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>
        <v>3.541</v>
      </c>
      <c r="I34" s="104">
        <v>3.8</v>
      </c>
      <c r="J34" s="104">
        <v>3.6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>
        <v>52.725</v>
      </c>
      <c r="I35" s="104">
        <v>47.3</v>
      </c>
      <c r="J35" s="104">
        <v>50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>
        <v>108.726</v>
      </c>
      <c r="I36" s="104">
        <v>69.474</v>
      </c>
      <c r="J36" s="104">
        <v>104.521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>
        <v>169.291</v>
      </c>
      <c r="I37" s="106">
        <v>123.702</v>
      </c>
      <c r="J37" s="106">
        <v>161.721</v>
      </c>
      <c r="K37" s="42">
        <v>130.73434544308097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>
        <v>6.018</v>
      </c>
      <c r="I39" s="106">
        <v>2.82</v>
      </c>
      <c r="J39" s="106">
        <v>4.2</v>
      </c>
      <c r="K39" s="42">
        <v>148.93617021276597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>
        <v>9.59</v>
      </c>
      <c r="I41" s="104">
        <v>4.311</v>
      </c>
      <c r="J41" s="104">
        <v>4.1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>
        <v>0.01</v>
      </c>
      <c r="J43" s="104">
        <v>0.01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>
        <v>1.9</v>
      </c>
      <c r="I45" s="104">
        <v>1.799</v>
      </c>
      <c r="J45" s="104">
        <v>1.9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>
        <v>1.1</v>
      </c>
      <c r="I48" s="104">
        <v>1.75</v>
      </c>
      <c r="J48" s="104">
        <v>2.39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>
        <v>0.2</v>
      </c>
      <c r="I49" s="104">
        <v>0.465</v>
      </c>
      <c r="J49" s="104">
        <v>0.22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>
        <v>12.79</v>
      </c>
      <c r="I50" s="106">
        <v>8.334999999999999</v>
      </c>
      <c r="J50" s="106">
        <v>8.620000000000001</v>
      </c>
      <c r="K50" s="42">
        <v>103.41931613677266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>
        <v>19.65</v>
      </c>
      <c r="I52" s="106">
        <v>19.65</v>
      </c>
      <c r="J52" s="106">
        <v>14.301</v>
      </c>
      <c r="K52" s="42">
        <v>72.77862595419847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>
        <v>48.49</v>
      </c>
      <c r="I54" s="104">
        <v>68.837</v>
      </c>
      <c r="J54" s="104">
        <v>44.203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>
        <v>209.838</v>
      </c>
      <c r="I55" s="104">
        <v>410.375</v>
      </c>
      <c r="J55" s="104">
        <v>150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>
        <v>20.564</v>
      </c>
      <c r="I56" s="104">
        <v>51.045</v>
      </c>
      <c r="J56" s="104">
        <v>21.6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>
        <v>5.68</v>
      </c>
      <c r="I57" s="104">
        <v>16.702</v>
      </c>
      <c r="J57" s="104">
        <v>5.629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>
        <v>174.855</v>
      </c>
      <c r="I58" s="104">
        <v>317.987</v>
      </c>
      <c r="J58" s="104">
        <v>90.022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>
        <v>459.427</v>
      </c>
      <c r="I59" s="106">
        <v>864.9459999999999</v>
      </c>
      <c r="J59" s="106">
        <v>311.454</v>
      </c>
      <c r="K59" s="42">
        <v>36.00849070346589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>
        <v>61.6</v>
      </c>
      <c r="I61" s="104">
        <v>46.1</v>
      </c>
      <c r="J61" s="104">
        <v>42.692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>
        <v>54.2</v>
      </c>
      <c r="I62" s="104">
        <v>9.884</v>
      </c>
      <c r="J62" s="104">
        <v>36.746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>
        <v>47.469</v>
      </c>
      <c r="I63" s="104">
        <v>36.591</v>
      </c>
      <c r="J63" s="104">
        <v>35.75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>
        <v>163.269</v>
      </c>
      <c r="I64" s="106">
        <v>92.575</v>
      </c>
      <c r="J64" s="106">
        <v>115.188</v>
      </c>
      <c r="K64" s="42">
        <v>124.42668106940319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>
        <v>63.7</v>
      </c>
      <c r="I66" s="106">
        <v>67.378</v>
      </c>
      <c r="J66" s="106">
        <v>54.787</v>
      </c>
      <c r="K66" s="42">
        <v>81.3128914482472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>
        <v>314.5</v>
      </c>
      <c r="I68" s="104">
        <v>378</v>
      </c>
      <c r="J68" s="104">
        <v>340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>
        <v>85.5</v>
      </c>
      <c r="I69" s="104">
        <v>58</v>
      </c>
      <c r="J69" s="104">
        <v>80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>
        <v>400</v>
      </c>
      <c r="I70" s="106">
        <v>436</v>
      </c>
      <c r="J70" s="106">
        <v>420</v>
      </c>
      <c r="K70" s="42">
        <v>96.3302752293578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>
        <v>89.914</v>
      </c>
      <c r="I72" s="104">
        <v>65.871</v>
      </c>
      <c r="J72" s="104">
        <v>55.377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>
        <v>51.405</v>
      </c>
      <c r="I73" s="104">
        <v>73.1</v>
      </c>
      <c r="J73" s="104">
        <v>48.03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>
        <v>1260.2</v>
      </c>
      <c r="I74" s="104">
        <v>1946.254</v>
      </c>
      <c r="J74" s="104">
        <v>1150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>
        <v>381</v>
      </c>
      <c r="I75" s="104">
        <v>745.21</v>
      </c>
      <c r="J75" s="104">
        <v>510.03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>
        <v>43.295</v>
      </c>
      <c r="I76" s="104">
        <v>55.533</v>
      </c>
      <c r="J76" s="104">
        <v>33.65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>
        <v>1757</v>
      </c>
      <c r="I77" s="104">
        <v>3162.511</v>
      </c>
      <c r="J77" s="104">
        <v>2100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>
        <v>339.201</v>
      </c>
      <c r="I78" s="104">
        <v>459.49</v>
      </c>
      <c r="J78" s="104">
        <v>297.31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>
        <v>581.5</v>
      </c>
      <c r="I79" s="104">
        <v>891.339</v>
      </c>
      <c r="J79" s="104">
        <v>574.55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>
        <v>4503.515</v>
      </c>
      <c r="I80" s="106">
        <v>7399.307999999999</v>
      </c>
      <c r="J80" s="106">
        <v>4768.947</v>
      </c>
      <c r="K80" s="42">
        <v>64.45125679320283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>
        <v>0.817</v>
      </c>
      <c r="I82" s="104">
        <v>0.99</v>
      </c>
      <c r="J82" s="104">
        <v>1.35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>
        <v>0.52</v>
      </c>
      <c r="I83" s="104">
        <v>0.52</v>
      </c>
      <c r="J83" s="104">
        <v>0.52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1.337</v>
      </c>
      <c r="I84" s="106">
        <v>1.51</v>
      </c>
      <c r="J84" s="106">
        <v>1.87</v>
      </c>
      <c r="K84" s="42">
        <v>123.84105960264901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5915.236000000001</v>
      </c>
      <c r="I87" s="110">
        <v>9114.868999999999</v>
      </c>
      <c r="J87" s="110">
        <v>5950.331</v>
      </c>
      <c r="K87" s="55">
        <f>IF(I87&gt;0,100*J87/I87,0)</f>
        <v>65.2815855060561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2018=100</v>
      </c>
      <c r="G7" s="24"/>
      <c r="H7" s="21" t="s">
        <v>290</v>
      </c>
      <c r="I7" s="22" t="s">
        <v>6</v>
      </c>
      <c r="J7" s="22">
        <v>12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>
        <v>0.001</v>
      </c>
      <c r="I10" s="104">
        <v>0.013</v>
      </c>
      <c r="J10" s="104">
        <v>0.035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>
        <v>0.004</v>
      </c>
      <c r="I11" s="104">
        <v>0.006</v>
      </c>
      <c r="J11" s="104">
        <v>0.006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>
        <v>0.001</v>
      </c>
      <c r="I12" s="104">
        <v>0.005</v>
      </c>
      <c r="J12" s="104">
        <v>0.006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>
        <v>0.006</v>
      </c>
      <c r="I13" s="106">
        <v>0.024</v>
      </c>
      <c r="J13" s="106">
        <v>0.047</v>
      </c>
      <c r="K13" s="42">
        <v>195.83333333333334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>
        <v>0.058</v>
      </c>
      <c r="I19" s="104">
        <v>0.069</v>
      </c>
      <c r="J19" s="104">
        <v>0.06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>
        <v>0.058</v>
      </c>
      <c r="I22" s="106">
        <v>0.069</v>
      </c>
      <c r="J22" s="106">
        <v>0.06</v>
      </c>
      <c r="K22" s="42">
        <v>86.95652173913042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>
        <v>5.218</v>
      </c>
      <c r="I24" s="106">
        <v>4.731</v>
      </c>
      <c r="J24" s="106">
        <v>4.036</v>
      </c>
      <c r="K24" s="42">
        <v>85.30965969139716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>
        <v>2.87</v>
      </c>
      <c r="I26" s="106">
        <v>2.721</v>
      </c>
      <c r="J26" s="106">
        <v>2.4</v>
      </c>
      <c r="K26" s="42">
        <v>88.20286659316427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04">
        <v>2.68</v>
      </c>
      <c r="I28" s="104">
        <v>2.117</v>
      </c>
      <c r="J28" s="104">
        <v>2.155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04">
        <v>5.834</v>
      </c>
      <c r="I29" s="104">
        <v>8.473</v>
      </c>
      <c r="J29" s="104">
        <v>3.591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04">
        <v>8.397</v>
      </c>
      <c r="I30" s="104">
        <v>6.491</v>
      </c>
      <c r="J30" s="104">
        <v>5.83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05">
        <v>16.911</v>
      </c>
      <c r="I31" s="106">
        <v>17.081</v>
      </c>
      <c r="J31" s="106">
        <v>11.576</v>
      </c>
      <c r="K31" s="42">
        <v>67.77120777472047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04">
        <v>0.719</v>
      </c>
      <c r="I33" s="104">
        <v>0.433</v>
      </c>
      <c r="J33" s="104">
        <v>0.54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04">
        <v>0.687</v>
      </c>
      <c r="I34" s="104">
        <v>0.745</v>
      </c>
      <c r="J34" s="104">
        <v>0.7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04">
        <v>10.68</v>
      </c>
      <c r="I35" s="104">
        <v>7.63</v>
      </c>
      <c r="J35" s="104">
        <v>8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>
        <v>21.521</v>
      </c>
      <c r="I36" s="104">
        <v>9.816</v>
      </c>
      <c r="J36" s="104">
        <v>20.535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05">
        <v>33.607</v>
      </c>
      <c r="I37" s="106">
        <v>18.624000000000002</v>
      </c>
      <c r="J37" s="106">
        <v>29.775</v>
      </c>
      <c r="K37" s="42">
        <v>159.87435567010309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>
        <v>0.941</v>
      </c>
      <c r="I39" s="106">
        <v>0.31</v>
      </c>
      <c r="J39" s="106">
        <v>0.47</v>
      </c>
      <c r="K39" s="42">
        <v>151.61290322580646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04">
        <v>1.511</v>
      </c>
      <c r="I41" s="104">
        <v>0.663</v>
      </c>
      <c r="J41" s="104">
        <v>0.577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04"/>
      <c r="I42" s="104"/>
      <c r="J42" s="104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04"/>
      <c r="I43" s="104">
        <v>0.002</v>
      </c>
      <c r="J43" s="104">
        <v>0.002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04"/>
      <c r="I44" s="104"/>
      <c r="J44" s="104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04">
        <v>0.22</v>
      </c>
      <c r="I45" s="104">
        <v>0.18</v>
      </c>
      <c r="J45" s="104">
        <v>0.19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04"/>
      <c r="I46" s="104"/>
      <c r="J46" s="104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04"/>
      <c r="I47" s="104"/>
      <c r="J47" s="104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04">
        <v>0.2</v>
      </c>
      <c r="I48" s="104">
        <v>0.35</v>
      </c>
      <c r="J48" s="104">
        <v>0.481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04">
        <v>0.027</v>
      </c>
      <c r="I49" s="104">
        <v>0.047</v>
      </c>
      <c r="J49" s="104">
        <v>0.023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05">
        <v>1.9579999999999997</v>
      </c>
      <c r="I50" s="106">
        <v>1.2419999999999998</v>
      </c>
      <c r="J50" s="106">
        <v>1.273</v>
      </c>
      <c r="K50" s="42">
        <v>102.49597423510468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05">
        <v>4.046</v>
      </c>
      <c r="I52" s="106">
        <v>4.046</v>
      </c>
      <c r="J52" s="106">
        <v>3.173</v>
      </c>
      <c r="K52" s="42">
        <v>78.42313395946614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04">
        <v>10.342</v>
      </c>
      <c r="I54" s="104">
        <v>13.446</v>
      </c>
      <c r="J54" s="104">
        <v>8.688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04">
        <v>46.407</v>
      </c>
      <c r="I55" s="104">
        <v>83.896</v>
      </c>
      <c r="J55" s="104">
        <v>30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04">
        <v>4.233</v>
      </c>
      <c r="I56" s="104">
        <v>9.514</v>
      </c>
      <c r="J56" s="104">
        <v>4.1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04">
        <v>1.251</v>
      </c>
      <c r="I57" s="104">
        <v>3.34</v>
      </c>
      <c r="J57" s="104">
        <v>0.893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04">
        <v>37.768</v>
      </c>
      <c r="I58" s="104">
        <v>66.3</v>
      </c>
      <c r="J58" s="104">
        <v>18.004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05">
        <v>100.00099999999999</v>
      </c>
      <c r="I59" s="106">
        <v>176.49599999999998</v>
      </c>
      <c r="J59" s="106">
        <v>61.685</v>
      </c>
      <c r="K59" s="42">
        <v>34.9498005620524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04">
        <v>12.9</v>
      </c>
      <c r="I61" s="104">
        <v>9.22</v>
      </c>
      <c r="J61" s="104">
        <v>7.898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04">
        <v>12.125</v>
      </c>
      <c r="I62" s="104">
        <v>1.632</v>
      </c>
      <c r="J62" s="104">
        <v>7.165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04">
        <v>10.478</v>
      </c>
      <c r="I63" s="104">
        <v>6.502</v>
      </c>
      <c r="J63" s="104">
        <v>6.807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05">
        <v>35.503</v>
      </c>
      <c r="I64" s="106">
        <v>17.354</v>
      </c>
      <c r="J64" s="106">
        <v>21.869999999999997</v>
      </c>
      <c r="K64" s="42">
        <v>126.02281894664053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05">
        <v>12.6</v>
      </c>
      <c r="I66" s="106">
        <v>14.598</v>
      </c>
      <c r="J66" s="106">
        <v>10.898</v>
      </c>
      <c r="K66" s="42">
        <v>74.65406220030141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>
        <v>62.3</v>
      </c>
      <c r="I68" s="104">
        <v>70</v>
      </c>
      <c r="J68" s="104">
        <v>62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>
        <v>12.3</v>
      </c>
      <c r="I69" s="104">
        <v>8</v>
      </c>
      <c r="J69" s="104">
        <v>10.4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>
        <v>74.6</v>
      </c>
      <c r="I70" s="106">
        <v>78</v>
      </c>
      <c r="J70" s="106">
        <v>72.4</v>
      </c>
      <c r="K70" s="42">
        <v>92.82051282051283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04">
        <v>18.128</v>
      </c>
      <c r="I72" s="104">
        <v>12.516</v>
      </c>
      <c r="J72" s="104">
        <v>10.472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04">
        <v>9.591</v>
      </c>
      <c r="I73" s="104">
        <v>12.4</v>
      </c>
      <c r="J73" s="104">
        <v>8.5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04">
        <v>247</v>
      </c>
      <c r="I74" s="104">
        <v>358.5</v>
      </c>
      <c r="J74" s="104">
        <v>230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04">
        <v>88</v>
      </c>
      <c r="I75" s="104">
        <v>158.43</v>
      </c>
      <c r="J75" s="104">
        <v>112.21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04">
        <v>8.257</v>
      </c>
      <c r="I76" s="104">
        <v>8.835</v>
      </c>
      <c r="J76" s="104">
        <v>5.65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04">
        <v>386</v>
      </c>
      <c r="I77" s="104">
        <v>685</v>
      </c>
      <c r="J77" s="104">
        <v>455.07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04">
        <v>70.7</v>
      </c>
      <c r="I78" s="104">
        <v>84.525</v>
      </c>
      <c r="J78" s="104">
        <v>59.12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04">
        <v>107.25</v>
      </c>
      <c r="I79" s="104">
        <v>149.182</v>
      </c>
      <c r="J79" s="104">
        <v>102.66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05">
        <v>934.926</v>
      </c>
      <c r="I80" s="106">
        <v>1469.3880000000001</v>
      </c>
      <c r="J80" s="106">
        <v>983.682</v>
      </c>
      <c r="K80" s="42">
        <v>66.94501384249769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>
        <v>0.121</v>
      </c>
      <c r="I82" s="104">
        <v>0.174</v>
      </c>
      <c r="J82" s="104">
        <v>0.174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>
        <v>0.08</v>
      </c>
      <c r="I83" s="104">
        <v>0.08</v>
      </c>
      <c r="J83" s="104">
        <v>0.08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>
        <v>0.201</v>
      </c>
      <c r="I84" s="106">
        <v>0.254</v>
      </c>
      <c r="J84" s="106">
        <v>0.254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/>
      <c r="D87" s="54"/>
      <c r="E87" s="54"/>
      <c r="F87" s="55"/>
      <c r="G87" s="41"/>
      <c r="H87" s="109">
        <v>1223.446</v>
      </c>
      <c r="I87" s="110">
        <v>1804.938</v>
      </c>
      <c r="J87" s="110">
        <v>1203.599</v>
      </c>
      <c r="K87" s="55">
        <f>IF(I87&gt;0,100*J87/I87,0)</f>
        <v>66.683675561155</v>
      </c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88" zoomScaleSheetLayoutView="8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>
        <v>4</v>
      </c>
      <c r="E9" s="31">
        <v>4</v>
      </c>
      <c r="F9" s="32"/>
      <c r="G9" s="32"/>
      <c r="H9" s="104"/>
      <c r="I9" s="104">
        <v>0.025</v>
      </c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>
        <v>4</v>
      </c>
      <c r="E13" s="39">
        <v>4</v>
      </c>
      <c r="F13" s="40">
        <v>100</v>
      </c>
      <c r="G13" s="41"/>
      <c r="H13" s="105"/>
      <c r="I13" s="106">
        <v>0.025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842</v>
      </c>
      <c r="D24" s="39">
        <v>382</v>
      </c>
      <c r="E24" s="39">
        <v>380</v>
      </c>
      <c r="F24" s="40">
        <v>99.47643979057591</v>
      </c>
      <c r="G24" s="41"/>
      <c r="H24" s="105">
        <v>3.057</v>
      </c>
      <c r="I24" s="106">
        <v>1.164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48</v>
      </c>
      <c r="D26" s="39">
        <v>50</v>
      </c>
      <c r="E26" s="39">
        <v>100</v>
      </c>
      <c r="F26" s="40">
        <v>200</v>
      </c>
      <c r="G26" s="41"/>
      <c r="H26" s="105">
        <v>0.253</v>
      </c>
      <c r="I26" s="106">
        <v>0.2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5823</v>
      </c>
      <c r="D28" s="31">
        <v>2778</v>
      </c>
      <c r="E28" s="31">
        <v>3000</v>
      </c>
      <c r="F28" s="32"/>
      <c r="G28" s="32"/>
      <c r="H28" s="104">
        <v>21.459</v>
      </c>
      <c r="I28" s="104">
        <v>7.64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1853</v>
      </c>
      <c r="D29" s="31">
        <v>1493</v>
      </c>
      <c r="E29" s="31">
        <v>1493</v>
      </c>
      <c r="F29" s="32"/>
      <c r="G29" s="32"/>
      <c r="H29" s="104">
        <v>2.529</v>
      </c>
      <c r="I29" s="104">
        <v>1.868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102465</v>
      </c>
      <c r="D30" s="31">
        <v>73542</v>
      </c>
      <c r="E30" s="31">
        <v>73500</v>
      </c>
      <c r="F30" s="32"/>
      <c r="G30" s="32"/>
      <c r="H30" s="104">
        <v>207.966</v>
      </c>
      <c r="I30" s="104">
        <v>155.086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110141</v>
      </c>
      <c r="D31" s="39">
        <v>77813</v>
      </c>
      <c r="E31" s="39">
        <v>77993</v>
      </c>
      <c r="F31" s="40">
        <v>100.23132381478673</v>
      </c>
      <c r="G31" s="41"/>
      <c r="H31" s="105">
        <v>231.954</v>
      </c>
      <c r="I31" s="106">
        <v>164.59400000000002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80</v>
      </c>
      <c r="D33" s="31">
        <v>56</v>
      </c>
      <c r="E33" s="31">
        <v>100</v>
      </c>
      <c r="F33" s="32"/>
      <c r="G33" s="32"/>
      <c r="H33" s="104">
        <v>0.445</v>
      </c>
      <c r="I33" s="104">
        <v>0.264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26</v>
      </c>
      <c r="D34" s="31"/>
      <c r="E34" s="31"/>
      <c r="F34" s="32"/>
      <c r="G34" s="32"/>
      <c r="H34" s="104">
        <v>0.106</v>
      </c>
      <c r="I34" s="104"/>
      <c r="J34" s="104"/>
      <c r="K34" s="33"/>
    </row>
    <row r="35" spans="1:11" s="34" customFormat="1" ht="11.25" customHeight="1">
      <c r="A35" s="36" t="s">
        <v>26</v>
      </c>
      <c r="B35" s="30"/>
      <c r="C35" s="31">
        <v>103</v>
      </c>
      <c r="D35" s="31">
        <v>100</v>
      </c>
      <c r="E35" s="31">
        <v>100</v>
      </c>
      <c r="F35" s="32"/>
      <c r="G35" s="32"/>
      <c r="H35" s="104">
        <v>0.44</v>
      </c>
      <c r="I35" s="104">
        <v>0.3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22</v>
      </c>
      <c r="D36" s="31">
        <v>22</v>
      </c>
      <c r="E36" s="31">
        <v>22</v>
      </c>
      <c r="F36" s="32"/>
      <c r="G36" s="32"/>
      <c r="H36" s="104">
        <v>0.04</v>
      </c>
      <c r="I36" s="104">
        <v>0.017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231</v>
      </c>
      <c r="D37" s="39">
        <v>178</v>
      </c>
      <c r="E37" s="39">
        <v>222</v>
      </c>
      <c r="F37" s="40">
        <v>124.71910112359551</v>
      </c>
      <c r="G37" s="41"/>
      <c r="H37" s="105">
        <v>1.0310000000000001</v>
      </c>
      <c r="I37" s="106">
        <v>0.5810000000000001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05"/>
      <c r="I39" s="106"/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66</v>
      </c>
      <c r="D41" s="31"/>
      <c r="E41" s="31">
        <v>20</v>
      </c>
      <c r="F41" s="32"/>
      <c r="G41" s="32"/>
      <c r="H41" s="104">
        <v>0.3</v>
      </c>
      <c r="I41" s="104"/>
      <c r="J41" s="104"/>
      <c r="K41" s="33"/>
    </row>
    <row r="42" spans="1:11" s="34" customFormat="1" ht="11.25" customHeight="1">
      <c r="A42" s="36" t="s">
        <v>31</v>
      </c>
      <c r="B42" s="30"/>
      <c r="C42" s="31">
        <v>623</v>
      </c>
      <c r="D42" s="31">
        <v>649</v>
      </c>
      <c r="E42" s="31">
        <v>720</v>
      </c>
      <c r="F42" s="32"/>
      <c r="G42" s="32"/>
      <c r="H42" s="104">
        <v>2.163</v>
      </c>
      <c r="I42" s="104">
        <v>2.192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1040</v>
      </c>
      <c r="D43" s="31">
        <v>260</v>
      </c>
      <c r="E43" s="31">
        <v>230</v>
      </c>
      <c r="F43" s="32"/>
      <c r="G43" s="32"/>
      <c r="H43" s="104">
        <v>6.227</v>
      </c>
      <c r="I43" s="104">
        <v>1.278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417</v>
      </c>
      <c r="D44" s="31">
        <v>329</v>
      </c>
      <c r="E44" s="31">
        <v>339</v>
      </c>
      <c r="F44" s="32"/>
      <c r="G44" s="32"/>
      <c r="H44" s="104">
        <v>2.17</v>
      </c>
      <c r="I44" s="104">
        <v>1.224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155</v>
      </c>
      <c r="D45" s="31">
        <v>93</v>
      </c>
      <c r="E45" s="31">
        <v>130</v>
      </c>
      <c r="F45" s="32"/>
      <c r="G45" s="32"/>
      <c r="H45" s="104">
        <v>0.623</v>
      </c>
      <c r="I45" s="104">
        <v>0.242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51</v>
      </c>
      <c r="D46" s="31">
        <v>68</v>
      </c>
      <c r="E46" s="31">
        <v>65</v>
      </c>
      <c r="F46" s="32"/>
      <c r="G46" s="32"/>
      <c r="H46" s="104">
        <v>0.169</v>
      </c>
      <c r="I46" s="104">
        <v>0.193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162</v>
      </c>
      <c r="D47" s="31">
        <v>102</v>
      </c>
      <c r="E47" s="31">
        <v>70</v>
      </c>
      <c r="F47" s="32"/>
      <c r="G47" s="32"/>
      <c r="H47" s="104">
        <v>0.439</v>
      </c>
      <c r="I47" s="104">
        <v>0.362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2038</v>
      </c>
      <c r="D48" s="31">
        <v>1243</v>
      </c>
      <c r="E48" s="31">
        <v>1200</v>
      </c>
      <c r="F48" s="32"/>
      <c r="G48" s="32"/>
      <c r="H48" s="104">
        <v>7.905</v>
      </c>
      <c r="I48" s="104">
        <v>3.916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416</v>
      </c>
      <c r="D49" s="31">
        <v>238</v>
      </c>
      <c r="E49" s="31">
        <v>250</v>
      </c>
      <c r="F49" s="32"/>
      <c r="G49" s="32"/>
      <c r="H49" s="104">
        <v>1.974</v>
      </c>
      <c r="I49" s="104">
        <v>0.72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4968</v>
      </c>
      <c r="D50" s="39">
        <v>2982</v>
      </c>
      <c r="E50" s="39">
        <v>3024</v>
      </c>
      <c r="F50" s="40">
        <v>101.40845070422536</v>
      </c>
      <c r="G50" s="41"/>
      <c r="H50" s="105">
        <v>21.97</v>
      </c>
      <c r="I50" s="106">
        <v>10.127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276</v>
      </c>
      <c r="D52" s="39">
        <v>276</v>
      </c>
      <c r="E52" s="39">
        <v>276</v>
      </c>
      <c r="F52" s="40">
        <v>100</v>
      </c>
      <c r="G52" s="41"/>
      <c r="H52" s="105">
        <v>1.022</v>
      </c>
      <c r="I52" s="106">
        <v>1.022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1624</v>
      </c>
      <c r="D54" s="31">
        <v>274</v>
      </c>
      <c r="E54" s="31">
        <v>270</v>
      </c>
      <c r="F54" s="32"/>
      <c r="G54" s="32"/>
      <c r="H54" s="104">
        <v>10.784</v>
      </c>
      <c r="I54" s="104">
        <v>1.944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272</v>
      </c>
      <c r="D55" s="31">
        <v>329</v>
      </c>
      <c r="E55" s="31">
        <v>320</v>
      </c>
      <c r="F55" s="32"/>
      <c r="G55" s="32"/>
      <c r="H55" s="104">
        <v>0.908</v>
      </c>
      <c r="I55" s="104">
        <v>0.592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592</v>
      </c>
      <c r="D56" s="31">
        <v>315</v>
      </c>
      <c r="E56" s="31">
        <v>660</v>
      </c>
      <c r="F56" s="32"/>
      <c r="G56" s="32"/>
      <c r="H56" s="104">
        <v>1.36</v>
      </c>
      <c r="I56" s="104">
        <v>0.705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988</v>
      </c>
      <c r="D57" s="31">
        <v>193</v>
      </c>
      <c r="E57" s="31">
        <v>193</v>
      </c>
      <c r="F57" s="32"/>
      <c r="G57" s="32"/>
      <c r="H57" s="104">
        <v>1.005</v>
      </c>
      <c r="I57" s="104">
        <v>0.29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3716</v>
      </c>
      <c r="D58" s="31">
        <v>2356</v>
      </c>
      <c r="E58" s="31">
        <v>3739</v>
      </c>
      <c r="F58" s="32"/>
      <c r="G58" s="32"/>
      <c r="H58" s="104">
        <v>12.316</v>
      </c>
      <c r="I58" s="104">
        <v>3.332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7192</v>
      </c>
      <c r="D59" s="39">
        <v>3467</v>
      </c>
      <c r="E59" s="39">
        <v>5182</v>
      </c>
      <c r="F59" s="40">
        <v>149.46639746178252</v>
      </c>
      <c r="G59" s="41"/>
      <c r="H59" s="105">
        <v>26.372999999999998</v>
      </c>
      <c r="I59" s="106">
        <v>6.8629999999999995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40</v>
      </c>
      <c r="D61" s="31">
        <v>25</v>
      </c>
      <c r="E61" s="31">
        <v>50</v>
      </c>
      <c r="F61" s="32"/>
      <c r="G61" s="32"/>
      <c r="H61" s="104">
        <v>0.058</v>
      </c>
      <c r="I61" s="104">
        <v>0.048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60</v>
      </c>
      <c r="D62" s="31">
        <v>54</v>
      </c>
      <c r="E62" s="31">
        <v>54</v>
      </c>
      <c r="F62" s="32"/>
      <c r="G62" s="32"/>
      <c r="H62" s="104">
        <v>0.08</v>
      </c>
      <c r="I62" s="104">
        <v>0.085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56</v>
      </c>
      <c r="D63" s="31">
        <v>96</v>
      </c>
      <c r="E63" s="31">
        <v>96</v>
      </c>
      <c r="F63" s="32"/>
      <c r="G63" s="32"/>
      <c r="H63" s="104">
        <v>0.151</v>
      </c>
      <c r="I63" s="104">
        <v>0.161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156</v>
      </c>
      <c r="D64" s="39">
        <v>175</v>
      </c>
      <c r="E64" s="39">
        <v>200</v>
      </c>
      <c r="F64" s="40">
        <v>114.28571428571429</v>
      </c>
      <c r="G64" s="41"/>
      <c r="H64" s="105">
        <v>0.28900000000000003</v>
      </c>
      <c r="I64" s="106">
        <v>0.29400000000000004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221</v>
      </c>
      <c r="D66" s="39">
        <v>196</v>
      </c>
      <c r="E66" s="39">
        <v>197</v>
      </c>
      <c r="F66" s="40">
        <v>100.51020408163265</v>
      </c>
      <c r="G66" s="41"/>
      <c r="H66" s="105">
        <v>0.382</v>
      </c>
      <c r="I66" s="106">
        <v>0.126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8544</v>
      </c>
      <c r="D68" s="31">
        <v>5600</v>
      </c>
      <c r="E68" s="31">
        <v>5000</v>
      </c>
      <c r="F68" s="32"/>
      <c r="G68" s="32"/>
      <c r="H68" s="104">
        <v>33.395</v>
      </c>
      <c r="I68" s="104">
        <v>13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33</v>
      </c>
      <c r="D69" s="31">
        <v>150</v>
      </c>
      <c r="E69" s="31">
        <v>150</v>
      </c>
      <c r="F69" s="32"/>
      <c r="G69" s="32"/>
      <c r="H69" s="104">
        <v>0.104</v>
      </c>
      <c r="I69" s="104">
        <v>0.3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8577</v>
      </c>
      <c r="D70" s="39">
        <v>5750</v>
      </c>
      <c r="E70" s="39">
        <v>5150</v>
      </c>
      <c r="F70" s="40">
        <v>89.56521739130434</v>
      </c>
      <c r="G70" s="41"/>
      <c r="H70" s="105">
        <v>33.499</v>
      </c>
      <c r="I70" s="106">
        <v>13.3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233</v>
      </c>
      <c r="D72" s="31">
        <v>148</v>
      </c>
      <c r="E72" s="31">
        <v>148</v>
      </c>
      <c r="F72" s="32"/>
      <c r="G72" s="32"/>
      <c r="H72" s="104">
        <v>0.154</v>
      </c>
      <c r="I72" s="104">
        <v>0.118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58847</v>
      </c>
      <c r="D73" s="31">
        <v>42713</v>
      </c>
      <c r="E73" s="31">
        <v>42750</v>
      </c>
      <c r="F73" s="32"/>
      <c r="G73" s="32"/>
      <c r="H73" s="104">
        <v>192.846</v>
      </c>
      <c r="I73" s="104">
        <v>139.97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48934</v>
      </c>
      <c r="D74" s="31">
        <v>36245</v>
      </c>
      <c r="E74" s="31">
        <v>30000</v>
      </c>
      <c r="F74" s="32"/>
      <c r="G74" s="32"/>
      <c r="H74" s="104">
        <v>254.457</v>
      </c>
      <c r="I74" s="104">
        <v>95.595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2739</v>
      </c>
      <c r="D75" s="31">
        <v>1663</v>
      </c>
      <c r="E75" s="31">
        <v>1663</v>
      </c>
      <c r="F75" s="32"/>
      <c r="G75" s="32"/>
      <c r="H75" s="104">
        <v>5.437</v>
      </c>
      <c r="I75" s="104">
        <v>3.312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11573</v>
      </c>
      <c r="D76" s="31">
        <v>9706</v>
      </c>
      <c r="E76" s="31">
        <v>9706</v>
      </c>
      <c r="F76" s="32"/>
      <c r="G76" s="32"/>
      <c r="H76" s="104">
        <v>44.604</v>
      </c>
      <c r="I76" s="104">
        <v>34.699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6077</v>
      </c>
      <c r="D77" s="31">
        <v>4505</v>
      </c>
      <c r="E77" s="31">
        <v>4505</v>
      </c>
      <c r="F77" s="32"/>
      <c r="G77" s="32"/>
      <c r="H77" s="104">
        <v>27.384</v>
      </c>
      <c r="I77" s="104">
        <v>13.6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15255</v>
      </c>
      <c r="D78" s="31">
        <v>11642</v>
      </c>
      <c r="E78" s="31">
        <v>11800</v>
      </c>
      <c r="F78" s="32"/>
      <c r="G78" s="32"/>
      <c r="H78" s="104">
        <v>57.025</v>
      </c>
      <c r="I78" s="104">
        <v>31.515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98298</v>
      </c>
      <c r="D79" s="31">
        <v>67674</v>
      </c>
      <c r="E79" s="31">
        <v>89500</v>
      </c>
      <c r="F79" s="32"/>
      <c r="G79" s="32"/>
      <c r="H79" s="104">
        <v>380.757</v>
      </c>
      <c r="I79" s="104">
        <v>216.557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241956</v>
      </c>
      <c r="D80" s="39">
        <v>174296</v>
      </c>
      <c r="E80" s="39">
        <v>190072</v>
      </c>
      <c r="F80" s="40">
        <v>109.05126910542984</v>
      </c>
      <c r="G80" s="41"/>
      <c r="H80" s="105">
        <v>962.664</v>
      </c>
      <c r="I80" s="106">
        <v>535.366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374608</v>
      </c>
      <c r="D87" s="54">
        <v>265569</v>
      </c>
      <c r="E87" s="54">
        <v>282800</v>
      </c>
      <c r="F87" s="55">
        <f>IF(D87&gt;0,100*E87/D87,0)</f>
        <v>106.48833259906088</v>
      </c>
      <c r="G87" s="41"/>
      <c r="H87" s="109">
        <v>1282.494</v>
      </c>
      <c r="I87" s="110">
        <v>733.662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1695</v>
      </c>
      <c r="D9" s="31">
        <v>1704</v>
      </c>
      <c r="E9" s="31">
        <v>1704</v>
      </c>
      <c r="F9" s="32"/>
      <c r="G9" s="32"/>
      <c r="H9" s="104">
        <v>5.068</v>
      </c>
      <c r="I9" s="104">
        <v>8.525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3189</v>
      </c>
      <c r="D10" s="31">
        <v>1816</v>
      </c>
      <c r="E10" s="31">
        <v>1816</v>
      </c>
      <c r="F10" s="32"/>
      <c r="G10" s="32"/>
      <c r="H10" s="104">
        <v>7.494</v>
      </c>
      <c r="I10" s="104">
        <v>4.268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8207</v>
      </c>
      <c r="D11" s="31">
        <v>9230</v>
      </c>
      <c r="E11" s="31">
        <v>9230</v>
      </c>
      <c r="F11" s="32"/>
      <c r="G11" s="32"/>
      <c r="H11" s="104">
        <v>22.159</v>
      </c>
      <c r="I11" s="104">
        <v>24.921</v>
      </c>
      <c r="J11" s="104"/>
      <c r="K11" s="33"/>
    </row>
    <row r="12" spans="1:11" s="34" customFormat="1" ht="11.25" customHeight="1">
      <c r="A12" s="36" t="s">
        <v>10</v>
      </c>
      <c r="B12" s="30"/>
      <c r="C12" s="31">
        <v>196</v>
      </c>
      <c r="D12" s="31">
        <v>196</v>
      </c>
      <c r="E12" s="31">
        <v>196</v>
      </c>
      <c r="F12" s="32"/>
      <c r="G12" s="32"/>
      <c r="H12" s="104">
        <v>0.431</v>
      </c>
      <c r="I12" s="104">
        <v>0.431</v>
      </c>
      <c r="J12" s="104"/>
      <c r="K12" s="33"/>
    </row>
    <row r="13" spans="1:11" s="43" customFormat="1" ht="11.25" customHeight="1">
      <c r="A13" s="37" t="s">
        <v>11</v>
      </c>
      <c r="B13" s="38"/>
      <c r="C13" s="39">
        <v>13287</v>
      </c>
      <c r="D13" s="39">
        <v>12946</v>
      </c>
      <c r="E13" s="39">
        <v>12946</v>
      </c>
      <c r="F13" s="40">
        <v>100</v>
      </c>
      <c r="G13" s="41"/>
      <c r="H13" s="105">
        <v>35.151999999999994</v>
      </c>
      <c r="I13" s="106">
        <v>38.144999999999996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>
        <v>85</v>
      </c>
      <c r="D15" s="39">
        <v>55</v>
      </c>
      <c r="E15" s="39">
        <v>55</v>
      </c>
      <c r="F15" s="40">
        <v>100</v>
      </c>
      <c r="G15" s="41"/>
      <c r="H15" s="105">
        <v>0.024</v>
      </c>
      <c r="I15" s="106">
        <v>0.12</v>
      </c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659</v>
      </c>
      <c r="D17" s="39">
        <v>659</v>
      </c>
      <c r="E17" s="39"/>
      <c r="F17" s="40"/>
      <c r="G17" s="41"/>
      <c r="H17" s="105">
        <v>1.489</v>
      </c>
      <c r="I17" s="106">
        <v>2.233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22889</v>
      </c>
      <c r="D19" s="31">
        <v>24018</v>
      </c>
      <c r="E19" s="31">
        <v>24018</v>
      </c>
      <c r="F19" s="32"/>
      <c r="G19" s="32"/>
      <c r="H19" s="104">
        <v>125.89</v>
      </c>
      <c r="I19" s="104">
        <v>162.122</v>
      </c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22889</v>
      </c>
      <c r="D22" s="39">
        <v>24018</v>
      </c>
      <c r="E22" s="39">
        <v>24018</v>
      </c>
      <c r="F22" s="40">
        <v>100</v>
      </c>
      <c r="G22" s="41"/>
      <c r="H22" s="105">
        <v>125.89</v>
      </c>
      <c r="I22" s="106">
        <v>162.122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78860</v>
      </c>
      <c r="D24" s="39">
        <v>79496</v>
      </c>
      <c r="E24" s="39">
        <v>78380</v>
      </c>
      <c r="F24" s="40">
        <v>98.59615578142296</v>
      </c>
      <c r="G24" s="41"/>
      <c r="H24" s="105">
        <v>394.484</v>
      </c>
      <c r="I24" s="106">
        <v>406.81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29882</v>
      </c>
      <c r="D26" s="39">
        <v>31050</v>
      </c>
      <c r="E26" s="39">
        <v>27600</v>
      </c>
      <c r="F26" s="40">
        <v>88.88888888888889</v>
      </c>
      <c r="G26" s="41"/>
      <c r="H26" s="105">
        <v>157.648</v>
      </c>
      <c r="I26" s="106">
        <v>141.2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69560</v>
      </c>
      <c r="D28" s="31">
        <v>69499</v>
      </c>
      <c r="E28" s="31">
        <v>70000</v>
      </c>
      <c r="F28" s="32"/>
      <c r="G28" s="32"/>
      <c r="H28" s="104">
        <v>290.817</v>
      </c>
      <c r="I28" s="104">
        <v>248.592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36921</v>
      </c>
      <c r="D29" s="31">
        <v>32385</v>
      </c>
      <c r="E29" s="31">
        <v>32385</v>
      </c>
      <c r="F29" s="32"/>
      <c r="G29" s="32"/>
      <c r="H29" s="104">
        <v>86.853</v>
      </c>
      <c r="I29" s="104">
        <v>60.23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149961</v>
      </c>
      <c r="D30" s="31">
        <v>125406</v>
      </c>
      <c r="E30" s="31">
        <v>126500</v>
      </c>
      <c r="F30" s="32"/>
      <c r="G30" s="32"/>
      <c r="H30" s="104">
        <v>364.637</v>
      </c>
      <c r="I30" s="104">
        <v>322.264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256442</v>
      </c>
      <c r="D31" s="39">
        <v>227290</v>
      </c>
      <c r="E31" s="39">
        <v>228885</v>
      </c>
      <c r="F31" s="40">
        <v>100.70174666725329</v>
      </c>
      <c r="G31" s="41"/>
      <c r="H31" s="105">
        <v>742.307</v>
      </c>
      <c r="I31" s="106">
        <v>631.086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22187</v>
      </c>
      <c r="D33" s="31">
        <v>19256</v>
      </c>
      <c r="E33" s="31">
        <v>19100</v>
      </c>
      <c r="F33" s="32"/>
      <c r="G33" s="32"/>
      <c r="H33" s="104">
        <v>113.595</v>
      </c>
      <c r="I33" s="104">
        <v>84.524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11656</v>
      </c>
      <c r="D34" s="31">
        <v>10700</v>
      </c>
      <c r="E34" s="31">
        <v>10700</v>
      </c>
      <c r="F34" s="32"/>
      <c r="G34" s="32"/>
      <c r="H34" s="104">
        <v>45.908</v>
      </c>
      <c r="I34" s="104">
        <v>40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50812</v>
      </c>
      <c r="D35" s="31">
        <v>44100</v>
      </c>
      <c r="E35" s="31">
        <v>44100</v>
      </c>
      <c r="F35" s="32"/>
      <c r="G35" s="32"/>
      <c r="H35" s="104">
        <v>223.034</v>
      </c>
      <c r="I35" s="104">
        <v>135.3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6096</v>
      </c>
      <c r="D36" s="31">
        <v>6096</v>
      </c>
      <c r="E36" s="31">
        <v>6096</v>
      </c>
      <c r="F36" s="32"/>
      <c r="G36" s="32"/>
      <c r="H36" s="104">
        <v>22.969</v>
      </c>
      <c r="I36" s="104">
        <v>6.091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90751</v>
      </c>
      <c r="D37" s="39">
        <v>80152</v>
      </c>
      <c r="E37" s="39">
        <v>79996</v>
      </c>
      <c r="F37" s="40">
        <v>99.80536979738497</v>
      </c>
      <c r="G37" s="41"/>
      <c r="H37" s="105">
        <v>405.506</v>
      </c>
      <c r="I37" s="106">
        <v>265.915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5970</v>
      </c>
      <c r="D39" s="39">
        <v>5900</v>
      </c>
      <c r="E39" s="39">
        <v>5400</v>
      </c>
      <c r="F39" s="40">
        <v>91.52542372881356</v>
      </c>
      <c r="G39" s="41"/>
      <c r="H39" s="105">
        <v>11.373</v>
      </c>
      <c r="I39" s="106">
        <v>9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34914</v>
      </c>
      <c r="D41" s="31">
        <v>33257</v>
      </c>
      <c r="E41" s="31">
        <v>36420</v>
      </c>
      <c r="F41" s="32"/>
      <c r="G41" s="32"/>
      <c r="H41" s="104">
        <v>120.2</v>
      </c>
      <c r="I41" s="104">
        <v>51.844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223392</v>
      </c>
      <c r="D42" s="31">
        <v>211128</v>
      </c>
      <c r="E42" s="31">
        <v>211220</v>
      </c>
      <c r="F42" s="32"/>
      <c r="G42" s="32"/>
      <c r="H42" s="104">
        <v>1026.594</v>
      </c>
      <c r="I42" s="104">
        <v>798.154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65671</v>
      </c>
      <c r="D43" s="31">
        <v>51622</v>
      </c>
      <c r="E43" s="31">
        <v>58230</v>
      </c>
      <c r="F43" s="32"/>
      <c r="G43" s="32"/>
      <c r="H43" s="104">
        <v>319.787</v>
      </c>
      <c r="I43" s="104">
        <v>183.775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130666</v>
      </c>
      <c r="D44" s="31">
        <v>114397</v>
      </c>
      <c r="E44" s="31">
        <v>103003</v>
      </c>
      <c r="F44" s="32"/>
      <c r="G44" s="32"/>
      <c r="H44" s="104">
        <v>555.754</v>
      </c>
      <c r="I44" s="104">
        <v>365.392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71513</v>
      </c>
      <c r="D45" s="31">
        <v>57844</v>
      </c>
      <c r="E45" s="31">
        <v>73130</v>
      </c>
      <c r="F45" s="32"/>
      <c r="G45" s="32"/>
      <c r="H45" s="104">
        <v>289.098</v>
      </c>
      <c r="I45" s="104">
        <v>111.807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72762</v>
      </c>
      <c r="D46" s="31">
        <v>71698</v>
      </c>
      <c r="E46" s="31">
        <v>71065</v>
      </c>
      <c r="F46" s="32"/>
      <c r="G46" s="32"/>
      <c r="H46" s="104">
        <v>231.745</v>
      </c>
      <c r="I46" s="104">
        <v>156.776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100921</v>
      </c>
      <c r="D47" s="31">
        <v>98751</v>
      </c>
      <c r="E47" s="31">
        <v>94270</v>
      </c>
      <c r="F47" s="32"/>
      <c r="G47" s="32"/>
      <c r="H47" s="104">
        <v>370.383</v>
      </c>
      <c r="I47" s="104">
        <v>305.524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109602</v>
      </c>
      <c r="D48" s="31">
        <v>100380</v>
      </c>
      <c r="E48" s="31">
        <v>106200</v>
      </c>
      <c r="F48" s="32"/>
      <c r="G48" s="32"/>
      <c r="H48" s="104">
        <v>442.456</v>
      </c>
      <c r="I48" s="104">
        <v>238.014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68184</v>
      </c>
      <c r="D49" s="31">
        <v>62878</v>
      </c>
      <c r="E49" s="31">
        <v>62750</v>
      </c>
      <c r="F49" s="32"/>
      <c r="G49" s="32"/>
      <c r="H49" s="104">
        <v>259.52</v>
      </c>
      <c r="I49" s="104">
        <v>159.187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877625</v>
      </c>
      <c r="D50" s="39">
        <v>801955</v>
      </c>
      <c r="E50" s="39">
        <v>816288</v>
      </c>
      <c r="F50" s="40">
        <v>101.78725738975379</v>
      </c>
      <c r="G50" s="41"/>
      <c r="H50" s="105">
        <v>3615.537</v>
      </c>
      <c r="I50" s="106">
        <v>2370.4730000000004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17489</v>
      </c>
      <c r="D52" s="39">
        <v>17489</v>
      </c>
      <c r="E52" s="39">
        <v>17489</v>
      </c>
      <c r="F52" s="40">
        <v>100</v>
      </c>
      <c r="G52" s="41"/>
      <c r="H52" s="105">
        <v>60.239</v>
      </c>
      <c r="I52" s="106">
        <v>60.239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63774</v>
      </c>
      <c r="D54" s="31">
        <v>65821</v>
      </c>
      <c r="E54" s="31">
        <v>66270</v>
      </c>
      <c r="F54" s="32"/>
      <c r="G54" s="32"/>
      <c r="H54" s="104">
        <v>229.503</v>
      </c>
      <c r="I54" s="104">
        <v>240.217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38697</v>
      </c>
      <c r="D55" s="31">
        <v>41885</v>
      </c>
      <c r="E55" s="31">
        <v>41620</v>
      </c>
      <c r="F55" s="32"/>
      <c r="G55" s="32"/>
      <c r="H55" s="104">
        <v>96.761</v>
      </c>
      <c r="I55" s="104">
        <v>79.582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33466</v>
      </c>
      <c r="D56" s="31">
        <v>33079</v>
      </c>
      <c r="E56" s="31">
        <v>35560</v>
      </c>
      <c r="F56" s="32"/>
      <c r="G56" s="32"/>
      <c r="H56" s="104">
        <v>91.556</v>
      </c>
      <c r="I56" s="104">
        <v>81.335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61464</v>
      </c>
      <c r="D57" s="31">
        <v>57261</v>
      </c>
      <c r="E57" s="31">
        <v>57261</v>
      </c>
      <c r="F57" s="32"/>
      <c r="G57" s="32"/>
      <c r="H57" s="104">
        <v>188.67</v>
      </c>
      <c r="I57" s="104">
        <v>163.752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48212</v>
      </c>
      <c r="D58" s="31">
        <v>49717</v>
      </c>
      <c r="E58" s="31">
        <v>46507</v>
      </c>
      <c r="F58" s="32"/>
      <c r="G58" s="32"/>
      <c r="H58" s="104">
        <v>165.653</v>
      </c>
      <c r="I58" s="104">
        <v>81.118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245613</v>
      </c>
      <c r="D59" s="39">
        <v>247763</v>
      </c>
      <c r="E59" s="39">
        <v>247218</v>
      </c>
      <c r="F59" s="40">
        <v>99.78003172386515</v>
      </c>
      <c r="G59" s="41"/>
      <c r="H59" s="105">
        <v>772.143</v>
      </c>
      <c r="I59" s="106">
        <v>646.0039999999999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1133</v>
      </c>
      <c r="D61" s="31">
        <v>1315</v>
      </c>
      <c r="E61" s="31">
        <v>1650</v>
      </c>
      <c r="F61" s="32"/>
      <c r="G61" s="32"/>
      <c r="H61" s="104">
        <v>2.476</v>
      </c>
      <c r="I61" s="104">
        <v>2.794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879</v>
      </c>
      <c r="D62" s="31">
        <v>782</v>
      </c>
      <c r="E62" s="31">
        <v>782</v>
      </c>
      <c r="F62" s="32"/>
      <c r="G62" s="32"/>
      <c r="H62" s="104">
        <v>1.182</v>
      </c>
      <c r="I62" s="104">
        <v>1.308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2387</v>
      </c>
      <c r="D63" s="31">
        <v>2554</v>
      </c>
      <c r="E63" s="31">
        <v>2554</v>
      </c>
      <c r="F63" s="32"/>
      <c r="G63" s="32"/>
      <c r="H63" s="104">
        <v>7.035</v>
      </c>
      <c r="I63" s="104">
        <v>4.281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4399</v>
      </c>
      <c r="D64" s="39">
        <v>4651</v>
      </c>
      <c r="E64" s="39">
        <v>4986</v>
      </c>
      <c r="F64" s="40">
        <v>107.20275209632337</v>
      </c>
      <c r="G64" s="41"/>
      <c r="H64" s="105">
        <v>10.693</v>
      </c>
      <c r="I64" s="106">
        <v>8.383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7726</v>
      </c>
      <c r="D66" s="39">
        <v>9347</v>
      </c>
      <c r="E66" s="39">
        <v>9394</v>
      </c>
      <c r="F66" s="40">
        <v>100.50283513426768</v>
      </c>
      <c r="G66" s="41"/>
      <c r="H66" s="105">
        <v>9.856</v>
      </c>
      <c r="I66" s="106">
        <v>8.181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65175</v>
      </c>
      <c r="D68" s="31">
        <v>67100</v>
      </c>
      <c r="E68" s="31">
        <v>69000</v>
      </c>
      <c r="F68" s="32"/>
      <c r="G68" s="32"/>
      <c r="H68" s="104">
        <v>283.172</v>
      </c>
      <c r="I68" s="104">
        <v>147.5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4499</v>
      </c>
      <c r="D69" s="31">
        <v>4350</v>
      </c>
      <c r="E69" s="31">
        <v>4450</v>
      </c>
      <c r="F69" s="32"/>
      <c r="G69" s="32"/>
      <c r="H69" s="104">
        <v>15.411</v>
      </c>
      <c r="I69" s="104">
        <v>7.3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69674</v>
      </c>
      <c r="D70" s="39">
        <v>71450</v>
      </c>
      <c r="E70" s="39">
        <v>73450</v>
      </c>
      <c r="F70" s="40">
        <v>102.79916025192442</v>
      </c>
      <c r="G70" s="41"/>
      <c r="H70" s="105">
        <v>298.583</v>
      </c>
      <c r="I70" s="106">
        <v>154.8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3263</v>
      </c>
      <c r="D72" s="31">
        <v>3542</v>
      </c>
      <c r="E72" s="31">
        <v>3594</v>
      </c>
      <c r="F72" s="32"/>
      <c r="G72" s="32"/>
      <c r="H72" s="104">
        <v>4.464</v>
      </c>
      <c r="I72" s="104">
        <v>4.885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68463</v>
      </c>
      <c r="D73" s="31">
        <v>56943</v>
      </c>
      <c r="E73" s="31">
        <v>56350</v>
      </c>
      <c r="F73" s="32"/>
      <c r="G73" s="32"/>
      <c r="H73" s="104">
        <v>223.872</v>
      </c>
      <c r="I73" s="104">
        <v>185.876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67455</v>
      </c>
      <c r="D74" s="31">
        <v>59590</v>
      </c>
      <c r="E74" s="31">
        <v>52000</v>
      </c>
      <c r="F74" s="32"/>
      <c r="G74" s="32"/>
      <c r="H74" s="104">
        <v>350.766</v>
      </c>
      <c r="I74" s="104">
        <v>155.297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11233</v>
      </c>
      <c r="D75" s="31">
        <v>14037</v>
      </c>
      <c r="E75" s="31">
        <v>14032</v>
      </c>
      <c r="F75" s="32"/>
      <c r="G75" s="32"/>
      <c r="H75" s="104">
        <v>21.43</v>
      </c>
      <c r="I75" s="104">
        <v>26.625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15348</v>
      </c>
      <c r="D76" s="31">
        <v>14526</v>
      </c>
      <c r="E76" s="31">
        <v>14526</v>
      </c>
      <c r="F76" s="32"/>
      <c r="G76" s="32"/>
      <c r="H76" s="104">
        <v>60.241</v>
      </c>
      <c r="I76" s="104">
        <v>51.929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8103</v>
      </c>
      <c r="D77" s="31">
        <v>6673</v>
      </c>
      <c r="E77" s="31">
        <v>6673</v>
      </c>
      <c r="F77" s="32"/>
      <c r="G77" s="32"/>
      <c r="H77" s="104">
        <v>35.128</v>
      </c>
      <c r="I77" s="104">
        <v>19.8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19615</v>
      </c>
      <c r="D78" s="31">
        <v>17882</v>
      </c>
      <c r="E78" s="31">
        <v>17800</v>
      </c>
      <c r="F78" s="32"/>
      <c r="G78" s="32"/>
      <c r="H78" s="104">
        <v>74.291</v>
      </c>
      <c r="I78" s="104">
        <v>48.07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146388</v>
      </c>
      <c r="D79" s="31">
        <v>130790</v>
      </c>
      <c r="E79" s="31">
        <v>145500</v>
      </c>
      <c r="F79" s="32"/>
      <c r="G79" s="32"/>
      <c r="H79" s="104">
        <v>574.246</v>
      </c>
      <c r="I79" s="104">
        <v>443.775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339868</v>
      </c>
      <c r="D80" s="39">
        <v>303983</v>
      </c>
      <c r="E80" s="39">
        <v>310475</v>
      </c>
      <c r="F80" s="40">
        <v>102.1356457433475</v>
      </c>
      <c r="G80" s="41"/>
      <c r="H80" s="105">
        <v>1344.438</v>
      </c>
      <c r="I80" s="106">
        <v>936.257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129</v>
      </c>
      <c r="D82" s="31">
        <v>129</v>
      </c>
      <c r="E82" s="31">
        <v>129</v>
      </c>
      <c r="F82" s="32"/>
      <c r="G82" s="32"/>
      <c r="H82" s="104">
        <v>0.192</v>
      </c>
      <c r="I82" s="104">
        <v>0.192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160</v>
      </c>
      <c r="D83" s="31">
        <v>160</v>
      </c>
      <c r="E83" s="31">
        <v>160</v>
      </c>
      <c r="F83" s="32"/>
      <c r="G83" s="32"/>
      <c r="H83" s="104">
        <v>0.171</v>
      </c>
      <c r="I83" s="104">
        <v>0.16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289</v>
      </c>
      <c r="D84" s="39">
        <v>289</v>
      </c>
      <c r="E84" s="39">
        <v>289</v>
      </c>
      <c r="F84" s="40">
        <v>100</v>
      </c>
      <c r="G84" s="41"/>
      <c r="H84" s="105">
        <v>0.363</v>
      </c>
      <c r="I84" s="106">
        <v>0.352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2061508</v>
      </c>
      <c r="D87" s="54">
        <v>1918493</v>
      </c>
      <c r="E87" s="54">
        <v>1936869</v>
      </c>
      <c r="F87" s="55">
        <f>IF(D87&gt;0,100*E87/D87,0)</f>
        <v>100.95783513413915</v>
      </c>
      <c r="G87" s="41"/>
      <c r="H87" s="109">
        <v>7985.724999999999</v>
      </c>
      <c r="I87" s="110">
        <v>5841.319999999999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04"/>
      <c r="I9" s="104"/>
      <c r="J9" s="104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04"/>
      <c r="I10" s="104"/>
      <c r="J10" s="104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04"/>
      <c r="I11" s="104"/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05"/>
      <c r="I13" s="106"/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05"/>
      <c r="I17" s="106"/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04"/>
      <c r="I19" s="104"/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05"/>
      <c r="I22" s="106"/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05"/>
      <c r="I24" s="106"/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05"/>
      <c r="I26" s="106"/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3121</v>
      </c>
      <c r="D28" s="31">
        <v>3506</v>
      </c>
      <c r="E28" s="31">
        <v>3500</v>
      </c>
      <c r="F28" s="32"/>
      <c r="G28" s="32"/>
      <c r="H28" s="104">
        <v>12.378</v>
      </c>
      <c r="I28" s="104">
        <v>13.059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1902</v>
      </c>
      <c r="D29" s="31">
        <v>2091</v>
      </c>
      <c r="E29" s="31">
        <v>2107</v>
      </c>
      <c r="F29" s="32"/>
      <c r="G29" s="32"/>
      <c r="H29" s="104">
        <v>4.198</v>
      </c>
      <c r="I29" s="104">
        <v>4.477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3437</v>
      </c>
      <c r="D30" s="31">
        <v>3894</v>
      </c>
      <c r="E30" s="31">
        <v>3800</v>
      </c>
      <c r="F30" s="32"/>
      <c r="G30" s="32"/>
      <c r="H30" s="104">
        <v>9.416</v>
      </c>
      <c r="I30" s="104">
        <v>9.509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8460</v>
      </c>
      <c r="D31" s="39">
        <v>9491</v>
      </c>
      <c r="E31" s="39">
        <v>9407</v>
      </c>
      <c r="F31" s="40">
        <v>99.11495100621642</v>
      </c>
      <c r="G31" s="41"/>
      <c r="H31" s="105">
        <v>25.992</v>
      </c>
      <c r="I31" s="106">
        <v>27.045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333</v>
      </c>
      <c r="D33" s="31">
        <v>400</v>
      </c>
      <c r="E33" s="31">
        <v>400</v>
      </c>
      <c r="F33" s="32"/>
      <c r="G33" s="32"/>
      <c r="H33" s="104">
        <v>1.492</v>
      </c>
      <c r="I33" s="104">
        <v>1.61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683</v>
      </c>
      <c r="D34" s="31">
        <v>780</v>
      </c>
      <c r="E34" s="31">
        <v>800</v>
      </c>
      <c r="F34" s="32"/>
      <c r="G34" s="32"/>
      <c r="H34" s="104">
        <v>1.941</v>
      </c>
      <c r="I34" s="104">
        <v>3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518</v>
      </c>
      <c r="D35" s="31">
        <v>400</v>
      </c>
      <c r="E35" s="31">
        <v>450</v>
      </c>
      <c r="F35" s="32"/>
      <c r="G35" s="32"/>
      <c r="H35" s="104">
        <v>2.441</v>
      </c>
      <c r="I35" s="104">
        <v>1.2</v>
      </c>
      <c r="J35" s="104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04"/>
      <c r="I36" s="104"/>
      <c r="J36" s="104"/>
      <c r="K36" s="33"/>
    </row>
    <row r="37" spans="1:11" s="43" customFormat="1" ht="11.25" customHeight="1">
      <c r="A37" s="37" t="s">
        <v>28</v>
      </c>
      <c r="B37" s="38"/>
      <c r="C37" s="39">
        <v>1534</v>
      </c>
      <c r="D37" s="39">
        <v>1580</v>
      </c>
      <c r="E37" s="39">
        <v>1650</v>
      </c>
      <c r="F37" s="40">
        <v>104.43037974683544</v>
      </c>
      <c r="G37" s="41"/>
      <c r="H37" s="105">
        <v>5.874</v>
      </c>
      <c r="I37" s="106">
        <v>5.8100000000000005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12116</v>
      </c>
      <c r="D39" s="39">
        <v>12100</v>
      </c>
      <c r="E39" s="39">
        <v>11000</v>
      </c>
      <c r="F39" s="40">
        <v>90.9090909090909</v>
      </c>
      <c r="G39" s="41"/>
      <c r="H39" s="105">
        <v>20.149</v>
      </c>
      <c r="I39" s="106">
        <v>19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11028</v>
      </c>
      <c r="D41" s="31">
        <v>10378</v>
      </c>
      <c r="E41" s="31">
        <v>10280</v>
      </c>
      <c r="F41" s="32"/>
      <c r="G41" s="32"/>
      <c r="H41" s="104">
        <v>30.496</v>
      </c>
      <c r="I41" s="104">
        <v>15.147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4300</v>
      </c>
      <c r="D42" s="31">
        <v>4500</v>
      </c>
      <c r="E42" s="31">
        <v>4400</v>
      </c>
      <c r="F42" s="32"/>
      <c r="G42" s="32"/>
      <c r="H42" s="104">
        <v>18.593</v>
      </c>
      <c r="I42" s="104">
        <v>17.739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1196</v>
      </c>
      <c r="D43" s="31">
        <v>1294</v>
      </c>
      <c r="E43" s="31">
        <v>1300</v>
      </c>
      <c r="F43" s="32"/>
      <c r="G43" s="32"/>
      <c r="H43" s="104">
        <v>4.156</v>
      </c>
      <c r="I43" s="104">
        <v>2.323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04">
        <v>44.799</v>
      </c>
      <c r="I44" s="104">
        <v>30.044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1000</v>
      </c>
      <c r="D45" s="31">
        <v>1000</v>
      </c>
      <c r="E45" s="31">
        <v>1000</v>
      </c>
      <c r="F45" s="32"/>
      <c r="G45" s="32"/>
      <c r="H45" s="104">
        <v>3.89</v>
      </c>
      <c r="I45" s="104">
        <v>1.599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15000</v>
      </c>
      <c r="D46" s="31">
        <v>15000</v>
      </c>
      <c r="E46" s="31">
        <v>15000</v>
      </c>
      <c r="F46" s="32"/>
      <c r="G46" s="32"/>
      <c r="H46" s="104">
        <v>47.092</v>
      </c>
      <c r="I46" s="104">
        <v>35.216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8040</v>
      </c>
      <c r="D47" s="31">
        <v>8040</v>
      </c>
      <c r="E47" s="31">
        <v>5040</v>
      </c>
      <c r="F47" s="32"/>
      <c r="G47" s="32"/>
      <c r="H47" s="104">
        <v>27.737</v>
      </c>
      <c r="I47" s="104">
        <v>25.577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1750</v>
      </c>
      <c r="D48" s="31">
        <v>1850</v>
      </c>
      <c r="E48" s="31">
        <v>1750</v>
      </c>
      <c r="F48" s="32"/>
      <c r="G48" s="32"/>
      <c r="H48" s="104">
        <v>7.088</v>
      </c>
      <c r="I48" s="104">
        <v>4.707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12360</v>
      </c>
      <c r="D49" s="31">
        <v>13193</v>
      </c>
      <c r="E49" s="31">
        <v>13000</v>
      </c>
      <c r="F49" s="32"/>
      <c r="G49" s="32"/>
      <c r="H49" s="104">
        <v>50.413</v>
      </c>
      <c r="I49" s="104">
        <v>35.456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64674</v>
      </c>
      <c r="D50" s="39">
        <v>65255</v>
      </c>
      <c r="E50" s="39">
        <v>61770</v>
      </c>
      <c r="F50" s="40">
        <v>94.65941307179527</v>
      </c>
      <c r="G50" s="41"/>
      <c r="H50" s="105">
        <v>234.264</v>
      </c>
      <c r="I50" s="106">
        <v>167.808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907</v>
      </c>
      <c r="D52" s="39">
        <v>907</v>
      </c>
      <c r="E52" s="39">
        <v>907</v>
      </c>
      <c r="F52" s="40">
        <v>100</v>
      </c>
      <c r="G52" s="41"/>
      <c r="H52" s="105">
        <v>2.84</v>
      </c>
      <c r="I52" s="106">
        <v>2.84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20117</v>
      </c>
      <c r="D54" s="31">
        <v>20500</v>
      </c>
      <c r="E54" s="31">
        <v>24000</v>
      </c>
      <c r="F54" s="32"/>
      <c r="G54" s="32"/>
      <c r="H54" s="104">
        <v>53.651</v>
      </c>
      <c r="I54" s="104">
        <v>53.5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43842</v>
      </c>
      <c r="D55" s="31">
        <v>44877</v>
      </c>
      <c r="E55" s="31">
        <v>45000</v>
      </c>
      <c r="F55" s="32"/>
      <c r="G55" s="32"/>
      <c r="H55" s="104">
        <v>140.59</v>
      </c>
      <c r="I55" s="104">
        <v>107.165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68795</v>
      </c>
      <c r="D56" s="31">
        <v>31205</v>
      </c>
      <c r="E56" s="31">
        <v>57850</v>
      </c>
      <c r="F56" s="32"/>
      <c r="G56" s="32"/>
      <c r="H56" s="104">
        <v>218.81</v>
      </c>
      <c r="I56" s="104">
        <v>74.795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8101</v>
      </c>
      <c r="D57" s="31">
        <v>6939</v>
      </c>
      <c r="E57" s="31">
        <v>6939</v>
      </c>
      <c r="F57" s="32"/>
      <c r="G57" s="32"/>
      <c r="H57" s="104">
        <v>23.966</v>
      </c>
      <c r="I57" s="104">
        <v>19.793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15524</v>
      </c>
      <c r="D58" s="31">
        <v>16656</v>
      </c>
      <c r="E58" s="31">
        <v>29448</v>
      </c>
      <c r="F58" s="32"/>
      <c r="G58" s="32"/>
      <c r="H58" s="104">
        <v>49.568</v>
      </c>
      <c r="I58" s="104">
        <v>25.544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156379</v>
      </c>
      <c r="D59" s="39">
        <v>120177</v>
      </c>
      <c r="E59" s="39">
        <v>163237</v>
      </c>
      <c r="F59" s="40">
        <v>135.83048337036206</v>
      </c>
      <c r="G59" s="41"/>
      <c r="H59" s="105">
        <v>486.58500000000004</v>
      </c>
      <c r="I59" s="106">
        <v>280.797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690</v>
      </c>
      <c r="D61" s="31">
        <v>730</v>
      </c>
      <c r="E61" s="31">
        <v>700</v>
      </c>
      <c r="F61" s="32"/>
      <c r="G61" s="32"/>
      <c r="H61" s="104">
        <v>1.163</v>
      </c>
      <c r="I61" s="104">
        <v>1.09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128</v>
      </c>
      <c r="D62" s="31">
        <v>128</v>
      </c>
      <c r="E62" s="31">
        <v>128</v>
      </c>
      <c r="F62" s="32"/>
      <c r="G62" s="32"/>
      <c r="H62" s="104">
        <v>0.175</v>
      </c>
      <c r="I62" s="104">
        <v>0.203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7519</v>
      </c>
      <c r="D63" s="31">
        <v>850.54</v>
      </c>
      <c r="E63" s="31">
        <v>851</v>
      </c>
      <c r="F63" s="32"/>
      <c r="G63" s="32"/>
      <c r="H63" s="104">
        <v>20.571</v>
      </c>
      <c r="I63" s="104">
        <v>1.409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8337</v>
      </c>
      <c r="D64" s="39">
        <v>1708.54</v>
      </c>
      <c r="E64" s="39">
        <v>1679</v>
      </c>
      <c r="F64" s="40">
        <v>98.2710384304728</v>
      </c>
      <c r="G64" s="41"/>
      <c r="H64" s="105">
        <v>21.909000000000002</v>
      </c>
      <c r="I64" s="106">
        <v>2.702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11154</v>
      </c>
      <c r="D66" s="39">
        <v>12028</v>
      </c>
      <c r="E66" s="39">
        <v>12089</v>
      </c>
      <c r="F66" s="40">
        <v>100.50714998337213</v>
      </c>
      <c r="G66" s="41"/>
      <c r="H66" s="105">
        <v>15.57</v>
      </c>
      <c r="I66" s="106">
        <v>9.574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04"/>
      <c r="I68" s="104"/>
      <c r="J68" s="104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04"/>
      <c r="I69" s="104"/>
      <c r="J69" s="104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05"/>
      <c r="I70" s="106"/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8409</v>
      </c>
      <c r="D72" s="31">
        <v>9304</v>
      </c>
      <c r="E72" s="31">
        <v>9232</v>
      </c>
      <c r="F72" s="32"/>
      <c r="G72" s="32"/>
      <c r="H72" s="104">
        <v>14.848</v>
      </c>
      <c r="I72" s="104">
        <v>16.984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782</v>
      </c>
      <c r="D73" s="31">
        <v>906</v>
      </c>
      <c r="E73" s="31">
        <v>170</v>
      </c>
      <c r="F73" s="32"/>
      <c r="G73" s="32"/>
      <c r="H73" s="104">
        <v>2.346</v>
      </c>
      <c r="I73" s="104">
        <v>2.657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14878</v>
      </c>
      <c r="D74" s="31">
        <v>13634</v>
      </c>
      <c r="E74" s="31">
        <v>14000</v>
      </c>
      <c r="F74" s="32"/>
      <c r="G74" s="32"/>
      <c r="H74" s="104">
        <v>66.951</v>
      </c>
      <c r="I74" s="104">
        <v>25.892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36689</v>
      </c>
      <c r="D75" s="31">
        <v>9488</v>
      </c>
      <c r="E75" s="31">
        <v>9478</v>
      </c>
      <c r="F75" s="32"/>
      <c r="G75" s="32"/>
      <c r="H75" s="104">
        <v>75.78</v>
      </c>
      <c r="I75" s="104">
        <v>20.618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690</v>
      </c>
      <c r="D76" s="31">
        <v>969</v>
      </c>
      <c r="E76" s="31">
        <v>107</v>
      </c>
      <c r="F76" s="32"/>
      <c r="G76" s="32"/>
      <c r="H76" s="104">
        <v>2.774</v>
      </c>
      <c r="I76" s="104">
        <v>3.049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2850</v>
      </c>
      <c r="D77" s="31">
        <v>2967</v>
      </c>
      <c r="E77" s="31">
        <v>228</v>
      </c>
      <c r="F77" s="32"/>
      <c r="G77" s="32"/>
      <c r="H77" s="104">
        <v>10.113</v>
      </c>
      <c r="I77" s="104">
        <v>6.724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1555</v>
      </c>
      <c r="D78" s="31">
        <v>1300</v>
      </c>
      <c r="E78" s="31">
        <v>350</v>
      </c>
      <c r="F78" s="32"/>
      <c r="G78" s="32"/>
      <c r="H78" s="104">
        <v>6.012</v>
      </c>
      <c r="I78" s="104">
        <v>3.64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7266</v>
      </c>
      <c r="D79" s="31">
        <v>6101</v>
      </c>
      <c r="E79" s="31">
        <v>900</v>
      </c>
      <c r="F79" s="32"/>
      <c r="G79" s="32"/>
      <c r="H79" s="104">
        <v>28.662</v>
      </c>
      <c r="I79" s="104">
        <v>24.354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73119</v>
      </c>
      <c r="D80" s="39">
        <v>44669</v>
      </c>
      <c r="E80" s="39">
        <v>34465</v>
      </c>
      <c r="F80" s="40">
        <v>77.15641720208646</v>
      </c>
      <c r="G80" s="41"/>
      <c r="H80" s="105">
        <v>207.48600000000002</v>
      </c>
      <c r="I80" s="106">
        <v>103.918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04"/>
      <c r="I82" s="104"/>
      <c r="J82" s="104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04"/>
      <c r="I83" s="104"/>
      <c r="J83" s="104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05"/>
      <c r="I84" s="106"/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336680</v>
      </c>
      <c r="D87" s="54">
        <v>267915.54000000004</v>
      </c>
      <c r="E87" s="54">
        <v>296204</v>
      </c>
      <c r="F87" s="55">
        <f>IF(D87&gt;0,100*E87/D87,0)</f>
        <v>110.55872309609214</v>
      </c>
      <c r="G87" s="41"/>
      <c r="H87" s="109">
        <v>1020.669</v>
      </c>
      <c r="I87" s="110">
        <v>619.494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8" zoomScaleSheetLayoutView="98" zoomScalePageLayoutView="0" workbookViewId="0" topLeftCell="A55">
      <selection activeCell="E87" sqref="E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140</v>
      </c>
      <c r="D9" s="31">
        <v>150</v>
      </c>
      <c r="E9" s="31">
        <v>150</v>
      </c>
      <c r="F9" s="32"/>
      <c r="G9" s="32"/>
      <c r="H9" s="104">
        <v>0.291</v>
      </c>
      <c r="I9" s="104">
        <v>0.675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177</v>
      </c>
      <c r="D10" s="31">
        <v>38</v>
      </c>
      <c r="E10" s="31">
        <v>38</v>
      </c>
      <c r="F10" s="32"/>
      <c r="G10" s="32"/>
      <c r="H10" s="104">
        <v>0.381</v>
      </c>
      <c r="I10" s="104">
        <v>0.082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231</v>
      </c>
      <c r="D11" s="31">
        <v>231</v>
      </c>
      <c r="E11" s="31">
        <v>231</v>
      </c>
      <c r="F11" s="32"/>
      <c r="G11" s="32"/>
      <c r="H11" s="104">
        <v>0.497</v>
      </c>
      <c r="I11" s="104">
        <v>0.497</v>
      </c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>
        <v>548</v>
      </c>
      <c r="D13" s="39">
        <v>419</v>
      </c>
      <c r="E13" s="39">
        <v>419</v>
      </c>
      <c r="F13" s="40">
        <v>100</v>
      </c>
      <c r="G13" s="41"/>
      <c r="H13" s="105">
        <v>1.169</v>
      </c>
      <c r="I13" s="106">
        <v>1.254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127</v>
      </c>
      <c r="D17" s="39">
        <v>127</v>
      </c>
      <c r="E17" s="39"/>
      <c r="F17" s="40"/>
      <c r="G17" s="41"/>
      <c r="H17" s="105">
        <v>0.191</v>
      </c>
      <c r="I17" s="106">
        <v>0.43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13107</v>
      </c>
      <c r="D19" s="31">
        <v>13690</v>
      </c>
      <c r="E19" s="31">
        <v>13690</v>
      </c>
      <c r="F19" s="32"/>
      <c r="G19" s="32"/>
      <c r="H19" s="104">
        <v>57.671</v>
      </c>
      <c r="I19" s="104">
        <v>95.83</v>
      </c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13107</v>
      </c>
      <c r="D22" s="39">
        <v>13690</v>
      </c>
      <c r="E22" s="39">
        <v>13690</v>
      </c>
      <c r="F22" s="40">
        <v>100</v>
      </c>
      <c r="G22" s="41"/>
      <c r="H22" s="105">
        <v>57.671</v>
      </c>
      <c r="I22" s="106">
        <v>95.83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83360</v>
      </c>
      <c r="D24" s="39">
        <v>77155</v>
      </c>
      <c r="E24" s="39">
        <v>80000</v>
      </c>
      <c r="F24" s="40">
        <v>103.68738254163696</v>
      </c>
      <c r="G24" s="41"/>
      <c r="H24" s="105">
        <v>334.378</v>
      </c>
      <c r="I24" s="106">
        <v>293.645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17268</v>
      </c>
      <c r="D26" s="39">
        <v>21700</v>
      </c>
      <c r="E26" s="39">
        <v>24000</v>
      </c>
      <c r="F26" s="40">
        <v>110.59907834101382</v>
      </c>
      <c r="G26" s="41"/>
      <c r="H26" s="105">
        <v>87.095</v>
      </c>
      <c r="I26" s="106">
        <v>97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187439</v>
      </c>
      <c r="D28" s="31">
        <v>171801</v>
      </c>
      <c r="E28" s="31">
        <v>172000</v>
      </c>
      <c r="F28" s="32"/>
      <c r="G28" s="32"/>
      <c r="H28" s="104">
        <v>823.947</v>
      </c>
      <c r="I28" s="104">
        <v>668.588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90345</v>
      </c>
      <c r="D29" s="31">
        <v>102417</v>
      </c>
      <c r="E29" s="31">
        <v>102417</v>
      </c>
      <c r="F29" s="32"/>
      <c r="G29" s="32"/>
      <c r="H29" s="104">
        <v>225.286</v>
      </c>
      <c r="I29" s="104">
        <v>235.694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168397</v>
      </c>
      <c r="D30" s="31">
        <v>190788</v>
      </c>
      <c r="E30" s="31">
        <v>192000</v>
      </c>
      <c r="F30" s="32"/>
      <c r="G30" s="32"/>
      <c r="H30" s="104">
        <v>461.428</v>
      </c>
      <c r="I30" s="104">
        <v>465.979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446181</v>
      </c>
      <c r="D31" s="39">
        <v>465006</v>
      </c>
      <c r="E31" s="39">
        <v>466417</v>
      </c>
      <c r="F31" s="40">
        <f>IF(D31&gt;0,100*E31/D31,0)</f>
        <v>100.30343694489963</v>
      </c>
      <c r="G31" s="41"/>
      <c r="H31" s="105">
        <v>1510.661</v>
      </c>
      <c r="I31" s="106">
        <v>1370.261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34163</v>
      </c>
      <c r="D33" s="31">
        <v>39590</v>
      </c>
      <c r="E33" s="31">
        <v>39000</v>
      </c>
      <c r="F33" s="32"/>
      <c r="G33" s="32"/>
      <c r="H33" s="104">
        <v>161.925</v>
      </c>
      <c r="I33" s="104">
        <v>155.48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16381</v>
      </c>
      <c r="D34" s="31">
        <v>18720</v>
      </c>
      <c r="E34" s="31">
        <v>19400</v>
      </c>
      <c r="F34" s="32"/>
      <c r="G34" s="32"/>
      <c r="H34" s="104">
        <v>58.717</v>
      </c>
      <c r="I34" s="104">
        <v>75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103076</v>
      </c>
      <c r="D35" s="31">
        <v>104000</v>
      </c>
      <c r="E35" s="31">
        <v>295000</v>
      </c>
      <c r="F35" s="32"/>
      <c r="G35" s="32"/>
      <c r="H35" s="104">
        <v>485.786</v>
      </c>
      <c r="I35" s="104">
        <v>296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13855</v>
      </c>
      <c r="D36" s="31">
        <v>13855</v>
      </c>
      <c r="E36" s="31">
        <v>13855</v>
      </c>
      <c r="F36" s="32"/>
      <c r="G36" s="32"/>
      <c r="H36" s="104">
        <v>45.887</v>
      </c>
      <c r="I36" s="104">
        <v>25.078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167475</v>
      </c>
      <c r="D37" s="39">
        <v>176165</v>
      </c>
      <c r="E37" s="39">
        <v>367255</v>
      </c>
      <c r="F37" s="40">
        <v>208.47217097607356</v>
      </c>
      <c r="G37" s="41"/>
      <c r="H37" s="105">
        <v>752.315</v>
      </c>
      <c r="I37" s="106">
        <v>551.558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8078</v>
      </c>
      <c r="D39" s="39">
        <v>8100</v>
      </c>
      <c r="E39" s="39">
        <v>7200</v>
      </c>
      <c r="F39" s="40">
        <v>88.88888888888889</v>
      </c>
      <c r="G39" s="41"/>
      <c r="H39" s="105">
        <v>13.433</v>
      </c>
      <c r="I39" s="106">
        <v>13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39660</v>
      </c>
      <c r="D41" s="31">
        <v>42256</v>
      </c>
      <c r="E41" s="31">
        <v>41970</v>
      </c>
      <c r="F41" s="32"/>
      <c r="G41" s="32"/>
      <c r="H41" s="104">
        <v>120.078</v>
      </c>
      <c r="I41" s="104">
        <v>59.769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130408</v>
      </c>
      <c r="D42" s="31">
        <v>148121</v>
      </c>
      <c r="E42" s="31">
        <v>148500</v>
      </c>
      <c r="F42" s="32"/>
      <c r="G42" s="32"/>
      <c r="H42" s="104">
        <v>567.115</v>
      </c>
      <c r="I42" s="104">
        <v>590.149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18548</v>
      </c>
      <c r="D43" s="31">
        <v>22418</v>
      </c>
      <c r="E43" s="31">
        <v>18300</v>
      </c>
      <c r="F43" s="32"/>
      <c r="G43" s="32"/>
      <c r="H43" s="104">
        <v>73.94</v>
      </c>
      <c r="I43" s="104">
        <v>58.318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106443</v>
      </c>
      <c r="D44" s="31">
        <v>117419</v>
      </c>
      <c r="E44" s="31">
        <v>95750</v>
      </c>
      <c r="F44" s="32"/>
      <c r="G44" s="32"/>
      <c r="H44" s="104">
        <v>475.623</v>
      </c>
      <c r="I44" s="104">
        <v>354.252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36282</v>
      </c>
      <c r="D45" s="31">
        <v>39053</v>
      </c>
      <c r="E45" s="31">
        <v>39500</v>
      </c>
      <c r="F45" s="32"/>
      <c r="G45" s="32"/>
      <c r="H45" s="104">
        <v>145.976</v>
      </c>
      <c r="I45" s="104">
        <v>75.397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59137</v>
      </c>
      <c r="D46" s="31">
        <v>60487</v>
      </c>
      <c r="E46" s="31">
        <v>60000</v>
      </c>
      <c r="F46" s="32"/>
      <c r="G46" s="32"/>
      <c r="H46" s="104">
        <v>190.244</v>
      </c>
      <c r="I46" s="104">
        <v>145.61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78540</v>
      </c>
      <c r="D47" s="31">
        <v>83010</v>
      </c>
      <c r="E47" s="31">
        <v>92400</v>
      </c>
      <c r="F47" s="32"/>
      <c r="G47" s="32"/>
      <c r="H47" s="104">
        <v>274.822</v>
      </c>
      <c r="I47" s="104">
        <v>269.951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181634</v>
      </c>
      <c r="D48" s="31">
        <v>184146</v>
      </c>
      <c r="E48" s="31">
        <v>184000</v>
      </c>
      <c r="F48" s="32"/>
      <c r="G48" s="32"/>
      <c r="H48" s="104">
        <v>735.749</v>
      </c>
      <c r="I48" s="104">
        <v>473.686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49442</v>
      </c>
      <c r="D49" s="31">
        <v>52775</v>
      </c>
      <c r="E49" s="31">
        <v>52000</v>
      </c>
      <c r="F49" s="32"/>
      <c r="G49" s="32"/>
      <c r="H49" s="104">
        <v>201.663</v>
      </c>
      <c r="I49" s="104">
        <v>141.836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700094</v>
      </c>
      <c r="D50" s="39">
        <v>749685</v>
      </c>
      <c r="E50" s="39">
        <v>732420</v>
      </c>
      <c r="F50" s="40">
        <v>97.69703275375657</v>
      </c>
      <c r="G50" s="41"/>
      <c r="H50" s="105">
        <v>2785.2099999999996</v>
      </c>
      <c r="I50" s="106">
        <v>2168.968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44469</v>
      </c>
      <c r="D52" s="39">
        <v>44469</v>
      </c>
      <c r="E52" s="39">
        <v>44469</v>
      </c>
      <c r="F52" s="40">
        <v>100</v>
      </c>
      <c r="G52" s="41"/>
      <c r="H52" s="105">
        <v>151.735</v>
      </c>
      <c r="I52" s="106">
        <v>151.735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111312</v>
      </c>
      <c r="D54" s="31">
        <v>112826</v>
      </c>
      <c r="E54" s="31">
        <v>109000</v>
      </c>
      <c r="F54" s="32"/>
      <c r="G54" s="32"/>
      <c r="H54" s="104">
        <v>338.277</v>
      </c>
      <c r="I54" s="104">
        <v>351.846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102298</v>
      </c>
      <c r="D55" s="31">
        <v>104713</v>
      </c>
      <c r="E55" s="31">
        <v>105000</v>
      </c>
      <c r="F55" s="32"/>
      <c r="G55" s="32"/>
      <c r="H55" s="104">
        <v>310.778</v>
      </c>
      <c r="I55" s="104">
        <v>236.892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195817</v>
      </c>
      <c r="D56" s="31">
        <v>238027</v>
      </c>
      <c r="E56" s="31">
        <v>205400</v>
      </c>
      <c r="F56" s="32"/>
      <c r="G56" s="32"/>
      <c r="H56" s="104">
        <v>588.801</v>
      </c>
      <c r="I56" s="104">
        <v>570.59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82636</v>
      </c>
      <c r="D57" s="31">
        <v>92180</v>
      </c>
      <c r="E57" s="31">
        <v>92180</v>
      </c>
      <c r="F57" s="32"/>
      <c r="G57" s="32"/>
      <c r="H57" s="104">
        <v>245.965</v>
      </c>
      <c r="I57" s="104">
        <v>262.94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133477</v>
      </c>
      <c r="D58" s="31">
        <v>133177</v>
      </c>
      <c r="E58" s="31">
        <v>120090</v>
      </c>
      <c r="F58" s="32"/>
      <c r="G58" s="32"/>
      <c r="H58" s="104">
        <v>470.242</v>
      </c>
      <c r="I58" s="104">
        <v>215.451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625540</v>
      </c>
      <c r="D59" s="39">
        <v>680923</v>
      </c>
      <c r="E59" s="39">
        <v>631670</v>
      </c>
      <c r="F59" s="40">
        <v>92.76672986519768</v>
      </c>
      <c r="G59" s="41"/>
      <c r="H59" s="105">
        <v>1954.063</v>
      </c>
      <c r="I59" s="106">
        <v>1637.719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2061</v>
      </c>
      <c r="D61" s="31">
        <v>2150</v>
      </c>
      <c r="E61" s="31">
        <v>2100</v>
      </c>
      <c r="F61" s="32"/>
      <c r="G61" s="32"/>
      <c r="H61" s="104">
        <v>3.454</v>
      </c>
      <c r="I61" s="104">
        <v>3.262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2902</v>
      </c>
      <c r="D62" s="31">
        <v>3187</v>
      </c>
      <c r="E62" s="31">
        <v>3187</v>
      </c>
      <c r="F62" s="32"/>
      <c r="G62" s="32"/>
      <c r="H62" s="104">
        <v>3.392</v>
      </c>
      <c r="I62" s="104">
        <v>4.584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826</v>
      </c>
      <c r="D63" s="31">
        <v>7655.46</v>
      </c>
      <c r="E63" s="31">
        <v>7655</v>
      </c>
      <c r="F63" s="32"/>
      <c r="G63" s="32"/>
      <c r="H63" s="104">
        <v>2.261</v>
      </c>
      <c r="I63" s="104">
        <v>12.685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5789</v>
      </c>
      <c r="D64" s="39">
        <v>12992.46</v>
      </c>
      <c r="E64" s="39">
        <v>12942</v>
      </c>
      <c r="F64" s="40">
        <v>99.61162089396466</v>
      </c>
      <c r="G64" s="41"/>
      <c r="H64" s="105">
        <v>9.107</v>
      </c>
      <c r="I64" s="106">
        <v>20.531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10619</v>
      </c>
      <c r="D66" s="39">
        <v>11102</v>
      </c>
      <c r="E66" s="39">
        <v>11120</v>
      </c>
      <c r="F66" s="40">
        <v>100.1621329490182</v>
      </c>
      <c r="G66" s="41"/>
      <c r="H66" s="105">
        <v>12.582</v>
      </c>
      <c r="I66" s="106">
        <v>10.411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55753</v>
      </c>
      <c r="D68" s="31">
        <v>58000</v>
      </c>
      <c r="E68" s="31">
        <v>59000</v>
      </c>
      <c r="F68" s="32"/>
      <c r="G68" s="32"/>
      <c r="H68" s="104">
        <v>232.482</v>
      </c>
      <c r="I68" s="104">
        <v>112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768</v>
      </c>
      <c r="D69" s="31">
        <v>1000</v>
      </c>
      <c r="E69" s="31">
        <v>1000</v>
      </c>
      <c r="F69" s="32"/>
      <c r="G69" s="32"/>
      <c r="H69" s="104">
        <v>2.442</v>
      </c>
      <c r="I69" s="104">
        <v>1.8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56521</v>
      </c>
      <c r="D70" s="39">
        <v>59000</v>
      </c>
      <c r="E70" s="39">
        <v>60000</v>
      </c>
      <c r="F70" s="40">
        <v>101.69491525423729</v>
      </c>
      <c r="G70" s="41"/>
      <c r="H70" s="105">
        <v>234.924</v>
      </c>
      <c r="I70" s="106">
        <v>113.8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>
        <v>150</v>
      </c>
      <c r="F72" s="32"/>
      <c r="G72" s="32"/>
      <c r="H72" s="104"/>
      <c r="I72" s="104"/>
      <c r="J72" s="104"/>
      <c r="K72" s="33"/>
    </row>
    <row r="73" spans="1:11" s="34" customFormat="1" ht="11.25" customHeight="1">
      <c r="A73" s="36" t="s">
        <v>56</v>
      </c>
      <c r="B73" s="30"/>
      <c r="C73" s="31">
        <v>8968</v>
      </c>
      <c r="D73" s="31">
        <v>10807</v>
      </c>
      <c r="E73" s="31">
        <v>11030</v>
      </c>
      <c r="F73" s="32"/>
      <c r="G73" s="32"/>
      <c r="H73" s="104">
        <v>49.414</v>
      </c>
      <c r="I73" s="104">
        <v>59.676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3719</v>
      </c>
      <c r="D74" s="31">
        <v>8426</v>
      </c>
      <c r="E74" s="31">
        <v>8000</v>
      </c>
      <c r="F74" s="32"/>
      <c r="G74" s="32"/>
      <c r="H74" s="104">
        <v>13.76</v>
      </c>
      <c r="I74" s="104">
        <v>16.991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6640</v>
      </c>
      <c r="D75" s="31">
        <v>34458</v>
      </c>
      <c r="E75" s="31">
        <v>34420</v>
      </c>
      <c r="F75" s="32"/>
      <c r="G75" s="32"/>
      <c r="H75" s="104">
        <v>10.375</v>
      </c>
      <c r="I75" s="104">
        <v>48.982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612</v>
      </c>
      <c r="D76" s="31">
        <v>816</v>
      </c>
      <c r="E76" s="31">
        <v>1669</v>
      </c>
      <c r="F76" s="32"/>
      <c r="G76" s="32"/>
      <c r="H76" s="104">
        <v>2.176</v>
      </c>
      <c r="I76" s="104">
        <v>2.597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4275</v>
      </c>
      <c r="D77" s="31">
        <v>4641</v>
      </c>
      <c r="E77" s="31">
        <v>7380</v>
      </c>
      <c r="F77" s="32"/>
      <c r="G77" s="32"/>
      <c r="H77" s="104">
        <v>15.476</v>
      </c>
      <c r="I77" s="104">
        <v>11.445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12263</v>
      </c>
      <c r="D78" s="31">
        <v>12117</v>
      </c>
      <c r="E78" s="31">
        <v>13100</v>
      </c>
      <c r="F78" s="32"/>
      <c r="G78" s="32"/>
      <c r="H78" s="104">
        <v>48.618</v>
      </c>
      <c r="I78" s="104">
        <v>35.684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16956</v>
      </c>
      <c r="D79" s="31">
        <v>24404</v>
      </c>
      <c r="E79" s="31">
        <v>30000</v>
      </c>
      <c r="F79" s="32"/>
      <c r="G79" s="32"/>
      <c r="H79" s="104">
        <v>64.268</v>
      </c>
      <c r="I79" s="104">
        <v>75.652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53433</v>
      </c>
      <c r="D80" s="39">
        <v>95669</v>
      </c>
      <c r="E80" s="39">
        <v>105749</v>
      </c>
      <c r="F80" s="40">
        <v>110.53632838223459</v>
      </c>
      <c r="G80" s="41"/>
      <c r="H80" s="105">
        <v>204.08700000000002</v>
      </c>
      <c r="I80" s="106">
        <v>251.027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123</v>
      </c>
      <c r="D82" s="31">
        <v>123</v>
      </c>
      <c r="E82" s="31">
        <v>123</v>
      </c>
      <c r="F82" s="32"/>
      <c r="G82" s="32"/>
      <c r="H82" s="104">
        <v>0.192</v>
      </c>
      <c r="I82" s="104">
        <v>0.192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50</v>
      </c>
      <c r="D83" s="31">
        <v>50</v>
      </c>
      <c r="E83" s="31">
        <v>50</v>
      </c>
      <c r="F83" s="32"/>
      <c r="G83" s="32"/>
      <c r="H83" s="104">
        <v>0.053</v>
      </c>
      <c r="I83" s="104">
        <v>0.05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173</v>
      </c>
      <c r="D84" s="39">
        <v>173</v>
      </c>
      <c r="E84" s="39">
        <v>173</v>
      </c>
      <c r="F84" s="40">
        <v>100</v>
      </c>
      <c r="G84" s="41"/>
      <c r="H84" s="105">
        <v>0.245</v>
      </c>
      <c r="I84" s="106">
        <v>0.242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2232782</v>
      </c>
      <c r="D87" s="54">
        <v>2416375.46</v>
      </c>
      <c r="E87" s="54">
        <v>2557524</v>
      </c>
      <c r="F87" s="55">
        <f>IF(D87&gt;0,100*E87/D87,0)</f>
        <v>105.84133311799152</v>
      </c>
      <c r="G87" s="41"/>
      <c r="H87" s="109">
        <v>8108.866</v>
      </c>
      <c r="I87" s="110">
        <v>6777.411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5" zoomScaleSheetLayoutView="95" zoomScalePageLayoutView="0" workbookViewId="0" topLeftCell="A58">
      <selection activeCell="E87" sqref="E87"/>
    </sheetView>
  </sheetViews>
  <sheetFormatPr defaultColWidth="9.8515625" defaultRowHeight="11.25" customHeight="1"/>
  <cols>
    <col min="1" max="1" width="19.421875" style="65" customWidth="1"/>
    <col min="2" max="2" width="0.85546875" style="65" customWidth="1"/>
    <col min="3" max="6" width="12.421875" style="65" customWidth="1"/>
    <col min="7" max="7" width="0.71875" style="65" customWidth="1"/>
    <col min="8" max="11" width="12.421875" style="65" customWidth="1"/>
    <col min="12" max="16384" width="9.8515625" style="65" customWidth="1"/>
  </cols>
  <sheetData>
    <row r="1" spans="1:11" s="1" customFormat="1" ht="1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09" t="s">
        <v>71</v>
      </c>
      <c r="K2" s="20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10" t="s">
        <v>2</v>
      </c>
      <c r="D4" s="211"/>
      <c r="E4" s="211"/>
      <c r="F4" s="212"/>
      <c r="G4" s="10"/>
      <c r="H4" s="213" t="s">
        <v>3</v>
      </c>
      <c r="I4" s="214"/>
      <c r="J4" s="214"/>
      <c r="K4" s="21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12</v>
      </c>
      <c r="F7" s="23" t="str">
        <f>CONCATENATE(D6,"=100")</f>
        <v>2019=100</v>
      </c>
      <c r="G7" s="24"/>
      <c r="H7" s="21" t="s">
        <v>6</v>
      </c>
      <c r="I7" s="22" t="s">
        <v>6</v>
      </c>
      <c r="J7" s="22"/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140</v>
      </c>
      <c r="D9" s="31">
        <v>150</v>
      </c>
      <c r="E9" s="31">
        <v>150</v>
      </c>
      <c r="F9" s="32"/>
      <c r="G9" s="32"/>
      <c r="H9" s="104">
        <v>0.291</v>
      </c>
      <c r="I9" s="104">
        <v>0.675</v>
      </c>
      <c r="J9" s="104"/>
      <c r="K9" s="33"/>
    </row>
    <row r="10" spans="1:11" s="34" customFormat="1" ht="11.25" customHeight="1">
      <c r="A10" s="36" t="s">
        <v>8</v>
      </c>
      <c r="B10" s="30"/>
      <c r="C10" s="31">
        <v>177</v>
      </c>
      <c r="D10" s="31">
        <v>38</v>
      </c>
      <c r="E10" s="31">
        <v>38</v>
      </c>
      <c r="F10" s="32"/>
      <c r="G10" s="32"/>
      <c r="H10" s="104">
        <v>0.381</v>
      </c>
      <c r="I10" s="104">
        <v>0.082</v>
      </c>
      <c r="J10" s="104"/>
      <c r="K10" s="33"/>
    </row>
    <row r="11" spans="1:11" s="34" customFormat="1" ht="11.25" customHeight="1">
      <c r="A11" s="29" t="s">
        <v>9</v>
      </c>
      <c r="B11" s="30"/>
      <c r="C11" s="31">
        <v>231</v>
      </c>
      <c r="D11" s="31">
        <v>231</v>
      </c>
      <c r="E11" s="31">
        <v>231</v>
      </c>
      <c r="F11" s="32"/>
      <c r="G11" s="32"/>
      <c r="H11" s="104">
        <v>0.497</v>
      </c>
      <c r="I11" s="104">
        <v>0.497</v>
      </c>
      <c r="J11" s="104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04"/>
      <c r="I12" s="104"/>
      <c r="J12" s="104"/>
      <c r="K12" s="33"/>
    </row>
    <row r="13" spans="1:11" s="43" customFormat="1" ht="11.25" customHeight="1">
      <c r="A13" s="37" t="s">
        <v>11</v>
      </c>
      <c r="B13" s="38"/>
      <c r="C13" s="39">
        <v>548</v>
      </c>
      <c r="D13" s="39">
        <v>419</v>
      </c>
      <c r="E13" s="39">
        <v>419</v>
      </c>
      <c r="F13" s="40">
        <v>100</v>
      </c>
      <c r="G13" s="41"/>
      <c r="H13" s="105">
        <v>1.169</v>
      </c>
      <c r="I13" s="106">
        <v>1.254</v>
      </c>
      <c r="J13" s="10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04"/>
      <c r="I14" s="104"/>
      <c r="J14" s="104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05"/>
      <c r="I15" s="106"/>
      <c r="J15" s="10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04"/>
      <c r="I16" s="104"/>
      <c r="J16" s="104"/>
      <c r="K16" s="33"/>
    </row>
    <row r="17" spans="1:11" s="43" customFormat="1" ht="11.25" customHeight="1">
      <c r="A17" s="37" t="s">
        <v>13</v>
      </c>
      <c r="B17" s="38"/>
      <c r="C17" s="39">
        <v>127</v>
      </c>
      <c r="D17" s="39">
        <v>127</v>
      </c>
      <c r="E17" s="39"/>
      <c r="F17" s="40"/>
      <c r="G17" s="41"/>
      <c r="H17" s="105">
        <v>0.191</v>
      </c>
      <c r="I17" s="106">
        <v>0.43</v>
      </c>
      <c r="J17" s="10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04"/>
      <c r="I18" s="104"/>
      <c r="J18" s="104"/>
      <c r="K18" s="33"/>
    </row>
    <row r="19" spans="1:11" s="34" customFormat="1" ht="11.25" customHeight="1">
      <c r="A19" s="29" t="s">
        <v>14</v>
      </c>
      <c r="B19" s="30"/>
      <c r="C19" s="31">
        <v>13107</v>
      </c>
      <c r="D19" s="31">
        <v>13690</v>
      </c>
      <c r="E19" s="31">
        <v>13690</v>
      </c>
      <c r="F19" s="32"/>
      <c r="G19" s="32"/>
      <c r="H19" s="104">
        <v>57.671</v>
      </c>
      <c r="I19" s="104">
        <v>95.83</v>
      </c>
      <c r="J19" s="104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04"/>
      <c r="I20" s="104"/>
      <c r="J20" s="104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04"/>
      <c r="I21" s="104"/>
      <c r="J21" s="104"/>
      <c r="K21" s="33"/>
    </row>
    <row r="22" spans="1:11" s="43" customFormat="1" ht="11.25" customHeight="1">
      <c r="A22" s="37" t="s">
        <v>17</v>
      </c>
      <c r="B22" s="38"/>
      <c r="C22" s="39">
        <v>13107</v>
      </c>
      <c r="D22" s="39">
        <v>13690</v>
      </c>
      <c r="E22" s="39">
        <v>13690</v>
      </c>
      <c r="F22" s="40">
        <v>100</v>
      </c>
      <c r="G22" s="41"/>
      <c r="H22" s="105">
        <v>57.671</v>
      </c>
      <c r="I22" s="106">
        <v>95.83</v>
      </c>
      <c r="J22" s="10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04"/>
      <c r="I23" s="104"/>
      <c r="J23" s="104"/>
      <c r="K23" s="33"/>
    </row>
    <row r="24" spans="1:11" s="43" customFormat="1" ht="11.25" customHeight="1">
      <c r="A24" s="37" t="s">
        <v>18</v>
      </c>
      <c r="B24" s="38"/>
      <c r="C24" s="39">
        <v>83360</v>
      </c>
      <c r="D24" s="39">
        <v>77155</v>
      </c>
      <c r="E24" s="39">
        <v>80000</v>
      </c>
      <c r="F24" s="40">
        <v>103.68738254163696</v>
      </c>
      <c r="G24" s="41"/>
      <c r="H24" s="105">
        <v>334.378</v>
      </c>
      <c r="I24" s="106">
        <v>293.645</v>
      </c>
      <c r="J24" s="10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04"/>
      <c r="I25" s="104"/>
      <c r="J25" s="104"/>
      <c r="K25" s="33"/>
    </row>
    <row r="26" spans="1:11" s="43" customFormat="1" ht="11.25" customHeight="1">
      <c r="A26" s="37" t="s">
        <v>19</v>
      </c>
      <c r="B26" s="38"/>
      <c r="C26" s="39">
        <v>17268</v>
      </c>
      <c r="D26" s="39">
        <v>21700</v>
      </c>
      <c r="E26" s="39">
        <v>24000</v>
      </c>
      <c r="F26" s="40">
        <v>110.59907834101382</v>
      </c>
      <c r="G26" s="41"/>
      <c r="H26" s="105">
        <v>87.095</v>
      </c>
      <c r="I26" s="106">
        <v>97</v>
      </c>
      <c r="J26" s="10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04"/>
      <c r="I27" s="104"/>
      <c r="J27" s="104"/>
      <c r="K27" s="33"/>
    </row>
    <row r="28" spans="1:11" s="34" customFormat="1" ht="11.25" customHeight="1">
      <c r="A28" s="36" t="s">
        <v>20</v>
      </c>
      <c r="B28" s="30"/>
      <c r="C28" s="31">
        <v>190560</v>
      </c>
      <c r="D28" s="31">
        <v>175307</v>
      </c>
      <c r="E28" s="31">
        <v>175500</v>
      </c>
      <c r="F28" s="32"/>
      <c r="G28" s="32"/>
      <c r="H28" s="104">
        <v>836.325</v>
      </c>
      <c r="I28" s="104">
        <v>681.6469999999999</v>
      </c>
      <c r="J28" s="104"/>
      <c r="K28" s="33"/>
    </row>
    <row r="29" spans="1:11" s="34" customFormat="1" ht="11.25" customHeight="1">
      <c r="A29" s="36" t="s">
        <v>21</v>
      </c>
      <c r="B29" s="30"/>
      <c r="C29" s="31">
        <v>92247</v>
      </c>
      <c r="D29" s="31">
        <v>104508</v>
      </c>
      <c r="E29" s="31">
        <v>104524</v>
      </c>
      <c r="F29" s="32"/>
      <c r="G29" s="32"/>
      <c r="H29" s="104">
        <v>229.484</v>
      </c>
      <c r="I29" s="104">
        <v>240.171</v>
      </c>
      <c r="J29" s="104"/>
      <c r="K29" s="33"/>
    </row>
    <row r="30" spans="1:11" s="34" customFormat="1" ht="11.25" customHeight="1">
      <c r="A30" s="36" t="s">
        <v>22</v>
      </c>
      <c r="B30" s="30"/>
      <c r="C30" s="31">
        <v>171834</v>
      </c>
      <c r="D30" s="31">
        <v>194682</v>
      </c>
      <c r="E30" s="31">
        <v>195800</v>
      </c>
      <c r="F30" s="32"/>
      <c r="G30" s="32"/>
      <c r="H30" s="104">
        <v>470.844</v>
      </c>
      <c r="I30" s="104">
        <v>475.488</v>
      </c>
      <c r="J30" s="104"/>
      <c r="K30" s="33"/>
    </row>
    <row r="31" spans="1:11" s="43" customFormat="1" ht="11.25" customHeight="1">
      <c r="A31" s="44" t="s">
        <v>23</v>
      </c>
      <c r="B31" s="38"/>
      <c r="C31" s="39">
        <v>454641</v>
      </c>
      <c r="D31" s="39">
        <v>474497</v>
      </c>
      <c r="E31" s="39">
        <v>475824</v>
      </c>
      <c r="F31" s="40">
        <f>IF(D31&gt;0,100*E31/D31,0)</f>
        <v>100.27966457111425</v>
      </c>
      <c r="G31" s="41"/>
      <c r="H31" s="105">
        <v>1536.653</v>
      </c>
      <c r="I31" s="106">
        <v>1397.306</v>
      </c>
      <c r="J31" s="10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04"/>
      <c r="I32" s="104"/>
      <c r="J32" s="104"/>
      <c r="K32" s="33"/>
    </row>
    <row r="33" spans="1:11" s="34" customFormat="1" ht="11.25" customHeight="1">
      <c r="A33" s="36" t="s">
        <v>24</v>
      </c>
      <c r="B33" s="30"/>
      <c r="C33" s="31">
        <v>34496</v>
      </c>
      <c r="D33" s="31">
        <v>39990</v>
      </c>
      <c r="E33" s="31">
        <v>39400</v>
      </c>
      <c r="F33" s="32"/>
      <c r="G33" s="32"/>
      <c r="H33" s="104">
        <v>163.417</v>
      </c>
      <c r="I33" s="104">
        <v>157.09</v>
      </c>
      <c r="J33" s="104"/>
      <c r="K33" s="33"/>
    </row>
    <row r="34" spans="1:11" s="34" customFormat="1" ht="11.25" customHeight="1">
      <c r="A34" s="36" t="s">
        <v>25</v>
      </c>
      <c r="B34" s="30"/>
      <c r="C34" s="31">
        <v>17064</v>
      </c>
      <c r="D34" s="31">
        <v>19500</v>
      </c>
      <c r="E34" s="31">
        <v>20200</v>
      </c>
      <c r="F34" s="32"/>
      <c r="G34" s="32"/>
      <c r="H34" s="104">
        <v>60.658</v>
      </c>
      <c r="I34" s="104">
        <v>78</v>
      </c>
      <c r="J34" s="104"/>
      <c r="K34" s="33"/>
    </row>
    <row r="35" spans="1:11" s="34" customFormat="1" ht="11.25" customHeight="1">
      <c r="A35" s="36" t="s">
        <v>26</v>
      </c>
      <c r="B35" s="30"/>
      <c r="C35" s="31">
        <v>103594</v>
      </c>
      <c r="D35" s="31">
        <v>104400</v>
      </c>
      <c r="E35" s="31">
        <v>295450</v>
      </c>
      <c r="F35" s="32"/>
      <c r="G35" s="32"/>
      <c r="H35" s="104">
        <v>488.227</v>
      </c>
      <c r="I35" s="104">
        <v>297.2</v>
      </c>
      <c r="J35" s="104"/>
      <c r="K35" s="33"/>
    </row>
    <row r="36" spans="1:11" s="34" customFormat="1" ht="11.25" customHeight="1">
      <c r="A36" s="36" t="s">
        <v>27</v>
      </c>
      <c r="B36" s="30"/>
      <c r="C36" s="31">
        <v>13855</v>
      </c>
      <c r="D36" s="31">
        <v>13855</v>
      </c>
      <c r="E36" s="31">
        <v>13855</v>
      </c>
      <c r="F36" s="32"/>
      <c r="G36" s="32"/>
      <c r="H36" s="104">
        <v>45.887</v>
      </c>
      <c r="I36" s="104">
        <v>25.078</v>
      </c>
      <c r="J36" s="104"/>
      <c r="K36" s="33"/>
    </row>
    <row r="37" spans="1:11" s="43" customFormat="1" ht="11.25" customHeight="1">
      <c r="A37" s="37" t="s">
        <v>28</v>
      </c>
      <c r="B37" s="38"/>
      <c r="C37" s="39">
        <v>169009</v>
      </c>
      <c r="D37" s="39">
        <v>177745</v>
      </c>
      <c r="E37" s="39">
        <v>368905</v>
      </c>
      <c r="F37" s="40">
        <v>207.54732903879153</v>
      </c>
      <c r="G37" s="41"/>
      <c r="H37" s="105">
        <v>758.1889999999999</v>
      </c>
      <c r="I37" s="106">
        <v>557.3679999999999</v>
      </c>
      <c r="J37" s="10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04"/>
      <c r="I38" s="104"/>
      <c r="J38" s="104"/>
      <c r="K38" s="33"/>
    </row>
    <row r="39" spans="1:11" s="43" customFormat="1" ht="11.25" customHeight="1">
      <c r="A39" s="37" t="s">
        <v>29</v>
      </c>
      <c r="B39" s="38"/>
      <c r="C39" s="39">
        <v>20194</v>
      </c>
      <c r="D39" s="39">
        <v>20200</v>
      </c>
      <c r="E39" s="39">
        <v>18200</v>
      </c>
      <c r="F39" s="40">
        <v>90.0990099009901</v>
      </c>
      <c r="G39" s="41"/>
      <c r="H39" s="105">
        <v>33.582</v>
      </c>
      <c r="I39" s="106">
        <v>32</v>
      </c>
      <c r="J39" s="10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04"/>
      <c r="I40" s="104"/>
      <c r="J40" s="104"/>
      <c r="K40" s="33"/>
    </row>
    <row r="41" spans="1:11" s="34" customFormat="1" ht="11.25" customHeight="1">
      <c r="A41" s="29" t="s">
        <v>30</v>
      </c>
      <c r="B41" s="30"/>
      <c r="C41" s="31">
        <v>50688</v>
      </c>
      <c r="D41" s="31">
        <v>52634</v>
      </c>
      <c r="E41" s="31">
        <v>52250</v>
      </c>
      <c r="F41" s="32"/>
      <c r="G41" s="32"/>
      <c r="H41" s="104">
        <v>150.574</v>
      </c>
      <c r="I41" s="104">
        <v>74.916</v>
      </c>
      <c r="J41" s="104"/>
      <c r="K41" s="33"/>
    </row>
    <row r="42" spans="1:11" s="34" customFormat="1" ht="11.25" customHeight="1">
      <c r="A42" s="36" t="s">
        <v>31</v>
      </c>
      <c r="B42" s="30"/>
      <c r="C42" s="31">
        <v>134708</v>
      </c>
      <c r="D42" s="31">
        <v>152621</v>
      </c>
      <c r="E42" s="31">
        <v>152900</v>
      </c>
      <c r="F42" s="32"/>
      <c r="G42" s="32"/>
      <c r="H42" s="104">
        <v>585.708</v>
      </c>
      <c r="I42" s="104">
        <v>607.888</v>
      </c>
      <c r="J42" s="104"/>
      <c r="K42" s="33"/>
    </row>
    <row r="43" spans="1:11" s="34" customFormat="1" ht="11.25" customHeight="1">
      <c r="A43" s="36" t="s">
        <v>32</v>
      </c>
      <c r="B43" s="30"/>
      <c r="C43" s="31">
        <v>19744</v>
      </c>
      <c r="D43" s="31">
        <v>23712</v>
      </c>
      <c r="E43" s="31">
        <v>19600</v>
      </c>
      <c r="F43" s="32"/>
      <c r="G43" s="32"/>
      <c r="H43" s="104">
        <v>78.096</v>
      </c>
      <c r="I43" s="104">
        <v>60.641</v>
      </c>
      <c r="J43" s="104"/>
      <c r="K43" s="33"/>
    </row>
    <row r="44" spans="1:11" s="34" customFormat="1" ht="11.25" customHeight="1">
      <c r="A44" s="36" t="s">
        <v>33</v>
      </c>
      <c r="B44" s="30"/>
      <c r="C44" s="31">
        <v>116443</v>
      </c>
      <c r="D44" s="31">
        <v>127419</v>
      </c>
      <c r="E44" s="31">
        <v>105750</v>
      </c>
      <c r="F44" s="32"/>
      <c r="G44" s="32"/>
      <c r="H44" s="104">
        <v>520.422</v>
      </c>
      <c r="I44" s="104">
        <v>384.296</v>
      </c>
      <c r="J44" s="104"/>
      <c r="K44" s="33"/>
    </row>
    <row r="45" spans="1:11" s="34" customFormat="1" ht="11.25" customHeight="1">
      <c r="A45" s="36" t="s">
        <v>34</v>
      </c>
      <c r="B45" s="30"/>
      <c r="C45" s="31">
        <v>37282</v>
      </c>
      <c r="D45" s="31">
        <v>40053</v>
      </c>
      <c r="E45" s="31">
        <v>40500</v>
      </c>
      <c r="F45" s="32"/>
      <c r="G45" s="32"/>
      <c r="H45" s="104">
        <v>149.866</v>
      </c>
      <c r="I45" s="104">
        <v>76.996</v>
      </c>
      <c r="J45" s="104"/>
      <c r="K45" s="33"/>
    </row>
    <row r="46" spans="1:11" s="34" customFormat="1" ht="11.25" customHeight="1">
      <c r="A46" s="36" t="s">
        <v>35</v>
      </c>
      <c r="B46" s="30"/>
      <c r="C46" s="31">
        <v>74137</v>
      </c>
      <c r="D46" s="31">
        <v>75487</v>
      </c>
      <c r="E46" s="31">
        <v>75000</v>
      </c>
      <c r="F46" s="32"/>
      <c r="G46" s="32"/>
      <c r="H46" s="104">
        <v>237.336</v>
      </c>
      <c r="I46" s="104">
        <v>180.826</v>
      </c>
      <c r="J46" s="104"/>
      <c r="K46" s="33"/>
    </row>
    <row r="47" spans="1:11" s="34" customFormat="1" ht="11.25" customHeight="1">
      <c r="A47" s="36" t="s">
        <v>36</v>
      </c>
      <c r="B47" s="30"/>
      <c r="C47" s="31">
        <v>86580</v>
      </c>
      <c r="D47" s="31">
        <v>91050</v>
      </c>
      <c r="E47" s="31">
        <v>97440</v>
      </c>
      <c r="F47" s="32"/>
      <c r="G47" s="32"/>
      <c r="H47" s="104">
        <v>302.559</v>
      </c>
      <c r="I47" s="104">
        <v>295.528</v>
      </c>
      <c r="J47" s="104"/>
      <c r="K47" s="33"/>
    </row>
    <row r="48" spans="1:11" s="34" customFormat="1" ht="11.25" customHeight="1">
      <c r="A48" s="36" t="s">
        <v>37</v>
      </c>
      <c r="B48" s="30"/>
      <c r="C48" s="31">
        <v>183384</v>
      </c>
      <c r="D48" s="31">
        <v>185996</v>
      </c>
      <c r="E48" s="31">
        <v>185750</v>
      </c>
      <c r="F48" s="32"/>
      <c r="G48" s="32"/>
      <c r="H48" s="104">
        <v>742.837</v>
      </c>
      <c r="I48" s="104">
        <v>478.393</v>
      </c>
      <c r="J48" s="104"/>
      <c r="K48" s="33"/>
    </row>
    <row r="49" spans="1:11" s="34" customFormat="1" ht="11.25" customHeight="1">
      <c r="A49" s="36" t="s">
        <v>38</v>
      </c>
      <c r="B49" s="30"/>
      <c r="C49" s="31">
        <v>61802</v>
      </c>
      <c r="D49" s="31">
        <v>65968</v>
      </c>
      <c r="E49" s="31">
        <v>65000</v>
      </c>
      <c r="F49" s="32"/>
      <c r="G49" s="32"/>
      <c r="H49" s="104">
        <v>252.076</v>
      </c>
      <c r="I49" s="104">
        <v>177.292</v>
      </c>
      <c r="J49" s="104"/>
      <c r="K49" s="33"/>
    </row>
    <row r="50" spans="1:11" s="43" customFormat="1" ht="11.25" customHeight="1">
      <c r="A50" s="44" t="s">
        <v>39</v>
      </c>
      <c r="B50" s="38"/>
      <c r="C50" s="39">
        <v>764768</v>
      </c>
      <c r="D50" s="39">
        <v>814940</v>
      </c>
      <c r="E50" s="39">
        <v>794190</v>
      </c>
      <c r="F50" s="40">
        <v>97.4538002797752</v>
      </c>
      <c r="G50" s="41"/>
      <c r="H50" s="105">
        <v>3019.474</v>
      </c>
      <c r="I50" s="106">
        <v>2336.776</v>
      </c>
      <c r="J50" s="10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04"/>
      <c r="I51" s="104"/>
      <c r="J51" s="104"/>
      <c r="K51" s="33"/>
    </row>
    <row r="52" spans="1:11" s="43" customFormat="1" ht="11.25" customHeight="1">
      <c r="A52" s="37" t="s">
        <v>40</v>
      </c>
      <c r="B52" s="38"/>
      <c r="C52" s="39">
        <v>45376</v>
      </c>
      <c r="D52" s="39">
        <v>45376</v>
      </c>
      <c r="E52" s="39">
        <v>45376</v>
      </c>
      <c r="F52" s="40">
        <v>100</v>
      </c>
      <c r="G52" s="41"/>
      <c r="H52" s="105">
        <v>154.575</v>
      </c>
      <c r="I52" s="106">
        <v>154.575</v>
      </c>
      <c r="J52" s="10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04"/>
      <c r="I53" s="104"/>
      <c r="J53" s="104"/>
      <c r="K53" s="33"/>
    </row>
    <row r="54" spans="1:11" s="34" customFormat="1" ht="11.25" customHeight="1">
      <c r="A54" s="36" t="s">
        <v>41</v>
      </c>
      <c r="B54" s="30"/>
      <c r="C54" s="31">
        <v>131429</v>
      </c>
      <c r="D54" s="31">
        <v>133326</v>
      </c>
      <c r="E54" s="31">
        <v>133000</v>
      </c>
      <c r="F54" s="32"/>
      <c r="G54" s="32"/>
      <c r="H54" s="104">
        <v>391.928</v>
      </c>
      <c r="I54" s="104">
        <v>405.346</v>
      </c>
      <c r="J54" s="104"/>
      <c r="K54" s="33"/>
    </row>
    <row r="55" spans="1:11" s="34" customFormat="1" ht="11.25" customHeight="1">
      <c r="A55" s="36" t="s">
        <v>42</v>
      </c>
      <c r="B55" s="30"/>
      <c r="C55" s="31">
        <v>146140</v>
      </c>
      <c r="D55" s="31">
        <v>149590</v>
      </c>
      <c r="E55" s="31">
        <v>150000</v>
      </c>
      <c r="F55" s="32"/>
      <c r="G55" s="32"/>
      <c r="H55" s="104">
        <v>451.368</v>
      </c>
      <c r="I55" s="104">
        <v>344.057</v>
      </c>
      <c r="J55" s="104"/>
      <c r="K55" s="33"/>
    </row>
    <row r="56" spans="1:11" s="34" customFormat="1" ht="11.25" customHeight="1">
      <c r="A56" s="36" t="s">
        <v>43</v>
      </c>
      <c r="B56" s="30"/>
      <c r="C56" s="31">
        <v>264612</v>
      </c>
      <c r="D56" s="31">
        <v>269232</v>
      </c>
      <c r="E56" s="31">
        <v>263250</v>
      </c>
      <c r="F56" s="32"/>
      <c r="G56" s="32"/>
      <c r="H56" s="104">
        <v>807.611</v>
      </c>
      <c r="I56" s="104">
        <v>645.385</v>
      </c>
      <c r="J56" s="104"/>
      <c r="K56" s="33"/>
    </row>
    <row r="57" spans="1:11" s="34" customFormat="1" ht="11.25" customHeight="1">
      <c r="A57" s="36" t="s">
        <v>44</v>
      </c>
      <c r="B57" s="30"/>
      <c r="C57" s="31">
        <v>90737</v>
      </c>
      <c r="D57" s="31">
        <v>99119</v>
      </c>
      <c r="E57" s="31">
        <v>99119</v>
      </c>
      <c r="F57" s="32"/>
      <c r="G57" s="32"/>
      <c r="H57" s="104">
        <v>269.931</v>
      </c>
      <c r="I57" s="104">
        <v>282.733</v>
      </c>
      <c r="J57" s="104"/>
      <c r="K57" s="33"/>
    </row>
    <row r="58" spans="1:11" s="34" customFormat="1" ht="11.25" customHeight="1">
      <c r="A58" s="36" t="s">
        <v>45</v>
      </c>
      <c r="B58" s="30"/>
      <c r="C58" s="31">
        <v>149001</v>
      </c>
      <c r="D58" s="31">
        <v>149833</v>
      </c>
      <c r="E58" s="31">
        <v>149538</v>
      </c>
      <c r="F58" s="32"/>
      <c r="G58" s="32"/>
      <c r="H58" s="104">
        <v>519.81</v>
      </c>
      <c r="I58" s="104">
        <v>240.995</v>
      </c>
      <c r="J58" s="104"/>
      <c r="K58" s="33"/>
    </row>
    <row r="59" spans="1:11" s="43" customFormat="1" ht="11.25" customHeight="1">
      <c r="A59" s="37" t="s">
        <v>46</v>
      </c>
      <c r="B59" s="38"/>
      <c r="C59" s="39">
        <v>781919</v>
      </c>
      <c r="D59" s="39">
        <v>801100</v>
      </c>
      <c r="E59" s="39">
        <v>794907</v>
      </c>
      <c r="F59" s="40">
        <v>99.22693796030458</v>
      </c>
      <c r="G59" s="41"/>
      <c r="H59" s="105">
        <v>2440.648</v>
      </c>
      <c r="I59" s="106">
        <v>1918.516</v>
      </c>
      <c r="J59" s="10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04"/>
      <c r="I60" s="104"/>
      <c r="J60" s="104"/>
      <c r="K60" s="33"/>
    </row>
    <row r="61" spans="1:11" s="34" customFormat="1" ht="11.25" customHeight="1">
      <c r="A61" s="36" t="s">
        <v>47</v>
      </c>
      <c r="B61" s="30"/>
      <c r="C61" s="31">
        <v>2751</v>
      </c>
      <c r="D61" s="31">
        <v>2880</v>
      </c>
      <c r="E61" s="31">
        <v>2800</v>
      </c>
      <c r="F61" s="32"/>
      <c r="G61" s="32"/>
      <c r="H61" s="104">
        <v>4.617</v>
      </c>
      <c r="I61" s="104">
        <v>4.352</v>
      </c>
      <c r="J61" s="104"/>
      <c r="K61" s="33"/>
    </row>
    <row r="62" spans="1:11" s="34" customFormat="1" ht="11.25" customHeight="1">
      <c r="A62" s="36" t="s">
        <v>48</v>
      </c>
      <c r="B62" s="30"/>
      <c r="C62" s="31">
        <v>3030</v>
      </c>
      <c r="D62" s="31">
        <v>3315</v>
      </c>
      <c r="E62" s="31">
        <v>3315</v>
      </c>
      <c r="F62" s="32"/>
      <c r="G62" s="32"/>
      <c r="H62" s="104">
        <v>3.567</v>
      </c>
      <c r="I62" s="104">
        <v>4.787</v>
      </c>
      <c r="J62" s="104"/>
      <c r="K62" s="33"/>
    </row>
    <row r="63" spans="1:11" s="34" customFormat="1" ht="11.25" customHeight="1">
      <c r="A63" s="36" t="s">
        <v>49</v>
      </c>
      <c r="B63" s="30"/>
      <c r="C63" s="31">
        <v>8345</v>
      </c>
      <c r="D63" s="31">
        <v>8506</v>
      </c>
      <c r="E63" s="31">
        <v>8506</v>
      </c>
      <c r="F63" s="32"/>
      <c r="G63" s="32"/>
      <c r="H63" s="104">
        <v>22.832</v>
      </c>
      <c r="I63" s="104">
        <v>14.094</v>
      </c>
      <c r="J63" s="104"/>
      <c r="K63" s="33"/>
    </row>
    <row r="64" spans="1:11" s="43" customFormat="1" ht="11.25" customHeight="1">
      <c r="A64" s="37" t="s">
        <v>50</v>
      </c>
      <c r="B64" s="38"/>
      <c r="C64" s="39">
        <v>14126</v>
      </c>
      <c r="D64" s="39">
        <v>14701</v>
      </c>
      <c r="E64" s="39">
        <v>14621</v>
      </c>
      <c r="F64" s="40">
        <v>99.45581933201824</v>
      </c>
      <c r="G64" s="41"/>
      <c r="H64" s="105">
        <v>31.016000000000002</v>
      </c>
      <c r="I64" s="106">
        <v>23.232999999999997</v>
      </c>
      <c r="J64" s="10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04"/>
      <c r="I65" s="104"/>
      <c r="J65" s="104"/>
      <c r="K65" s="33"/>
    </row>
    <row r="66" spans="1:11" s="43" customFormat="1" ht="11.25" customHeight="1">
      <c r="A66" s="37" t="s">
        <v>51</v>
      </c>
      <c r="B66" s="38"/>
      <c r="C66" s="39">
        <v>21773</v>
      </c>
      <c r="D66" s="39">
        <v>23130</v>
      </c>
      <c r="E66" s="39">
        <v>23209</v>
      </c>
      <c r="F66" s="40">
        <v>100.3415477734544</v>
      </c>
      <c r="G66" s="41"/>
      <c r="H66" s="105">
        <v>28.152</v>
      </c>
      <c r="I66" s="106">
        <v>19.985</v>
      </c>
      <c r="J66" s="10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04"/>
      <c r="I67" s="104"/>
      <c r="J67" s="104"/>
      <c r="K67" s="33"/>
    </row>
    <row r="68" spans="1:11" s="34" customFormat="1" ht="11.25" customHeight="1">
      <c r="A68" s="36" t="s">
        <v>52</v>
      </c>
      <c r="B68" s="30"/>
      <c r="C68" s="31">
        <v>55753</v>
      </c>
      <c r="D68" s="31">
        <v>58000</v>
      </c>
      <c r="E68" s="31">
        <v>59000</v>
      </c>
      <c r="F68" s="32"/>
      <c r="G68" s="32"/>
      <c r="H68" s="104">
        <v>232.482</v>
      </c>
      <c r="I68" s="104">
        <v>112</v>
      </c>
      <c r="J68" s="104"/>
      <c r="K68" s="33"/>
    </row>
    <row r="69" spans="1:11" s="34" customFormat="1" ht="11.25" customHeight="1">
      <c r="A69" s="36" t="s">
        <v>53</v>
      </c>
      <c r="B69" s="30"/>
      <c r="C69" s="31">
        <v>768</v>
      </c>
      <c r="D69" s="31">
        <v>1000</v>
      </c>
      <c r="E69" s="31">
        <v>1000</v>
      </c>
      <c r="F69" s="32"/>
      <c r="G69" s="32"/>
      <c r="H69" s="104">
        <v>2.442</v>
      </c>
      <c r="I69" s="104">
        <v>1.8</v>
      </c>
      <c r="J69" s="104"/>
      <c r="K69" s="33"/>
    </row>
    <row r="70" spans="1:11" s="43" customFormat="1" ht="11.25" customHeight="1">
      <c r="A70" s="37" t="s">
        <v>54</v>
      </c>
      <c r="B70" s="38"/>
      <c r="C70" s="39">
        <v>56521</v>
      </c>
      <c r="D70" s="39">
        <v>59000</v>
      </c>
      <c r="E70" s="39">
        <v>60000</v>
      </c>
      <c r="F70" s="40">
        <v>101.69491525423729</v>
      </c>
      <c r="G70" s="41"/>
      <c r="H70" s="105">
        <v>234.924</v>
      </c>
      <c r="I70" s="106">
        <v>113.8</v>
      </c>
      <c r="J70" s="10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04"/>
      <c r="I71" s="104"/>
      <c r="J71" s="104"/>
      <c r="K71" s="33"/>
    </row>
    <row r="72" spans="1:11" s="34" customFormat="1" ht="11.25" customHeight="1">
      <c r="A72" s="36" t="s">
        <v>55</v>
      </c>
      <c r="B72" s="30"/>
      <c r="C72" s="31">
        <v>8409</v>
      </c>
      <c r="D72" s="31">
        <v>9304</v>
      </c>
      <c r="E72" s="31">
        <v>9382</v>
      </c>
      <c r="F72" s="32"/>
      <c r="G72" s="32"/>
      <c r="H72" s="104">
        <v>14.848</v>
      </c>
      <c r="I72" s="104">
        <v>16.984</v>
      </c>
      <c r="J72" s="104"/>
      <c r="K72" s="33"/>
    </row>
    <row r="73" spans="1:11" s="34" customFormat="1" ht="11.25" customHeight="1">
      <c r="A73" s="36" t="s">
        <v>56</v>
      </c>
      <c r="B73" s="30"/>
      <c r="C73" s="31">
        <v>9750</v>
      </c>
      <c r="D73" s="31">
        <v>11713</v>
      </c>
      <c r="E73" s="31">
        <v>11200</v>
      </c>
      <c r="F73" s="32"/>
      <c r="G73" s="32"/>
      <c r="H73" s="104">
        <v>51.76</v>
      </c>
      <c r="I73" s="104">
        <v>62.333</v>
      </c>
      <c r="J73" s="104"/>
      <c r="K73" s="33"/>
    </row>
    <row r="74" spans="1:11" s="34" customFormat="1" ht="11.25" customHeight="1">
      <c r="A74" s="36" t="s">
        <v>57</v>
      </c>
      <c r="B74" s="30"/>
      <c r="C74" s="31">
        <v>18597</v>
      </c>
      <c r="D74" s="31">
        <v>22060</v>
      </c>
      <c r="E74" s="31">
        <v>22000</v>
      </c>
      <c r="F74" s="32"/>
      <c r="G74" s="32"/>
      <c r="H74" s="104">
        <v>80.711</v>
      </c>
      <c r="I74" s="104">
        <v>42.882999999999996</v>
      </c>
      <c r="J74" s="104"/>
      <c r="K74" s="33"/>
    </row>
    <row r="75" spans="1:11" s="34" customFormat="1" ht="11.25" customHeight="1">
      <c r="A75" s="36" t="s">
        <v>58</v>
      </c>
      <c r="B75" s="30"/>
      <c r="C75" s="31">
        <v>43329</v>
      </c>
      <c r="D75" s="31">
        <v>43946</v>
      </c>
      <c r="E75" s="31">
        <v>43898</v>
      </c>
      <c r="F75" s="32"/>
      <c r="G75" s="32"/>
      <c r="H75" s="104">
        <v>86.155</v>
      </c>
      <c r="I75" s="104">
        <v>69.6</v>
      </c>
      <c r="J75" s="104"/>
      <c r="K75" s="33"/>
    </row>
    <row r="76" spans="1:11" s="34" customFormat="1" ht="11.25" customHeight="1">
      <c r="A76" s="36" t="s">
        <v>59</v>
      </c>
      <c r="B76" s="30"/>
      <c r="C76" s="31">
        <v>1302</v>
      </c>
      <c r="D76" s="31">
        <v>1785</v>
      </c>
      <c r="E76" s="31">
        <v>1776</v>
      </c>
      <c r="F76" s="32"/>
      <c r="G76" s="32"/>
      <c r="H76" s="104">
        <v>4.95</v>
      </c>
      <c r="I76" s="104">
        <v>5.646</v>
      </c>
      <c r="J76" s="104"/>
      <c r="K76" s="33"/>
    </row>
    <row r="77" spans="1:11" s="34" customFormat="1" ht="11.25" customHeight="1">
      <c r="A77" s="36" t="s">
        <v>60</v>
      </c>
      <c r="B77" s="30"/>
      <c r="C77" s="31">
        <v>7125</v>
      </c>
      <c r="D77" s="31">
        <v>7608</v>
      </c>
      <c r="E77" s="31">
        <v>7608</v>
      </c>
      <c r="F77" s="32"/>
      <c r="G77" s="32"/>
      <c r="H77" s="104">
        <v>25.589</v>
      </c>
      <c r="I77" s="104">
        <v>18.169</v>
      </c>
      <c r="J77" s="104"/>
      <c r="K77" s="33"/>
    </row>
    <row r="78" spans="1:11" s="34" customFormat="1" ht="11.25" customHeight="1">
      <c r="A78" s="36" t="s">
        <v>61</v>
      </c>
      <c r="B78" s="30"/>
      <c r="C78" s="31">
        <v>13818</v>
      </c>
      <c r="D78" s="31">
        <v>13417</v>
      </c>
      <c r="E78" s="31">
        <v>13450</v>
      </c>
      <c r="F78" s="32"/>
      <c r="G78" s="32"/>
      <c r="H78" s="104">
        <v>54.63</v>
      </c>
      <c r="I78" s="104">
        <v>39.324</v>
      </c>
      <c r="J78" s="104"/>
      <c r="K78" s="33"/>
    </row>
    <row r="79" spans="1:11" s="34" customFormat="1" ht="11.25" customHeight="1">
      <c r="A79" s="36" t="s">
        <v>62</v>
      </c>
      <c r="B79" s="30"/>
      <c r="C79" s="31">
        <v>24222</v>
      </c>
      <c r="D79" s="31">
        <v>30505</v>
      </c>
      <c r="E79" s="31">
        <v>30900</v>
      </c>
      <c r="F79" s="32"/>
      <c r="G79" s="32"/>
      <c r="H79" s="104">
        <v>92.93</v>
      </c>
      <c r="I79" s="104">
        <v>100.006</v>
      </c>
      <c r="J79" s="104"/>
      <c r="K79" s="33"/>
    </row>
    <row r="80" spans="1:11" s="43" customFormat="1" ht="11.25" customHeight="1">
      <c r="A80" s="44" t="s">
        <v>63</v>
      </c>
      <c r="B80" s="38"/>
      <c r="C80" s="39">
        <v>126552</v>
      </c>
      <c r="D80" s="39">
        <v>140338</v>
      </c>
      <c r="E80" s="39">
        <v>140214</v>
      </c>
      <c r="F80" s="40">
        <v>99.9116418931437</v>
      </c>
      <c r="G80" s="41"/>
      <c r="H80" s="105">
        <v>411.57300000000004</v>
      </c>
      <c r="I80" s="106">
        <v>354.94500000000005</v>
      </c>
      <c r="J80" s="10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04"/>
      <c r="I81" s="104"/>
      <c r="J81" s="104"/>
      <c r="K81" s="33"/>
    </row>
    <row r="82" spans="1:11" s="34" customFormat="1" ht="11.25" customHeight="1">
      <c r="A82" s="36" t="s">
        <v>64</v>
      </c>
      <c r="B82" s="30"/>
      <c r="C82" s="31">
        <v>123</v>
      </c>
      <c r="D82" s="31">
        <v>123</v>
      </c>
      <c r="E82" s="31">
        <v>123</v>
      </c>
      <c r="F82" s="32"/>
      <c r="G82" s="32"/>
      <c r="H82" s="104">
        <v>0.192</v>
      </c>
      <c r="I82" s="104">
        <v>0.192</v>
      </c>
      <c r="J82" s="104"/>
      <c r="K82" s="33"/>
    </row>
    <row r="83" spans="1:11" s="34" customFormat="1" ht="11.25" customHeight="1">
      <c r="A83" s="36" t="s">
        <v>65</v>
      </c>
      <c r="B83" s="30"/>
      <c r="C83" s="31">
        <v>50</v>
      </c>
      <c r="D83" s="31">
        <v>50</v>
      </c>
      <c r="E83" s="31">
        <v>50</v>
      </c>
      <c r="F83" s="32"/>
      <c r="G83" s="32"/>
      <c r="H83" s="104">
        <v>0.053</v>
      </c>
      <c r="I83" s="104">
        <v>0.05</v>
      </c>
      <c r="J83" s="104"/>
      <c r="K83" s="33"/>
    </row>
    <row r="84" spans="1:11" s="43" customFormat="1" ht="11.25" customHeight="1">
      <c r="A84" s="37" t="s">
        <v>66</v>
      </c>
      <c r="B84" s="38"/>
      <c r="C84" s="39">
        <v>173</v>
      </c>
      <c r="D84" s="39">
        <v>173</v>
      </c>
      <c r="E84" s="39">
        <v>173</v>
      </c>
      <c r="F84" s="40">
        <v>100</v>
      </c>
      <c r="G84" s="41"/>
      <c r="H84" s="105">
        <v>0.245</v>
      </c>
      <c r="I84" s="106">
        <v>0.242</v>
      </c>
      <c r="J84" s="10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04"/>
      <c r="I85" s="104"/>
      <c r="J85" s="10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07"/>
      <c r="I86" s="108"/>
      <c r="J86" s="108"/>
      <c r="K86" s="51"/>
    </row>
    <row r="87" spans="1:11" s="43" customFormat="1" ht="11.25" customHeight="1">
      <c r="A87" s="52" t="s">
        <v>69</v>
      </c>
      <c r="B87" s="53"/>
      <c r="C87" s="54">
        <v>2569462</v>
      </c>
      <c r="D87" s="54">
        <v>2684291</v>
      </c>
      <c r="E87" s="54">
        <v>2853728</v>
      </c>
      <c r="F87" s="55">
        <f>IF(D87&gt;0,100*E87/D87,0)</f>
        <v>106.31216958220998</v>
      </c>
      <c r="G87" s="41"/>
      <c r="H87" s="109">
        <v>9129.535000000002</v>
      </c>
      <c r="I87" s="110">
        <v>7396.905000000001</v>
      </c>
      <c r="J87" s="110"/>
      <c r="K87" s="55"/>
    </row>
    <row r="88" spans="1:11" ht="11.25" customHeight="1" thickBot="1">
      <c r="A88" s="58"/>
      <c r="B88" s="59"/>
      <c r="C88" s="60"/>
      <c r="D88" s="60"/>
      <c r="E88" s="60"/>
      <c r="F88" s="61"/>
      <c r="G88" s="62"/>
      <c r="H88" s="63"/>
      <c r="I88" s="64"/>
      <c r="J88" s="64"/>
      <c r="K88" s="61"/>
    </row>
    <row r="622" ht="11.25" customHeight="1">
      <c r="B622" s="66"/>
    </row>
    <row r="623" ht="11.25" customHeight="1">
      <c r="B623" s="66"/>
    </row>
    <row r="624" ht="11.25" customHeight="1">
      <c r="B624" s="66"/>
    </row>
    <row r="625" ht="11.25" customHeight="1">
      <c r="B625" s="6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2020-02-12T12:37:04Z</cp:lastPrinted>
  <dcterms:created xsi:type="dcterms:W3CDTF">2020-02-03T09:46:31Z</dcterms:created>
  <dcterms:modified xsi:type="dcterms:W3CDTF">2020-02-12T12:38:35Z</dcterms:modified>
  <cp:category/>
  <cp:version/>
  <cp:contentType/>
  <cp:contentStatus/>
</cp:coreProperties>
</file>